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財務諸表開示システム関係\福祉医療機構\福祉医療機構提出　決算書\"/>
    </mc:Choice>
  </mc:AlternateContent>
  <xr:revisionPtr revIDLastSave="0" documentId="13_ncr:1_{85EE3296-162E-4E1C-9422-320E96FD33A4}" xr6:coauthVersionLast="47" xr6:coauthVersionMax="47" xr10:uidLastSave="{00000000-0000-0000-0000-000000000000}"/>
  <bookViews>
    <workbookView xWindow="1560" yWindow="1560" windowWidth="21600" windowHeight="11295" xr2:uid="{E4928E9A-9C54-4F3F-8C5A-C6717A4C30D5}"/>
  </bookViews>
  <sheets>
    <sheet name="法人全体1-1" sheetId="1" r:id="rId1"/>
    <sheet name="法人全体1-2" sheetId="2" r:id="rId2"/>
    <sheet name="法人全体1-3" sheetId="3" r:id="rId3"/>
    <sheet name="資金収支拠点1" sheetId="4" r:id="rId4"/>
    <sheet name="資金収支拠点2" sheetId="5" r:id="rId5"/>
    <sheet name="資金収支拠点3" sheetId="6" r:id="rId6"/>
    <sheet name="資金収支拠点4" sheetId="8" r:id="rId7"/>
    <sheet name="別紙3　⑩拠点1" sheetId="9" r:id="rId8"/>
    <sheet name="別紙3　⑩拠点2" sheetId="11" r:id="rId9"/>
    <sheet name="別紙3　⑩拠点3" sheetId="12" r:id="rId10"/>
    <sheet name="別紙3　⑩拠点4" sheetId="13" r:id="rId11"/>
    <sheet name="法人全体2-1" sheetId="14" r:id="rId12"/>
    <sheet name="法人全体2-2" sheetId="15" r:id="rId13"/>
    <sheet name="法人全体2-3" sheetId="7" r:id="rId14"/>
    <sheet name="事業活動拠点1" sheetId="17" r:id="rId15"/>
    <sheet name="事業活動拠点2" sheetId="18" r:id="rId16"/>
    <sheet name="事業活動拠点3" sheetId="19" r:id="rId17"/>
    <sheet name="事業活動拠点4" sheetId="21" r:id="rId18"/>
    <sheet name="別紙3　⑪拠点1" sheetId="20" r:id="rId19"/>
    <sheet name="別紙3　⑪拠点2" sheetId="22" r:id="rId20"/>
    <sheet name="別紙3　⑪拠点3" sheetId="23" r:id="rId21"/>
    <sheet name="別紙3　⑪拠点4" sheetId="24" r:id="rId22"/>
    <sheet name="法人全体3-1" sheetId="25" r:id="rId23"/>
    <sheet name="法人全体3-2" sheetId="26" r:id="rId24"/>
    <sheet name="法人全体3-3" sheetId="27" r:id="rId25"/>
    <sheet name="貸借対照拠点1" sheetId="28" r:id="rId26"/>
    <sheet name="貸借対照拠点2" sheetId="29" r:id="rId27"/>
    <sheet name="貸借対照拠点3" sheetId="30" r:id="rId28"/>
    <sheet name="貸借対照拠点4" sheetId="31" r:id="rId29"/>
    <sheet name="Sheet1" sheetId="32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5" i="8" l="1"/>
  <c r="G342" i="8"/>
  <c r="G339" i="8"/>
  <c r="G338" i="8"/>
  <c r="G337" i="8"/>
  <c r="G336" i="8"/>
  <c r="G335" i="8"/>
  <c r="G334" i="8"/>
  <c r="G333" i="8"/>
  <c r="G332" i="8"/>
  <c r="G331" i="8"/>
  <c r="G330" i="8"/>
  <c r="F329" i="8"/>
  <c r="F340" i="8" s="1"/>
  <c r="E329" i="8"/>
  <c r="G329" i="8" s="1"/>
  <c r="G328" i="8"/>
  <c r="G327" i="8"/>
  <c r="G326" i="8"/>
  <c r="G325" i="8"/>
  <c r="G324" i="8"/>
  <c r="G323" i="8"/>
  <c r="E322" i="8"/>
  <c r="G322" i="8" s="1"/>
  <c r="G321" i="8"/>
  <c r="G320" i="8"/>
  <c r="G319" i="8"/>
  <c r="G318" i="8"/>
  <c r="G317" i="8"/>
  <c r="G316" i="8"/>
  <c r="G315" i="8"/>
  <c r="G314" i="8"/>
  <c r="G313" i="8"/>
  <c r="G312" i="8"/>
  <c r="F311" i="8"/>
  <c r="F322" i="8" s="1"/>
  <c r="F341" i="8" s="1"/>
  <c r="E311" i="8"/>
  <c r="G310" i="8"/>
  <c r="G309" i="8"/>
  <c r="G308" i="8"/>
  <c r="G307" i="8"/>
  <c r="G306" i="8"/>
  <c r="G305" i="8"/>
  <c r="G304" i="8"/>
  <c r="G301" i="8"/>
  <c r="F300" i="8"/>
  <c r="E300" i="8"/>
  <c r="G300" i="8" s="1"/>
  <c r="G299" i="8"/>
  <c r="G298" i="8"/>
  <c r="G297" i="8"/>
  <c r="G296" i="8"/>
  <c r="G295" i="8"/>
  <c r="G294" i="8"/>
  <c r="F293" i="8"/>
  <c r="F302" i="8" s="1"/>
  <c r="E293" i="8"/>
  <c r="G293" i="8" s="1"/>
  <c r="G292" i="8"/>
  <c r="G291" i="8"/>
  <c r="E290" i="8"/>
  <c r="G289" i="8"/>
  <c r="G288" i="8"/>
  <c r="G287" i="8"/>
  <c r="G286" i="8"/>
  <c r="F286" i="8"/>
  <c r="E286" i="8"/>
  <c r="G285" i="8"/>
  <c r="G284" i="8"/>
  <c r="G283" i="8"/>
  <c r="G282" i="8"/>
  <c r="F281" i="8"/>
  <c r="G281" i="8" s="1"/>
  <c r="E281" i="8"/>
  <c r="G280" i="8"/>
  <c r="G279" i="8"/>
  <c r="G278" i="8"/>
  <c r="F278" i="8"/>
  <c r="E278" i="8"/>
  <c r="G275" i="8"/>
  <c r="G274" i="8"/>
  <c r="G273" i="8"/>
  <c r="G272" i="8"/>
  <c r="F271" i="8"/>
  <c r="E271" i="8"/>
  <c r="G271" i="8" s="1"/>
  <c r="G270" i="8"/>
  <c r="F269" i="8"/>
  <c r="E269" i="8"/>
  <c r="G269" i="8" s="1"/>
  <c r="G268" i="8"/>
  <c r="G267" i="8"/>
  <c r="F266" i="8"/>
  <c r="E266" i="8"/>
  <c r="G266" i="8" s="1"/>
  <c r="G265" i="8"/>
  <c r="G264" i="8"/>
  <c r="G263" i="8"/>
  <c r="G262" i="8"/>
  <c r="G261" i="8"/>
  <c r="G260" i="8"/>
  <c r="G259" i="8"/>
  <c r="G258" i="8"/>
  <c r="F258" i="8"/>
  <c r="E258" i="8"/>
  <c r="E257" i="8" s="1"/>
  <c r="G257" i="8" s="1"/>
  <c r="F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F234" i="8"/>
  <c r="E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F205" i="8"/>
  <c r="G205" i="8" s="1"/>
  <c r="E205" i="8"/>
  <c r="G204" i="8"/>
  <c r="G203" i="8"/>
  <c r="G202" i="8"/>
  <c r="G201" i="8"/>
  <c r="G200" i="8"/>
  <c r="G199" i="8"/>
  <c r="G198" i="8"/>
  <c r="G197" i="8"/>
  <c r="F196" i="8"/>
  <c r="F276" i="8" s="1"/>
  <c r="E196" i="8"/>
  <c r="G194" i="8"/>
  <c r="G193" i="8"/>
  <c r="G192" i="8"/>
  <c r="F191" i="8"/>
  <c r="E191" i="8"/>
  <c r="G191" i="8" s="1"/>
  <c r="G190" i="8"/>
  <c r="G189" i="8"/>
  <c r="G188" i="8"/>
  <c r="F187" i="8"/>
  <c r="E187" i="8"/>
  <c r="G187" i="8" s="1"/>
  <c r="G186" i="8"/>
  <c r="G185" i="8"/>
  <c r="G184" i="8"/>
  <c r="G183" i="8"/>
  <c r="G182" i="8"/>
  <c r="F181" i="8"/>
  <c r="F180" i="8" s="1"/>
  <c r="E181" i="8"/>
  <c r="G181" i="8" s="1"/>
  <c r="G179" i="8"/>
  <c r="G178" i="8"/>
  <c r="F178" i="8"/>
  <c r="F177" i="8" s="1"/>
  <c r="E178" i="8"/>
  <c r="E177" i="8"/>
  <c r="G176" i="8"/>
  <c r="G175" i="8"/>
  <c r="G174" i="8"/>
  <c r="F174" i="8"/>
  <c r="E174" i="8"/>
  <c r="E173" i="8" s="1"/>
  <c r="G173" i="8" s="1"/>
  <c r="F173" i="8"/>
  <c r="G172" i="8"/>
  <c r="G171" i="8"/>
  <c r="F170" i="8"/>
  <c r="E170" i="8"/>
  <c r="G170" i="8" s="1"/>
  <c r="F169" i="8"/>
  <c r="G168" i="8"/>
  <c r="G167" i="8"/>
  <c r="G166" i="8"/>
  <c r="G165" i="8"/>
  <c r="G164" i="8"/>
  <c r="G163" i="8"/>
  <c r="F162" i="8"/>
  <c r="E162" i="8"/>
  <c r="G162" i="8" s="1"/>
  <c r="G161" i="8"/>
  <c r="G160" i="8"/>
  <c r="F159" i="8"/>
  <c r="E159" i="8"/>
  <c r="G159" i="8" s="1"/>
  <c r="G158" i="8"/>
  <c r="G157" i="8"/>
  <c r="G156" i="8"/>
  <c r="G155" i="8"/>
  <c r="G154" i="8"/>
  <c r="G153" i="8"/>
  <c r="G152" i="8"/>
  <c r="G151" i="8"/>
  <c r="G150" i="8"/>
  <c r="F149" i="8"/>
  <c r="E149" i="8"/>
  <c r="G149" i="8" s="1"/>
  <c r="G148" i="8"/>
  <c r="G147" i="8"/>
  <c r="G146" i="8"/>
  <c r="G145" i="8"/>
  <c r="G144" i="8"/>
  <c r="F143" i="8"/>
  <c r="E143" i="8"/>
  <c r="E137" i="8" s="1"/>
  <c r="G137" i="8" s="1"/>
  <c r="G142" i="8"/>
  <c r="G141" i="8"/>
  <c r="G140" i="8"/>
  <c r="G139" i="8"/>
  <c r="G138" i="8"/>
  <c r="F138" i="8"/>
  <c r="F137" i="8" s="1"/>
  <c r="E138" i="8"/>
  <c r="G136" i="8"/>
  <c r="G135" i="8"/>
  <c r="G134" i="8"/>
  <c r="G133" i="8"/>
  <c r="G132" i="8"/>
  <c r="G131" i="8"/>
  <c r="G130" i="8"/>
  <c r="F130" i="8"/>
  <c r="E130" i="8"/>
  <c r="G129" i="8"/>
  <c r="G128" i="8"/>
  <c r="F127" i="8"/>
  <c r="E127" i="8"/>
  <c r="G127" i="8" s="1"/>
  <c r="G126" i="8"/>
  <c r="G125" i="8"/>
  <c r="G124" i="8"/>
  <c r="F123" i="8"/>
  <c r="G123" i="8" s="1"/>
  <c r="E123" i="8"/>
  <c r="G122" i="8"/>
  <c r="G121" i="8"/>
  <c r="G120" i="8"/>
  <c r="G119" i="8"/>
  <c r="G118" i="8"/>
  <c r="F117" i="8"/>
  <c r="G117" i="8" s="1"/>
  <c r="E117" i="8"/>
  <c r="G116" i="8"/>
  <c r="G115" i="8"/>
  <c r="G114" i="8"/>
  <c r="G113" i="8"/>
  <c r="G112" i="8"/>
  <c r="G111" i="8"/>
  <c r="G110" i="8"/>
  <c r="G109" i="8"/>
  <c r="F108" i="8"/>
  <c r="F107" i="8" s="1"/>
  <c r="E108" i="8"/>
  <c r="G108" i="8" s="1"/>
  <c r="G106" i="8"/>
  <c r="G105" i="8"/>
  <c r="G104" i="8"/>
  <c r="G103" i="8"/>
  <c r="G102" i="8"/>
  <c r="G101" i="8"/>
  <c r="F100" i="8"/>
  <c r="E100" i="8"/>
  <c r="G100" i="8" s="1"/>
  <c r="G99" i="8"/>
  <c r="G98" i="8"/>
  <c r="G97" i="8"/>
  <c r="G96" i="8"/>
  <c r="F95" i="8"/>
  <c r="E95" i="8"/>
  <c r="G95" i="8" s="1"/>
  <c r="G94" i="8"/>
  <c r="G93" i="8"/>
  <c r="G92" i="8"/>
  <c r="F91" i="8"/>
  <c r="G91" i="8" s="1"/>
  <c r="E91" i="8"/>
  <c r="G90" i="8"/>
  <c r="G89" i="8"/>
  <c r="G88" i="8"/>
  <c r="F88" i="8"/>
  <c r="E88" i="8"/>
  <c r="G87" i="8"/>
  <c r="G86" i="8"/>
  <c r="F85" i="8"/>
  <c r="E85" i="8"/>
  <c r="G85" i="8" s="1"/>
  <c r="G84" i="8"/>
  <c r="G83" i="8"/>
  <c r="F82" i="8"/>
  <c r="F81" i="8" s="1"/>
  <c r="E82" i="8"/>
  <c r="E81" i="8" s="1"/>
  <c r="G81" i="8" s="1"/>
  <c r="G80" i="8"/>
  <c r="G79" i="8"/>
  <c r="G78" i="8"/>
  <c r="G77" i="8"/>
  <c r="G76" i="8"/>
  <c r="F75" i="8"/>
  <c r="E75" i="8"/>
  <c r="G75" i="8" s="1"/>
  <c r="G74" i="8"/>
  <c r="G73" i="8"/>
  <c r="G72" i="8"/>
  <c r="F71" i="8"/>
  <c r="E71" i="8"/>
  <c r="G71" i="8" s="1"/>
  <c r="F70" i="8"/>
  <c r="E70" i="8"/>
  <c r="G70" i="8" s="1"/>
  <c r="G69" i="8"/>
  <c r="G68" i="8"/>
  <c r="G67" i="8"/>
  <c r="G66" i="8"/>
  <c r="F66" i="8"/>
  <c r="E66" i="8"/>
  <c r="G65" i="8"/>
  <c r="G64" i="8"/>
  <c r="G63" i="8"/>
  <c r="G62" i="8"/>
  <c r="G61" i="8"/>
  <c r="G60" i="8"/>
  <c r="F60" i="8"/>
  <c r="E60" i="8"/>
  <c r="G59" i="8"/>
  <c r="G58" i="8"/>
  <c r="G57" i="8"/>
  <c r="G56" i="8"/>
  <c r="F55" i="8"/>
  <c r="E55" i="8"/>
  <c r="G55" i="8" s="1"/>
  <c r="F54" i="8"/>
  <c r="E54" i="8"/>
  <c r="G54" i="8" s="1"/>
  <c r="G53" i="8"/>
  <c r="G52" i="8"/>
  <c r="G51" i="8"/>
  <c r="G50" i="8"/>
  <c r="G49" i="8"/>
  <c r="G48" i="8"/>
  <c r="G47" i="8"/>
  <c r="G46" i="8"/>
  <c r="F45" i="8"/>
  <c r="E45" i="8"/>
  <c r="G45" i="8" s="1"/>
  <c r="G44" i="8"/>
  <c r="G43" i="8"/>
  <c r="G42" i="8"/>
  <c r="G41" i="8"/>
  <c r="G40" i="8"/>
  <c r="G39" i="8"/>
  <c r="G38" i="8"/>
  <c r="G37" i="8"/>
  <c r="G36" i="8"/>
  <c r="G35" i="8"/>
  <c r="G34" i="8"/>
  <c r="F33" i="8"/>
  <c r="G33" i="8" s="1"/>
  <c r="E33" i="8"/>
  <c r="G32" i="8"/>
  <c r="G31" i="8"/>
  <c r="G30" i="8"/>
  <c r="F29" i="8"/>
  <c r="E29" i="8"/>
  <c r="G29" i="8" s="1"/>
  <c r="G28" i="8"/>
  <c r="G27" i="8"/>
  <c r="F26" i="8"/>
  <c r="E26" i="8"/>
  <c r="G26" i="8" s="1"/>
  <c r="G25" i="8"/>
  <c r="G24" i="8"/>
  <c r="G23" i="8"/>
  <c r="G22" i="8"/>
  <c r="G21" i="8"/>
  <c r="G20" i="8"/>
  <c r="F19" i="8"/>
  <c r="E19" i="8"/>
  <c r="G19" i="8" s="1"/>
  <c r="G18" i="8"/>
  <c r="G17" i="8"/>
  <c r="G16" i="8"/>
  <c r="G15" i="8"/>
  <c r="G14" i="8"/>
  <c r="G13" i="8"/>
  <c r="G12" i="8"/>
  <c r="F11" i="8"/>
  <c r="E11" i="8"/>
  <c r="G11" i="8" s="1"/>
  <c r="G10" i="8"/>
  <c r="G9" i="8"/>
  <c r="G8" i="8"/>
  <c r="F7" i="8"/>
  <c r="G7" i="8" s="1"/>
  <c r="E7" i="8"/>
  <c r="G345" i="6"/>
  <c r="G342" i="6"/>
  <c r="G339" i="6"/>
  <c r="G338" i="6"/>
  <c r="G337" i="6"/>
  <c r="G336" i="6"/>
  <c r="G335" i="6"/>
  <c r="G334" i="6"/>
  <c r="G333" i="6"/>
  <c r="G332" i="6"/>
  <c r="G331" i="6"/>
  <c r="G330" i="6"/>
  <c r="F329" i="6"/>
  <c r="F340" i="6" s="1"/>
  <c r="E329" i="6"/>
  <c r="G329" i="6" s="1"/>
  <c r="G328" i="6"/>
  <c r="G327" i="6"/>
  <c r="G326" i="6"/>
  <c r="G325" i="6"/>
  <c r="G324" i="6"/>
  <c r="G323" i="6"/>
  <c r="E322" i="6"/>
  <c r="G321" i="6"/>
  <c r="G320" i="6"/>
  <c r="G319" i="6"/>
  <c r="G318" i="6"/>
  <c r="G317" i="6"/>
  <c r="G316" i="6"/>
  <c r="G315" i="6"/>
  <c r="G314" i="6"/>
  <c r="G313" i="6"/>
  <c r="G312" i="6"/>
  <c r="F311" i="6"/>
  <c r="F322" i="6" s="1"/>
  <c r="F341" i="6" s="1"/>
  <c r="E311" i="6"/>
  <c r="G310" i="6"/>
  <c r="G309" i="6"/>
  <c r="G308" i="6"/>
  <c r="G307" i="6"/>
  <c r="G306" i="6"/>
  <c r="G305" i="6"/>
  <c r="G304" i="6"/>
  <c r="G301" i="6"/>
  <c r="F300" i="6"/>
  <c r="E300" i="6"/>
  <c r="G300" i="6" s="1"/>
  <c r="G299" i="6"/>
  <c r="G298" i="6"/>
  <c r="G297" i="6"/>
  <c r="G296" i="6"/>
  <c r="G295" i="6"/>
  <c r="G294" i="6"/>
  <c r="F293" i="6"/>
  <c r="F302" i="6" s="1"/>
  <c r="E293" i="6"/>
  <c r="G293" i="6" s="1"/>
  <c r="G292" i="6"/>
  <c r="G291" i="6"/>
  <c r="E290" i="6"/>
  <c r="G289" i="6"/>
  <c r="G288" i="6"/>
  <c r="G287" i="6"/>
  <c r="G286" i="6"/>
  <c r="F286" i="6"/>
  <c r="E286" i="6"/>
  <c r="G285" i="6"/>
  <c r="G284" i="6"/>
  <c r="G283" i="6"/>
  <c r="G282" i="6"/>
  <c r="F281" i="6"/>
  <c r="G281" i="6" s="1"/>
  <c r="E281" i="6"/>
  <c r="G280" i="6"/>
  <c r="G279" i="6"/>
  <c r="G278" i="6"/>
  <c r="F278" i="6"/>
  <c r="E278" i="6"/>
  <c r="G275" i="6"/>
  <c r="G274" i="6"/>
  <c r="G273" i="6"/>
  <c r="G272" i="6"/>
  <c r="F271" i="6"/>
  <c r="E271" i="6"/>
  <c r="G271" i="6" s="1"/>
  <c r="G270" i="6"/>
  <c r="F269" i="6"/>
  <c r="E269" i="6"/>
  <c r="G269" i="6" s="1"/>
  <c r="G268" i="6"/>
  <c r="G267" i="6"/>
  <c r="F266" i="6"/>
  <c r="E266" i="6"/>
  <c r="G266" i="6" s="1"/>
  <c r="G265" i="6"/>
  <c r="G264" i="6"/>
  <c r="G263" i="6"/>
  <c r="G262" i="6"/>
  <c r="G261" i="6"/>
  <c r="G260" i="6"/>
  <c r="G259" i="6"/>
  <c r="G258" i="6"/>
  <c r="F258" i="6"/>
  <c r="E258" i="6"/>
  <c r="E257" i="6" s="1"/>
  <c r="G257" i="6" s="1"/>
  <c r="F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F234" i="6"/>
  <c r="E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F205" i="6"/>
  <c r="G205" i="6" s="1"/>
  <c r="E205" i="6"/>
  <c r="G204" i="6"/>
  <c r="G203" i="6"/>
  <c r="G202" i="6"/>
  <c r="G201" i="6"/>
  <c r="G200" i="6"/>
  <c r="G199" i="6"/>
  <c r="G198" i="6"/>
  <c r="G197" i="6"/>
  <c r="F196" i="6"/>
  <c r="F276" i="6" s="1"/>
  <c r="E196" i="6"/>
  <c r="G196" i="6" s="1"/>
  <c r="G194" i="6"/>
  <c r="G193" i="6"/>
  <c r="G192" i="6"/>
  <c r="F191" i="6"/>
  <c r="E191" i="6"/>
  <c r="G191" i="6" s="1"/>
  <c r="G190" i="6"/>
  <c r="G189" i="6"/>
  <c r="G188" i="6"/>
  <c r="F187" i="6"/>
  <c r="E187" i="6"/>
  <c r="G187" i="6" s="1"/>
  <c r="G186" i="6"/>
  <c r="G185" i="6"/>
  <c r="G184" i="6"/>
  <c r="G183" i="6"/>
  <c r="G182" i="6"/>
  <c r="F181" i="6"/>
  <c r="F180" i="6" s="1"/>
  <c r="E181" i="6"/>
  <c r="G181" i="6" s="1"/>
  <c r="G179" i="6"/>
  <c r="G178" i="6"/>
  <c r="F178" i="6"/>
  <c r="E178" i="6"/>
  <c r="F177" i="6"/>
  <c r="E177" i="6"/>
  <c r="G177" i="6" s="1"/>
  <c r="G176" i="6"/>
  <c r="G175" i="6"/>
  <c r="G174" i="6"/>
  <c r="F174" i="6"/>
  <c r="E174" i="6"/>
  <c r="E173" i="6" s="1"/>
  <c r="G173" i="6" s="1"/>
  <c r="F173" i="6"/>
  <c r="G172" i="6"/>
  <c r="G171" i="6"/>
  <c r="F170" i="6"/>
  <c r="E170" i="6"/>
  <c r="G170" i="6" s="1"/>
  <c r="F169" i="6"/>
  <c r="G168" i="6"/>
  <c r="G167" i="6"/>
  <c r="G166" i="6"/>
  <c r="G165" i="6"/>
  <c r="G164" i="6"/>
  <c r="G163" i="6"/>
  <c r="F162" i="6"/>
  <c r="F149" i="6" s="1"/>
  <c r="E162" i="6"/>
  <c r="G162" i="6" s="1"/>
  <c r="G161" i="6"/>
  <c r="G160" i="6"/>
  <c r="F159" i="6"/>
  <c r="E159" i="6"/>
  <c r="G159" i="6" s="1"/>
  <c r="G158" i="6"/>
  <c r="G157" i="6"/>
  <c r="G156" i="6"/>
  <c r="G155" i="6"/>
  <c r="G154" i="6"/>
  <c r="G153" i="6"/>
  <c r="G152" i="6"/>
  <c r="G151" i="6"/>
  <c r="G150" i="6"/>
  <c r="G148" i="6"/>
  <c r="G147" i="6"/>
  <c r="G146" i="6"/>
  <c r="G145" i="6"/>
  <c r="G144" i="6"/>
  <c r="F143" i="6"/>
  <c r="F137" i="6" s="1"/>
  <c r="E143" i="6"/>
  <c r="E137" i="6" s="1"/>
  <c r="G137" i="6" s="1"/>
  <c r="G142" i="6"/>
  <c r="G141" i="6"/>
  <c r="G140" i="6"/>
  <c r="G139" i="6"/>
  <c r="G138" i="6"/>
  <c r="F138" i="6"/>
  <c r="E138" i="6"/>
  <c r="G136" i="6"/>
  <c r="G135" i="6"/>
  <c r="G134" i="6"/>
  <c r="G133" i="6"/>
  <c r="G132" i="6"/>
  <c r="G131" i="6"/>
  <c r="G130" i="6"/>
  <c r="F130" i="6"/>
  <c r="E130" i="6"/>
  <c r="G129" i="6"/>
  <c r="G128" i="6"/>
  <c r="F127" i="6"/>
  <c r="E127" i="6"/>
  <c r="G127" i="6" s="1"/>
  <c r="G126" i="6"/>
  <c r="G125" i="6"/>
  <c r="G124" i="6"/>
  <c r="F123" i="6"/>
  <c r="G123" i="6" s="1"/>
  <c r="E123" i="6"/>
  <c r="G122" i="6"/>
  <c r="G121" i="6"/>
  <c r="G120" i="6"/>
  <c r="G119" i="6"/>
  <c r="G118" i="6"/>
  <c r="F117" i="6"/>
  <c r="G117" i="6" s="1"/>
  <c r="E117" i="6"/>
  <c r="G116" i="6"/>
  <c r="G115" i="6"/>
  <c r="G114" i="6"/>
  <c r="G113" i="6"/>
  <c r="G112" i="6"/>
  <c r="G111" i="6"/>
  <c r="G110" i="6"/>
  <c r="G109" i="6"/>
  <c r="F108" i="6"/>
  <c r="F107" i="6" s="1"/>
  <c r="E108" i="6"/>
  <c r="G108" i="6" s="1"/>
  <c r="G106" i="6"/>
  <c r="G105" i="6"/>
  <c r="G104" i="6"/>
  <c r="G103" i="6"/>
  <c r="G102" i="6"/>
  <c r="G101" i="6"/>
  <c r="F100" i="6"/>
  <c r="E100" i="6"/>
  <c r="G100" i="6" s="1"/>
  <c r="G99" i="6"/>
  <c r="G98" i="6"/>
  <c r="G97" i="6"/>
  <c r="G96" i="6"/>
  <c r="F95" i="6"/>
  <c r="E95" i="6"/>
  <c r="G95" i="6" s="1"/>
  <c r="G94" i="6"/>
  <c r="G93" i="6"/>
  <c r="G92" i="6"/>
  <c r="F91" i="6"/>
  <c r="G91" i="6" s="1"/>
  <c r="E91" i="6"/>
  <c r="G90" i="6"/>
  <c r="G89" i="6"/>
  <c r="G88" i="6"/>
  <c r="F88" i="6"/>
  <c r="E88" i="6"/>
  <c r="G87" i="6"/>
  <c r="G86" i="6"/>
  <c r="F85" i="6"/>
  <c r="E85" i="6"/>
  <c r="G85" i="6" s="1"/>
  <c r="G84" i="6"/>
  <c r="G83" i="6"/>
  <c r="F82" i="6"/>
  <c r="F81" i="6" s="1"/>
  <c r="E82" i="6"/>
  <c r="E81" i="6" s="1"/>
  <c r="G81" i="6" s="1"/>
  <c r="G80" i="6"/>
  <c r="G79" i="6"/>
  <c r="G78" i="6"/>
  <c r="G77" i="6"/>
  <c r="G76" i="6"/>
  <c r="F75" i="6"/>
  <c r="E75" i="6"/>
  <c r="G75" i="6" s="1"/>
  <c r="G74" i="6"/>
  <c r="G73" i="6"/>
  <c r="G72" i="6"/>
  <c r="F71" i="6"/>
  <c r="E71" i="6"/>
  <c r="G71" i="6" s="1"/>
  <c r="F70" i="6"/>
  <c r="E70" i="6"/>
  <c r="G70" i="6" s="1"/>
  <c r="G69" i="6"/>
  <c r="G68" i="6"/>
  <c r="G67" i="6"/>
  <c r="G66" i="6"/>
  <c r="F66" i="6"/>
  <c r="E66" i="6"/>
  <c r="G65" i="6"/>
  <c r="G64" i="6"/>
  <c r="G63" i="6"/>
  <c r="G62" i="6"/>
  <c r="G61" i="6"/>
  <c r="G60" i="6"/>
  <c r="F60" i="6"/>
  <c r="E60" i="6"/>
  <c r="G59" i="6"/>
  <c r="G58" i="6"/>
  <c r="G57" i="6"/>
  <c r="G56" i="6"/>
  <c r="F55" i="6"/>
  <c r="E55" i="6"/>
  <c r="G55" i="6" s="1"/>
  <c r="F54" i="6"/>
  <c r="E54" i="6"/>
  <c r="G54" i="6" s="1"/>
  <c r="G53" i="6"/>
  <c r="G52" i="6"/>
  <c r="G51" i="6"/>
  <c r="G50" i="6"/>
  <c r="G49" i="6"/>
  <c r="G48" i="6"/>
  <c r="G47" i="6"/>
  <c r="G46" i="6"/>
  <c r="F45" i="6"/>
  <c r="E45" i="6"/>
  <c r="G45" i="6" s="1"/>
  <c r="G44" i="6"/>
  <c r="G43" i="6"/>
  <c r="G42" i="6"/>
  <c r="G41" i="6"/>
  <c r="G40" i="6"/>
  <c r="G39" i="6"/>
  <c r="G38" i="6"/>
  <c r="G37" i="6"/>
  <c r="G36" i="6"/>
  <c r="G35" i="6"/>
  <c r="G34" i="6"/>
  <c r="F33" i="6"/>
  <c r="G33" i="6" s="1"/>
  <c r="E33" i="6"/>
  <c r="G32" i="6"/>
  <c r="G31" i="6"/>
  <c r="G30" i="6"/>
  <c r="F29" i="6"/>
  <c r="E29" i="6"/>
  <c r="G29" i="6" s="1"/>
  <c r="G28" i="6"/>
  <c r="G27" i="6"/>
  <c r="F26" i="6"/>
  <c r="E26" i="6"/>
  <c r="G26" i="6" s="1"/>
  <c r="G25" i="6"/>
  <c r="G24" i="6"/>
  <c r="G23" i="6"/>
  <c r="G22" i="6"/>
  <c r="G21" i="6"/>
  <c r="G20" i="6"/>
  <c r="F19" i="6"/>
  <c r="E19" i="6"/>
  <c r="G19" i="6" s="1"/>
  <c r="G18" i="6"/>
  <c r="G17" i="6"/>
  <c r="G16" i="6"/>
  <c r="G15" i="6"/>
  <c r="G14" i="6"/>
  <c r="G13" i="6"/>
  <c r="G12" i="6"/>
  <c r="F11" i="6"/>
  <c r="E11" i="6"/>
  <c r="G11" i="6" s="1"/>
  <c r="G10" i="6"/>
  <c r="G9" i="6"/>
  <c r="G8" i="6"/>
  <c r="F7" i="6"/>
  <c r="G7" i="6" s="1"/>
  <c r="E7" i="6"/>
  <c r="G345" i="5"/>
  <c r="G342" i="5"/>
  <c r="E340" i="5"/>
  <c r="G339" i="5"/>
  <c r="G338" i="5"/>
  <c r="G337" i="5"/>
  <c r="G336" i="5"/>
  <c r="G335" i="5"/>
  <c r="G334" i="5"/>
  <c r="G333" i="5"/>
  <c r="G332" i="5"/>
  <c r="G331" i="5"/>
  <c r="G330" i="5"/>
  <c r="F329" i="5"/>
  <c r="F340" i="5" s="1"/>
  <c r="G340" i="5" s="1"/>
  <c r="E329" i="5"/>
  <c r="G328" i="5"/>
  <c r="G327" i="5"/>
  <c r="G326" i="5"/>
  <c r="G325" i="5"/>
  <c r="G324" i="5"/>
  <c r="G323" i="5"/>
  <c r="E322" i="5"/>
  <c r="G322" i="5" s="1"/>
  <c r="G321" i="5"/>
  <c r="G320" i="5"/>
  <c r="G319" i="5"/>
  <c r="G318" i="5"/>
  <c r="G317" i="5"/>
  <c r="G316" i="5"/>
  <c r="G315" i="5"/>
  <c r="G314" i="5"/>
  <c r="G313" i="5"/>
  <c r="G312" i="5"/>
  <c r="F311" i="5"/>
  <c r="F322" i="5" s="1"/>
  <c r="F341" i="5" s="1"/>
  <c r="E311" i="5"/>
  <c r="G310" i="5"/>
  <c r="G309" i="5"/>
  <c r="G308" i="5"/>
  <c r="G307" i="5"/>
  <c r="G306" i="5"/>
  <c r="G305" i="5"/>
  <c r="G304" i="5"/>
  <c r="G301" i="5"/>
  <c r="F300" i="5"/>
  <c r="E300" i="5"/>
  <c r="E302" i="5" s="1"/>
  <c r="G302" i="5" s="1"/>
  <c r="G299" i="5"/>
  <c r="G298" i="5"/>
  <c r="G297" i="5"/>
  <c r="G296" i="5"/>
  <c r="G295" i="5"/>
  <c r="G294" i="5"/>
  <c r="F293" i="5"/>
  <c r="F302" i="5" s="1"/>
  <c r="E293" i="5"/>
  <c r="G292" i="5"/>
  <c r="G291" i="5"/>
  <c r="G289" i="5"/>
  <c r="G288" i="5"/>
  <c r="G287" i="5"/>
  <c r="G286" i="5"/>
  <c r="F286" i="5"/>
  <c r="E286" i="5"/>
  <c r="G285" i="5"/>
  <c r="G284" i="5"/>
  <c r="G283" i="5"/>
  <c r="G282" i="5"/>
  <c r="F281" i="5"/>
  <c r="E281" i="5"/>
  <c r="G281" i="5" s="1"/>
  <c r="G280" i="5"/>
  <c r="G279" i="5"/>
  <c r="G278" i="5"/>
  <c r="F278" i="5"/>
  <c r="F290" i="5" s="1"/>
  <c r="F303" i="5" s="1"/>
  <c r="E278" i="5"/>
  <c r="G275" i="5"/>
  <c r="G274" i="5"/>
  <c r="G273" i="5"/>
  <c r="G272" i="5"/>
  <c r="F271" i="5"/>
  <c r="G271" i="5" s="1"/>
  <c r="E271" i="5"/>
  <c r="E269" i="5" s="1"/>
  <c r="G269" i="5" s="1"/>
  <c r="G270" i="5"/>
  <c r="F269" i="5"/>
  <c r="G268" i="5"/>
  <c r="G267" i="5"/>
  <c r="F266" i="5"/>
  <c r="E266" i="5"/>
  <c r="G266" i="5" s="1"/>
  <c r="G265" i="5"/>
  <c r="G264" i="5"/>
  <c r="G263" i="5"/>
  <c r="G262" i="5"/>
  <c r="G261" i="5"/>
  <c r="G260" i="5"/>
  <c r="G259" i="5"/>
  <c r="F258" i="5"/>
  <c r="E258" i="5"/>
  <c r="E257" i="5" s="1"/>
  <c r="G257" i="5" s="1"/>
  <c r="F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F234" i="5"/>
  <c r="E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F205" i="5"/>
  <c r="E205" i="5"/>
  <c r="G205" i="5" s="1"/>
  <c r="G204" i="5"/>
  <c r="G203" i="5"/>
  <c r="G202" i="5"/>
  <c r="G201" i="5"/>
  <c r="G200" i="5"/>
  <c r="G199" i="5"/>
  <c r="G198" i="5"/>
  <c r="G197" i="5"/>
  <c r="G196" i="5"/>
  <c r="F196" i="5"/>
  <c r="F276" i="5" s="1"/>
  <c r="E196" i="5"/>
  <c r="G194" i="5"/>
  <c r="G193" i="5"/>
  <c r="G192" i="5"/>
  <c r="F191" i="5"/>
  <c r="E191" i="5"/>
  <c r="G191" i="5" s="1"/>
  <c r="G190" i="5"/>
  <c r="G189" i="5"/>
  <c r="G188" i="5"/>
  <c r="F187" i="5"/>
  <c r="E187" i="5"/>
  <c r="G187" i="5" s="1"/>
  <c r="G186" i="5"/>
  <c r="G185" i="5"/>
  <c r="G184" i="5"/>
  <c r="G183" i="5"/>
  <c r="G182" i="5"/>
  <c r="F181" i="5"/>
  <c r="G181" i="5" s="1"/>
  <c r="E181" i="5"/>
  <c r="E180" i="5"/>
  <c r="G179" i="5"/>
  <c r="G178" i="5"/>
  <c r="F178" i="5"/>
  <c r="E178" i="5"/>
  <c r="F177" i="5"/>
  <c r="E177" i="5"/>
  <c r="G177" i="5" s="1"/>
  <c r="G176" i="5"/>
  <c r="G175" i="5"/>
  <c r="F174" i="5"/>
  <c r="E174" i="5"/>
  <c r="E173" i="5" s="1"/>
  <c r="G173" i="5" s="1"/>
  <c r="F173" i="5"/>
  <c r="G172" i="5"/>
  <c r="G171" i="5"/>
  <c r="F170" i="5"/>
  <c r="F169" i="5" s="1"/>
  <c r="E170" i="5"/>
  <c r="G170" i="5" s="1"/>
  <c r="G168" i="5"/>
  <c r="G167" i="5"/>
  <c r="G166" i="5"/>
  <c r="G165" i="5"/>
  <c r="G164" i="5"/>
  <c r="G163" i="5"/>
  <c r="F162" i="5"/>
  <c r="E162" i="5"/>
  <c r="G162" i="5" s="1"/>
  <c r="G161" i="5"/>
  <c r="G160" i="5"/>
  <c r="F159" i="5"/>
  <c r="F149" i="5" s="1"/>
  <c r="E159" i="5"/>
  <c r="G159" i="5" s="1"/>
  <c r="G158" i="5"/>
  <c r="G157" i="5"/>
  <c r="G156" i="5"/>
  <c r="G155" i="5"/>
  <c r="G154" i="5"/>
  <c r="G153" i="5"/>
  <c r="G152" i="5"/>
  <c r="G151" i="5"/>
  <c r="G150" i="5"/>
  <c r="E149" i="5"/>
  <c r="G148" i="5"/>
  <c r="G147" i="5"/>
  <c r="G146" i="5"/>
  <c r="G145" i="5"/>
  <c r="G144" i="5"/>
  <c r="F143" i="5"/>
  <c r="G143" i="5" s="1"/>
  <c r="E143" i="5"/>
  <c r="G142" i="5"/>
  <c r="G141" i="5"/>
  <c r="G140" i="5"/>
  <c r="G139" i="5"/>
  <c r="G138" i="5"/>
  <c r="F138" i="5"/>
  <c r="E138" i="5"/>
  <c r="E137" i="5"/>
  <c r="G136" i="5"/>
  <c r="G135" i="5"/>
  <c r="G134" i="5"/>
  <c r="G133" i="5"/>
  <c r="G132" i="5"/>
  <c r="G131" i="5"/>
  <c r="G130" i="5"/>
  <c r="F130" i="5"/>
  <c r="E130" i="5"/>
  <c r="G129" i="5"/>
  <c r="G128" i="5"/>
  <c r="F127" i="5"/>
  <c r="G127" i="5" s="1"/>
  <c r="E127" i="5"/>
  <c r="G126" i="5"/>
  <c r="G125" i="5"/>
  <c r="G124" i="5"/>
  <c r="F123" i="5"/>
  <c r="F107" i="5" s="1"/>
  <c r="E123" i="5"/>
  <c r="G122" i="5"/>
  <c r="G121" i="5"/>
  <c r="G120" i="5"/>
  <c r="G119" i="5"/>
  <c r="G118" i="5"/>
  <c r="F117" i="5"/>
  <c r="E117" i="5"/>
  <c r="G117" i="5" s="1"/>
  <c r="G116" i="5"/>
  <c r="G115" i="5"/>
  <c r="G114" i="5"/>
  <c r="G113" i="5"/>
  <c r="G112" i="5"/>
  <c r="G111" i="5"/>
  <c r="G110" i="5"/>
  <c r="G109" i="5"/>
  <c r="G108" i="5"/>
  <c r="F108" i="5"/>
  <c r="E108" i="5"/>
  <c r="E107" i="5"/>
  <c r="G106" i="5"/>
  <c r="G105" i="5"/>
  <c r="G104" i="5"/>
  <c r="G103" i="5"/>
  <c r="G102" i="5"/>
  <c r="G101" i="5"/>
  <c r="G100" i="5"/>
  <c r="F100" i="5"/>
  <c r="E100" i="5"/>
  <c r="G99" i="5"/>
  <c r="G98" i="5"/>
  <c r="G97" i="5"/>
  <c r="G96" i="5"/>
  <c r="G95" i="5"/>
  <c r="F95" i="5"/>
  <c r="E95" i="5"/>
  <c r="G94" i="5"/>
  <c r="G93" i="5"/>
  <c r="G92" i="5"/>
  <c r="F91" i="5"/>
  <c r="E91" i="5"/>
  <c r="G91" i="5" s="1"/>
  <c r="G90" i="5"/>
  <c r="G89" i="5"/>
  <c r="G88" i="5"/>
  <c r="F88" i="5"/>
  <c r="E88" i="5"/>
  <c r="G87" i="5"/>
  <c r="G86" i="5"/>
  <c r="F85" i="5"/>
  <c r="G85" i="5" s="1"/>
  <c r="E85" i="5"/>
  <c r="G84" i="5"/>
  <c r="G83" i="5"/>
  <c r="F82" i="5"/>
  <c r="F81" i="5" s="1"/>
  <c r="E82" i="5"/>
  <c r="G82" i="5" s="1"/>
  <c r="G80" i="5"/>
  <c r="G79" i="5"/>
  <c r="G78" i="5"/>
  <c r="G77" i="5"/>
  <c r="G76" i="5"/>
  <c r="F75" i="5"/>
  <c r="E75" i="5"/>
  <c r="G75" i="5" s="1"/>
  <c r="G74" i="5"/>
  <c r="G73" i="5"/>
  <c r="G72" i="5"/>
  <c r="F71" i="5"/>
  <c r="F70" i="5" s="1"/>
  <c r="E71" i="5"/>
  <c r="G71" i="5" s="1"/>
  <c r="G69" i="5"/>
  <c r="G68" i="5"/>
  <c r="G67" i="5"/>
  <c r="G66" i="5"/>
  <c r="F66" i="5"/>
  <c r="E66" i="5"/>
  <c r="G65" i="5"/>
  <c r="G64" i="5"/>
  <c r="G63" i="5"/>
  <c r="G62" i="5"/>
  <c r="G61" i="5"/>
  <c r="F60" i="5"/>
  <c r="E60" i="5"/>
  <c r="G60" i="5" s="1"/>
  <c r="G59" i="5"/>
  <c r="G58" i="5"/>
  <c r="G57" i="5"/>
  <c r="G56" i="5"/>
  <c r="F55" i="5"/>
  <c r="F54" i="5" s="1"/>
  <c r="E55" i="5"/>
  <c r="G55" i="5" s="1"/>
  <c r="G53" i="5"/>
  <c r="G52" i="5"/>
  <c r="G51" i="5"/>
  <c r="G50" i="5"/>
  <c r="G49" i="5"/>
  <c r="G48" i="5"/>
  <c r="G47" i="5"/>
  <c r="G46" i="5"/>
  <c r="F45" i="5"/>
  <c r="G45" i="5" s="1"/>
  <c r="E45" i="5"/>
  <c r="G44" i="5"/>
  <c r="G43" i="5"/>
  <c r="G42" i="5"/>
  <c r="G41" i="5"/>
  <c r="G40" i="5"/>
  <c r="G39" i="5"/>
  <c r="G38" i="5"/>
  <c r="G37" i="5"/>
  <c r="G36" i="5"/>
  <c r="G35" i="5"/>
  <c r="G34" i="5"/>
  <c r="F33" i="5"/>
  <c r="E33" i="5"/>
  <c r="G33" i="5" s="1"/>
  <c r="G32" i="5"/>
  <c r="G31" i="5"/>
  <c r="G30" i="5"/>
  <c r="F29" i="5"/>
  <c r="G29" i="5" s="1"/>
  <c r="E29" i="5"/>
  <c r="G28" i="5"/>
  <c r="G27" i="5"/>
  <c r="G26" i="5"/>
  <c r="F26" i="5"/>
  <c r="E26" i="5"/>
  <c r="G25" i="5"/>
  <c r="G24" i="5"/>
  <c r="G23" i="5"/>
  <c r="G22" i="5"/>
  <c r="G21" i="5"/>
  <c r="G20" i="5"/>
  <c r="F19" i="5"/>
  <c r="E19" i="5"/>
  <c r="G19" i="5" s="1"/>
  <c r="G18" i="5"/>
  <c r="G17" i="5"/>
  <c r="G16" i="5"/>
  <c r="G15" i="5"/>
  <c r="G14" i="5"/>
  <c r="G13" i="5"/>
  <c r="G12" i="5"/>
  <c r="F11" i="5"/>
  <c r="G11" i="5" s="1"/>
  <c r="E11" i="5"/>
  <c r="G10" i="5"/>
  <c r="G9" i="5"/>
  <c r="G8" i="5"/>
  <c r="F7" i="5"/>
  <c r="E7" i="5"/>
  <c r="G7" i="5" s="1"/>
  <c r="F6" i="5"/>
  <c r="E6" i="5"/>
  <c r="G6" i="5" s="1"/>
  <c r="H346" i="12"/>
  <c r="J346" i="12" s="1"/>
  <c r="I343" i="12"/>
  <c r="G343" i="12"/>
  <c r="H342" i="12"/>
  <c r="J342" i="12" s="1"/>
  <c r="H341" i="12"/>
  <c r="J341" i="12" s="1"/>
  <c r="H340" i="12"/>
  <c r="J340" i="12" s="1"/>
  <c r="H339" i="12"/>
  <c r="J339" i="12" s="1"/>
  <c r="H338" i="12"/>
  <c r="J338" i="12" s="1"/>
  <c r="H337" i="12"/>
  <c r="J337" i="12" s="1"/>
  <c r="H336" i="12"/>
  <c r="J336" i="12" s="1"/>
  <c r="H335" i="12"/>
  <c r="J335" i="12" s="1"/>
  <c r="J334" i="12"/>
  <c r="H334" i="12"/>
  <c r="H333" i="12"/>
  <c r="J333" i="12" s="1"/>
  <c r="H332" i="12"/>
  <c r="J332" i="12" s="1"/>
  <c r="I331" i="12"/>
  <c r="G331" i="12"/>
  <c r="F331" i="12"/>
  <c r="F343" i="12" s="1"/>
  <c r="E331" i="12"/>
  <c r="J330" i="12"/>
  <c r="H330" i="12"/>
  <c r="H329" i="12"/>
  <c r="J329" i="12" s="1"/>
  <c r="J328" i="12"/>
  <c r="H328" i="12"/>
  <c r="H327" i="12"/>
  <c r="J327" i="12" s="1"/>
  <c r="H326" i="12"/>
  <c r="J326" i="12" s="1"/>
  <c r="H325" i="12"/>
  <c r="J325" i="12" s="1"/>
  <c r="I324" i="12"/>
  <c r="G324" i="12"/>
  <c r="G344" i="12" s="1"/>
  <c r="F324" i="12"/>
  <c r="F344" i="12" s="1"/>
  <c r="E324" i="12"/>
  <c r="H324" i="12" s="1"/>
  <c r="J324" i="12" s="1"/>
  <c r="H323" i="12"/>
  <c r="J323" i="12" s="1"/>
  <c r="H322" i="12"/>
  <c r="J322" i="12" s="1"/>
  <c r="H321" i="12"/>
  <c r="J321" i="12" s="1"/>
  <c r="H320" i="12"/>
  <c r="J320" i="12" s="1"/>
  <c r="H319" i="12"/>
  <c r="J319" i="12" s="1"/>
  <c r="H318" i="12"/>
  <c r="J318" i="12" s="1"/>
  <c r="H317" i="12"/>
  <c r="J317" i="12" s="1"/>
  <c r="H316" i="12"/>
  <c r="J316" i="12" s="1"/>
  <c r="H315" i="12"/>
  <c r="J315" i="12" s="1"/>
  <c r="J314" i="12"/>
  <c r="H314" i="12"/>
  <c r="H313" i="12"/>
  <c r="J313" i="12" s="1"/>
  <c r="I312" i="12"/>
  <c r="G312" i="12"/>
  <c r="H312" i="12" s="1"/>
  <c r="J312" i="12" s="1"/>
  <c r="F312" i="12"/>
  <c r="E312" i="12"/>
  <c r="H311" i="12"/>
  <c r="J311" i="12" s="1"/>
  <c r="H310" i="12"/>
  <c r="J310" i="12" s="1"/>
  <c r="H309" i="12"/>
  <c r="J309" i="12" s="1"/>
  <c r="J308" i="12"/>
  <c r="H308" i="12"/>
  <c r="H307" i="12"/>
  <c r="J307" i="12" s="1"/>
  <c r="H306" i="12"/>
  <c r="J306" i="12" s="1"/>
  <c r="H305" i="12"/>
  <c r="J305" i="12" s="1"/>
  <c r="E303" i="12"/>
  <c r="H303" i="12" s="1"/>
  <c r="J303" i="12" s="1"/>
  <c r="H302" i="12"/>
  <c r="J302" i="12" s="1"/>
  <c r="I301" i="12"/>
  <c r="I303" i="12" s="1"/>
  <c r="H301" i="12"/>
  <c r="J301" i="12" s="1"/>
  <c r="G301" i="12"/>
  <c r="F301" i="12"/>
  <c r="E301" i="12"/>
  <c r="H300" i="12"/>
  <c r="J300" i="12" s="1"/>
  <c r="H299" i="12"/>
  <c r="J299" i="12" s="1"/>
  <c r="H298" i="12"/>
  <c r="J298" i="12" s="1"/>
  <c r="H297" i="12"/>
  <c r="J297" i="12" s="1"/>
  <c r="H296" i="12"/>
  <c r="J296" i="12" s="1"/>
  <c r="H295" i="12"/>
  <c r="J295" i="12" s="1"/>
  <c r="I294" i="12"/>
  <c r="G294" i="12"/>
  <c r="G303" i="12" s="1"/>
  <c r="F294" i="12"/>
  <c r="F303" i="12" s="1"/>
  <c r="E294" i="12"/>
  <c r="H294" i="12" s="1"/>
  <c r="J294" i="12" s="1"/>
  <c r="H293" i="12"/>
  <c r="J293" i="12" s="1"/>
  <c r="H292" i="12"/>
  <c r="J292" i="12" s="1"/>
  <c r="H290" i="12"/>
  <c r="J290" i="12" s="1"/>
  <c r="H289" i="12"/>
  <c r="J289" i="12" s="1"/>
  <c r="H288" i="12"/>
  <c r="J288" i="12" s="1"/>
  <c r="I287" i="12"/>
  <c r="G287" i="12"/>
  <c r="F287" i="12"/>
  <c r="E287" i="12"/>
  <c r="H287" i="12" s="1"/>
  <c r="J287" i="12" s="1"/>
  <c r="H286" i="12"/>
  <c r="J286" i="12" s="1"/>
  <c r="H285" i="12"/>
  <c r="J285" i="12" s="1"/>
  <c r="H284" i="12"/>
  <c r="J284" i="12" s="1"/>
  <c r="H283" i="12"/>
  <c r="J283" i="12" s="1"/>
  <c r="I282" i="12"/>
  <c r="G282" i="12"/>
  <c r="F282" i="12"/>
  <c r="E282" i="12"/>
  <c r="H281" i="12"/>
  <c r="J281" i="12" s="1"/>
  <c r="H280" i="12"/>
  <c r="J280" i="12" s="1"/>
  <c r="I279" i="12"/>
  <c r="I291" i="12" s="1"/>
  <c r="I304" i="12" s="1"/>
  <c r="G279" i="12"/>
  <c r="F279" i="12"/>
  <c r="F291" i="12" s="1"/>
  <c r="F304" i="12" s="1"/>
  <c r="E279" i="12"/>
  <c r="H279" i="12" s="1"/>
  <c r="J279" i="12" s="1"/>
  <c r="H276" i="12"/>
  <c r="J276" i="12" s="1"/>
  <c r="H275" i="12"/>
  <c r="J275" i="12" s="1"/>
  <c r="H274" i="12"/>
  <c r="J274" i="12" s="1"/>
  <c r="H273" i="12"/>
  <c r="J273" i="12" s="1"/>
  <c r="I272" i="12"/>
  <c r="G272" i="12"/>
  <c r="G270" i="12" s="1"/>
  <c r="F272" i="12"/>
  <c r="F270" i="12" s="1"/>
  <c r="E272" i="12"/>
  <c r="H271" i="12"/>
  <c r="J271" i="12" s="1"/>
  <c r="I270" i="12"/>
  <c r="H269" i="12"/>
  <c r="J269" i="12" s="1"/>
  <c r="H268" i="12"/>
  <c r="J268" i="12" s="1"/>
  <c r="I267" i="12"/>
  <c r="G267" i="12"/>
  <c r="H267" i="12" s="1"/>
  <c r="J267" i="12" s="1"/>
  <c r="F267" i="12"/>
  <c r="E267" i="12"/>
  <c r="H266" i="12"/>
  <c r="J266" i="12" s="1"/>
  <c r="H265" i="12"/>
  <c r="J265" i="12" s="1"/>
  <c r="J264" i="12"/>
  <c r="H264" i="12"/>
  <c r="H263" i="12"/>
  <c r="J263" i="12" s="1"/>
  <c r="H262" i="12"/>
  <c r="J262" i="12" s="1"/>
  <c r="H261" i="12"/>
  <c r="J261" i="12" s="1"/>
  <c r="H260" i="12"/>
  <c r="J260" i="12" s="1"/>
  <c r="I259" i="12"/>
  <c r="I258" i="12" s="1"/>
  <c r="G259" i="12"/>
  <c r="G258" i="12" s="1"/>
  <c r="F259" i="12"/>
  <c r="F258" i="12" s="1"/>
  <c r="E259" i="12"/>
  <c r="E258" i="12" s="1"/>
  <c r="H257" i="12"/>
  <c r="J257" i="12" s="1"/>
  <c r="H256" i="12"/>
  <c r="J256" i="12" s="1"/>
  <c r="H255" i="12"/>
  <c r="J255" i="12" s="1"/>
  <c r="H254" i="12"/>
  <c r="J254" i="12" s="1"/>
  <c r="H253" i="12"/>
  <c r="J253" i="12" s="1"/>
  <c r="H252" i="12"/>
  <c r="J252" i="12" s="1"/>
  <c r="H251" i="12"/>
  <c r="J251" i="12" s="1"/>
  <c r="H250" i="12"/>
  <c r="J250" i="12" s="1"/>
  <c r="H249" i="12"/>
  <c r="J249" i="12" s="1"/>
  <c r="H248" i="12"/>
  <c r="J248" i="12" s="1"/>
  <c r="H247" i="12"/>
  <c r="J247" i="12" s="1"/>
  <c r="H246" i="12"/>
  <c r="J246" i="12" s="1"/>
  <c r="H245" i="12"/>
  <c r="J245" i="12" s="1"/>
  <c r="J244" i="12"/>
  <c r="H244" i="12"/>
  <c r="H243" i="12"/>
  <c r="J243" i="12" s="1"/>
  <c r="H242" i="12"/>
  <c r="J242" i="12" s="1"/>
  <c r="H241" i="12"/>
  <c r="J241" i="12" s="1"/>
  <c r="H240" i="12"/>
  <c r="J240" i="12" s="1"/>
  <c r="H239" i="12"/>
  <c r="J239" i="12" s="1"/>
  <c r="H238" i="12"/>
  <c r="J238" i="12" s="1"/>
  <c r="H237" i="12"/>
  <c r="J237" i="12" s="1"/>
  <c r="H236" i="12"/>
  <c r="J236" i="12" s="1"/>
  <c r="I235" i="12"/>
  <c r="G235" i="12"/>
  <c r="F235" i="12"/>
  <c r="E235" i="12"/>
  <c r="H235" i="12" s="1"/>
  <c r="J235" i="12" s="1"/>
  <c r="J234" i="12"/>
  <c r="H234" i="12"/>
  <c r="H233" i="12"/>
  <c r="J233" i="12" s="1"/>
  <c r="H232" i="12"/>
  <c r="J232" i="12" s="1"/>
  <c r="H231" i="12"/>
  <c r="J231" i="12" s="1"/>
  <c r="H230" i="12"/>
  <c r="J230" i="12" s="1"/>
  <c r="H229" i="12"/>
  <c r="J229" i="12" s="1"/>
  <c r="H228" i="12"/>
  <c r="J228" i="12" s="1"/>
  <c r="H227" i="12"/>
  <c r="J227" i="12" s="1"/>
  <c r="H226" i="12"/>
  <c r="J226" i="12" s="1"/>
  <c r="H225" i="12"/>
  <c r="J225" i="12" s="1"/>
  <c r="H224" i="12"/>
  <c r="J224" i="12" s="1"/>
  <c r="H223" i="12"/>
  <c r="J223" i="12" s="1"/>
  <c r="H222" i="12"/>
  <c r="J222" i="12" s="1"/>
  <c r="H221" i="12"/>
  <c r="J221" i="12" s="1"/>
  <c r="J220" i="12"/>
  <c r="H220" i="12"/>
  <c r="H219" i="12"/>
  <c r="J219" i="12" s="1"/>
  <c r="H218" i="12"/>
  <c r="J218" i="12" s="1"/>
  <c r="H217" i="12"/>
  <c r="J217" i="12" s="1"/>
  <c r="J216" i="12"/>
  <c r="H216" i="12"/>
  <c r="H215" i="12"/>
  <c r="J215" i="12" s="1"/>
  <c r="H214" i="12"/>
  <c r="J214" i="12" s="1"/>
  <c r="H213" i="12"/>
  <c r="J213" i="12" s="1"/>
  <c r="H212" i="12"/>
  <c r="J212" i="12" s="1"/>
  <c r="H211" i="12"/>
  <c r="J211" i="12" s="1"/>
  <c r="H210" i="12"/>
  <c r="J210" i="12" s="1"/>
  <c r="H209" i="12"/>
  <c r="J209" i="12" s="1"/>
  <c r="H208" i="12"/>
  <c r="J208" i="12" s="1"/>
  <c r="H207" i="12"/>
  <c r="J207" i="12" s="1"/>
  <c r="I206" i="12"/>
  <c r="G206" i="12"/>
  <c r="F206" i="12"/>
  <c r="E206" i="12"/>
  <c r="H206" i="12" s="1"/>
  <c r="J206" i="12" s="1"/>
  <c r="H205" i="12"/>
  <c r="J205" i="12" s="1"/>
  <c r="J204" i="12"/>
  <c r="H204" i="12"/>
  <c r="H203" i="12"/>
  <c r="J203" i="12" s="1"/>
  <c r="H202" i="12"/>
  <c r="J202" i="12" s="1"/>
  <c r="H201" i="12"/>
  <c r="J201" i="12" s="1"/>
  <c r="J200" i="12"/>
  <c r="H200" i="12"/>
  <c r="H199" i="12"/>
  <c r="J199" i="12" s="1"/>
  <c r="H198" i="12"/>
  <c r="J198" i="12" s="1"/>
  <c r="I197" i="12"/>
  <c r="G197" i="12"/>
  <c r="F197" i="12"/>
  <c r="F277" i="12" s="1"/>
  <c r="E197" i="12"/>
  <c r="H197" i="12" s="1"/>
  <c r="J197" i="12" s="1"/>
  <c r="H195" i="12"/>
  <c r="J195" i="12" s="1"/>
  <c r="H194" i="12"/>
  <c r="J194" i="12" s="1"/>
  <c r="H193" i="12"/>
  <c r="J193" i="12" s="1"/>
  <c r="I192" i="12"/>
  <c r="G192" i="12"/>
  <c r="F192" i="12"/>
  <c r="E192" i="12"/>
  <c r="H191" i="12"/>
  <c r="J191" i="12" s="1"/>
  <c r="H190" i="12"/>
  <c r="J190" i="12" s="1"/>
  <c r="H189" i="12"/>
  <c r="J189" i="12" s="1"/>
  <c r="I188" i="12"/>
  <c r="G188" i="12"/>
  <c r="F188" i="12"/>
  <c r="E188" i="12"/>
  <c r="H188" i="12" s="1"/>
  <c r="J188" i="12" s="1"/>
  <c r="H187" i="12"/>
  <c r="J187" i="12" s="1"/>
  <c r="H186" i="12"/>
  <c r="J186" i="12" s="1"/>
  <c r="H185" i="12"/>
  <c r="J185" i="12" s="1"/>
  <c r="J184" i="12"/>
  <c r="H184" i="12"/>
  <c r="H183" i="12"/>
  <c r="J183" i="12" s="1"/>
  <c r="I182" i="12"/>
  <c r="G182" i="12"/>
  <c r="H182" i="12" s="1"/>
  <c r="J182" i="12" s="1"/>
  <c r="F182" i="12"/>
  <c r="E182" i="12"/>
  <c r="I181" i="12"/>
  <c r="G181" i="12"/>
  <c r="H181" i="12" s="1"/>
  <c r="J181" i="12" s="1"/>
  <c r="F181" i="12"/>
  <c r="E181" i="12"/>
  <c r="H180" i="12"/>
  <c r="J180" i="12" s="1"/>
  <c r="I179" i="12"/>
  <c r="G179" i="12"/>
  <c r="F179" i="12"/>
  <c r="E179" i="12"/>
  <c r="H179" i="12" s="1"/>
  <c r="J179" i="12" s="1"/>
  <c r="I178" i="12"/>
  <c r="G178" i="12"/>
  <c r="F178" i="12"/>
  <c r="H177" i="12"/>
  <c r="J177" i="12" s="1"/>
  <c r="H176" i="12"/>
  <c r="J176" i="12" s="1"/>
  <c r="I175" i="12"/>
  <c r="G175" i="12"/>
  <c r="G174" i="12" s="1"/>
  <c r="F175" i="12"/>
  <c r="F174" i="12" s="1"/>
  <c r="E175" i="12"/>
  <c r="E174" i="12" s="1"/>
  <c r="H174" i="12" s="1"/>
  <c r="I174" i="12"/>
  <c r="J174" i="12" s="1"/>
  <c r="H173" i="12"/>
  <c r="J173" i="12" s="1"/>
  <c r="J172" i="12"/>
  <c r="H172" i="12"/>
  <c r="I171" i="12"/>
  <c r="I170" i="12" s="1"/>
  <c r="G171" i="12"/>
  <c r="H171" i="12" s="1"/>
  <c r="J171" i="12" s="1"/>
  <c r="F171" i="12"/>
  <c r="E171" i="12"/>
  <c r="G170" i="12"/>
  <c r="F170" i="12"/>
  <c r="E170" i="12"/>
  <c r="H170" i="12" s="1"/>
  <c r="H169" i="12"/>
  <c r="J169" i="12" s="1"/>
  <c r="H168" i="12"/>
  <c r="J168" i="12" s="1"/>
  <c r="H167" i="12"/>
  <c r="J167" i="12" s="1"/>
  <c r="H166" i="12"/>
  <c r="J166" i="12" s="1"/>
  <c r="H165" i="12"/>
  <c r="J165" i="12" s="1"/>
  <c r="J164" i="12"/>
  <c r="H164" i="12"/>
  <c r="I163" i="12"/>
  <c r="G163" i="12"/>
  <c r="H163" i="12" s="1"/>
  <c r="J163" i="12" s="1"/>
  <c r="F163" i="12"/>
  <c r="E163" i="12"/>
  <c r="H162" i="12"/>
  <c r="J162" i="12" s="1"/>
  <c r="H161" i="12"/>
  <c r="J161" i="12" s="1"/>
  <c r="I160" i="12"/>
  <c r="G160" i="12"/>
  <c r="F160" i="12"/>
  <c r="E160" i="12"/>
  <c r="H159" i="12"/>
  <c r="J159" i="12" s="1"/>
  <c r="H158" i="12"/>
  <c r="J158" i="12" s="1"/>
  <c r="H157" i="12"/>
  <c r="J157" i="12" s="1"/>
  <c r="H156" i="12"/>
  <c r="J156" i="12" s="1"/>
  <c r="H155" i="12"/>
  <c r="J155" i="12" s="1"/>
  <c r="H154" i="12"/>
  <c r="J154" i="12" s="1"/>
  <c r="H153" i="12"/>
  <c r="J153" i="12" s="1"/>
  <c r="H152" i="12"/>
  <c r="J152" i="12" s="1"/>
  <c r="J151" i="12"/>
  <c r="H151" i="12"/>
  <c r="I150" i="12"/>
  <c r="G150" i="12"/>
  <c r="F150" i="12"/>
  <c r="E150" i="12"/>
  <c r="H150" i="12" s="1"/>
  <c r="J150" i="12" s="1"/>
  <c r="H149" i="12"/>
  <c r="J149" i="12" s="1"/>
  <c r="H148" i="12"/>
  <c r="J148" i="12" s="1"/>
  <c r="J147" i="12"/>
  <c r="H147" i="12"/>
  <c r="H146" i="12"/>
  <c r="J146" i="12" s="1"/>
  <c r="H145" i="12"/>
  <c r="J145" i="12" s="1"/>
  <c r="I144" i="12"/>
  <c r="G144" i="12"/>
  <c r="H144" i="12" s="1"/>
  <c r="J144" i="12" s="1"/>
  <c r="F144" i="12"/>
  <c r="E144" i="12"/>
  <c r="J143" i="12"/>
  <c r="H143" i="12"/>
  <c r="J142" i="12"/>
  <c r="H142" i="12"/>
  <c r="H141" i="12"/>
  <c r="J141" i="12" s="1"/>
  <c r="J140" i="12"/>
  <c r="H140" i="12"/>
  <c r="I139" i="12"/>
  <c r="G139" i="12"/>
  <c r="F139" i="12"/>
  <c r="E139" i="12"/>
  <c r="H139" i="12" s="1"/>
  <c r="J139" i="12" s="1"/>
  <c r="I138" i="12"/>
  <c r="G138" i="12"/>
  <c r="F138" i="12"/>
  <c r="H137" i="12"/>
  <c r="J137" i="12" s="1"/>
  <c r="H136" i="12"/>
  <c r="J136" i="12" s="1"/>
  <c r="H135" i="12"/>
  <c r="J135" i="12" s="1"/>
  <c r="H134" i="12"/>
  <c r="J134" i="12" s="1"/>
  <c r="H133" i="12"/>
  <c r="J133" i="12" s="1"/>
  <c r="H132" i="12"/>
  <c r="J132" i="12" s="1"/>
  <c r="I131" i="12"/>
  <c r="G131" i="12"/>
  <c r="F131" i="12"/>
  <c r="E131" i="12"/>
  <c r="H131" i="12" s="1"/>
  <c r="J131" i="12" s="1"/>
  <c r="J130" i="12"/>
  <c r="H130" i="12"/>
  <c r="H129" i="12"/>
  <c r="J129" i="12" s="1"/>
  <c r="I128" i="12"/>
  <c r="G128" i="12"/>
  <c r="H128" i="12" s="1"/>
  <c r="J128" i="12" s="1"/>
  <c r="F128" i="12"/>
  <c r="E128" i="12"/>
  <c r="H127" i="12"/>
  <c r="J127" i="12" s="1"/>
  <c r="H126" i="12"/>
  <c r="J126" i="12" s="1"/>
  <c r="H125" i="12"/>
  <c r="J125" i="12" s="1"/>
  <c r="I124" i="12"/>
  <c r="I108" i="12" s="1"/>
  <c r="G124" i="12"/>
  <c r="H124" i="12" s="1"/>
  <c r="J124" i="12" s="1"/>
  <c r="F124" i="12"/>
  <c r="E124" i="12"/>
  <c r="H123" i="12"/>
  <c r="J123" i="12" s="1"/>
  <c r="H122" i="12"/>
  <c r="J122" i="12" s="1"/>
  <c r="H121" i="12"/>
  <c r="J121" i="12" s="1"/>
  <c r="H120" i="12"/>
  <c r="J120" i="12" s="1"/>
  <c r="H119" i="12"/>
  <c r="J119" i="12" s="1"/>
  <c r="I118" i="12"/>
  <c r="G118" i="12"/>
  <c r="G108" i="12" s="1"/>
  <c r="F118" i="12"/>
  <c r="E118" i="12"/>
  <c r="H118" i="12" s="1"/>
  <c r="J118" i="12" s="1"/>
  <c r="H117" i="12"/>
  <c r="J117" i="12" s="1"/>
  <c r="H116" i="12"/>
  <c r="J116" i="12" s="1"/>
  <c r="H115" i="12"/>
  <c r="J115" i="12" s="1"/>
  <c r="H114" i="12"/>
  <c r="J114" i="12" s="1"/>
  <c r="J113" i="12"/>
  <c r="H113" i="12"/>
  <c r="H112" i="12"/>
  <c r="J112" i="12" s="1"/>
  <c r="H111" i="12"/>
  <c r="J111" i="12" s="1"/>
  <c r="H110" i="12"/>
  <c r="J110" i="12" s="1"/>
  <c r="I109" i="12"/>
  <c r="G109" i="12"/>
  <c r="F109" i="12"/>
  <c r="F108" i="12" s="1"/>
  <c r="E109" i="12"/>
  <c r="H107" i="12"/>
  <c r="J107" i="12" s="1"/>
  <c r="H106" i="12"/>
  <c r="J106" i="12" s="1"/>
  <c r="H105" i="12"/>
  <c r="J105" i="12" s="1"/>
  <c r="H104" i="12"/>
  <c r="J104" i="12" s="1"/>
  <c r="H103" i="12"/>
  <c r="J103" i="12" s="1"/>
  <c r="H102" i="12"/>
  <c r="J102" i="12" s="1"/>
  <c r="I101" i="12"/>
  <c r="G101" i="12"/>
  <c r="F101" i="12"/>
  <c r="E101" i="12"/>
  <c r="H101" i="12" s="1"/>
  <c r="J101" i="12" s="1"/>
  <c r="H100" i="12"/>
  <c r="J100" i="12" s="1"/>
  <c r="H99" i="12"/>
  <c r="J99" i="12" s="1"/>
  <c r="H98" i="12"/>
  <c r="J98" i="12" s="1"/>
  <c r="H97" i="12"/>
  <c r="J97" i="12" s="1"/>
  <c r="I96" i="12"/>
  <c r="G96" i="12"/>
  <c r="F96" i="12"/>
  <c r="E96" i="12"/>
  <c r="H96" i="12" s="1"/>
  <c r="J96" i="12" s="1"/>
  <c r="H95" i="12"/>
  <c r="J95" i="12" s="1"/>
  <c r="H94" i="12"/>
  <c r="J94" i="12" s="1"/>
  <c r="H93" i="12"/>
  <c r="J93" i="12" s="1"/>
  <c r="I92" i="12"/>
  <c r="H92" i="12"/>
  <c r="J92" i="12" s="1"/>
  <c r="G92" i="12"/>
  <c r="F92" i="12"/>
  <c r="E92" i="12"/>
  <c r="H91" i="12"/>
  <c r="J91" i="12" s="1"/>
  <c r="H90" i="12"/>
  <c r="J90" i="12" s="1"/>
  <c r="I89" i="12"/>
  <c r="G89" i="12"/>
  <c r="F89" i="12"/>
  <c r="F82" i="12" s="1"/>
  <c r="E89" i="12"/>
  <c r="H89" i="12" s="1"/>
  <c r="J89" i="12" s="1"/>
  <c r="H88" i="12"/>
  <c r="J88" i="12" s="1"/>
  <c r="H87" i="12"/>
  <c r="J87" i="12" s="1"/>
  <c r="I86" i="12"/>
  <c r="J86" i="12" s="1"/>
  <c r="G86" i="12"/>
  <c r="H86" i="12" s="1"/>
  <c r="F86" i="12"/>
  <c r="E86" i="12"/>
  <c r="H85" i="12"/>
  <c r="J85" i="12" s="1"/>
  <c r="H84" i="12"/>
  <c r="J84" i="12" s="1"/>
  <c r="I83" i="12"/>
  <c r="I82" i="12" s="1"/>
  <c r="H83" i="12"/>
  <c r="J83" i="12" s="1"/>
  <c r="G83" i="12"/>
  <c r="F83" i="12"/>
  <c r="E83" i="12"/>
  <c r="G82" i="12"/>
  <c r="H81" i="12"/>
  <c r="J81" i="12" s="1"/>
  <c r="H80" i="12"/>
  <c r="J80" i="12" s="1"/>
  <c r="H79" i="12"/>
  <c r="J79" i="12" s="1"/>
  <c r="H78" i="12"/>
  <c r="J78" i="12" s="1"/>
  <c r="J77" i="12"/>
  <c r="H77" i="12"/>
  <c r="I76" i="12"/>
  <c r="G76" i="12"/>
  <c r="F76" i="12"/>
  <c r="F71" i="12" s="1"/>
  <c r="E76" i="12"/>
  <c r="H76" i="12" s="1"/>
  <c r="J76" i="12" s="1"/>
  <c r="H75" i="12"/>
  <c r="J75" i="12" s="1"/>
  <c r="H74" i="12"/>
  <c r="J74" i="12" s="1"/>
  <c r="J73" i="12"/>
  <c r="H73" i="12"/>
  <c r="I72" i="12"/>
  <c r="I71" i="12" s="1"/>
  <c r="G72" i="12"/>
  <c r="F72" i="12"/>
  <c r="E72" i="12"/>
  <c r="H70" i="12"/>
  <c r="J70" i="12" s="1"/>
  <c r="H69" i="12"/>
  <c r="J69" i="12" s="1"/>
  <c r="J68" i="12"/>
  <c r="H68" i="12"/>
  <c r="I67" i="12"/>
  <c r="G67" i="12"/>
  <c r="F67" i="12"/>
  <c r="E67" i="12"/>
  <c r="H67" i="12" s="1"/>
  <c r="J67" i="12" s="1"/>
  <c r="H66" i="12"/>
  <c r="J66" i="12" s="1"/>
  <c r="H65" i="12"/>
  <c r="J65" i="12" s="1"/>
  <c r="H64" i="12"/>
  <c r="J64" i="12" s="1"/>
  <c r="H63" i="12"/>
  <c r="J63" i="12" s="1"/>
  <c r="H62" i="12"/>
  <c r="J62" i="12" s="1"/>
  <c r="I61" i="12"/>
  <c r="G61" i="12"/>
  <c r="H61" i="12" s="1"/>
  <c r="J61" i="12" s="1"/>
  <c r="F61" i="12"/>
  <c r="E61" i="12"/>
  <c r="H60" i="12"/>
  <c r="J60" i="12" s="1"/>
  <c r="H59" i="12"/>
  <c r="J59" i="12" s="1"/>
  <c r="H58" i="12"/>
  <c r="J58" i="12" s="1"/>
  <c r="H57" i="12"/>
  <c r="J57" i="12" s="1"/>
  <c r="I56" i="12"/>
  <c r="I55" i="12" s="1"/>
  <c r="G56" i="12"/>
  <c r="G55" i="12" s="1"/>
  <c r="F56" i="12"/>
  <c r="F55" i="12" s="1"/>
  <c r="E56" i="12"/>
  <c r="H56" i="12" s="1"/>
  <c r="E55" i="12"/>
  <c r="H54" i="12"/>
  <c r="J54" i="12" s="1"/>
  <c r="H53" i="12"/>
  <c r="J53" i="12" s="1"/>
  <c r="H52" i="12"/>
  <c r="J52" i="12" s="1"/>
  <c r="H51" i="12"/>
  <c r="J51" i="12" s="1"/>
  <c r="H50" i="12"/>
  <c r="J50" i="12" s="1"/>
  <c r="J49" i="12"/>
  <c r="H49" i="12"/>
  <c r="J48" i="12"/>
  <c r="H48" i="12"/>
  <c r="H47" i="12"/>
  <c r="J47" i="12" s="1"/>
  <c r="I46" i="12"/>
  <c r="G46" i="12"/>
  <c r="H46" i="12" s="1"/>
  <c r="J46" i="12" s="1"/>
  <c r="F46" i="12"/>
  <c r="E46" i="12"/>
  <c r="H45" i="12"/>
  <c r="J45" i="12" s="1"/>
  <c r="J44" i="12"/>
  <c r="H44" i="12"/>
  <c r="H43" i="12"/>
  <c r="J43" i="12" s="1"/>
  <c r="H42" i="12"/>
  <c r="J42" i="12" s="1"/>
  <c r="H41" i="12"/>
  <c r="J41" i="12" s="1"/>
  <c r="H40" i="12"/>
  <c r="J40" i="12" s="1"/>
  <c r="H39" i="12"/>
  <c r="J39" i="12" s="1"/>
  <c r="J38" i="12"/>
  <c r="H38" i="12"/>
  <c r="H37" i="12"/>
  <c r="J37" i="12" s="1"/>
  <c r="J36" i="12"/>
  <c r="H36" i="12"/>
  <c r="H35" i="12"/>
  <c r="J35" i="12" s="1"/>
  <c r="I34" i="12"/>
  <c r="G34" i="12"/>
  <c r="F34" i="12"/>
  <c r="E34" i="12"/>
  <c r="H34" i="12" s="1"/>
  <c r="J34" i="12" s="1"/>
  <c r="H33" i="12"/>
  <c r="J33" i="12" s="1"/>
  <c r="J32" i="12"/>
  <c r="H32" i="12"/>
  <c r="H31" i="12"/>
  <c r="J31" i="12" s="1"/>
  <c r="I30" i="12"/>
  <c r="G30" i="12"/>
  <c r="F30" i="12"/>
  <c r="E30" i="12"/>
  <c r="H30" i="12" s="1"/>
  <c r="J30" i="12" s="1"/>
  <c r="H29" i="12"/>
  <c r="J29" i="12" s="1"/>
  <c r="H28" i="12"/>
  <c r="J28" i="12" s="1"/>
  <c r="I27" i="12"/>
  <c r="G27" i="12"/>
  <c r="F27" i="12"/>
  <c r="E27" i="12"/>
  <c r="H27" i="12" s="1"/>
  <c r="J27" i="12" s="1"/>
  <c r="H26" i="12"/>
  <c r="J26" i="12" s="1"/>
  <c r="H25" i="12"/>
  <c r="J25" i="12" s="1"/>
  <c r="H24" i="12"/>
  <c r="J24" i="12" s="1"/>
  <c r="H23" i="12"/>
  <c r="J23" i="12" s="1"/>
  <c r="H22" i="12"/>
  <c r="J22" i="12" s="1"/>
  <c r="H21" i="12"/>
  <c r="J21" i="12" s="1"/>
  <c r="I20" i="12"/>
  <c r="I7" i="12" s="1"/>
  <c r="I196" i="12" s="1"/>
  <c r="G20" i="12"/>
  <c r="F20" i="12"/>
  <c r="E20" i="12"/>
  <c r="H19" i="12"/>
  <c r="J19" i="12" s="1"/>
  <c r="H18" i="12"/>
  <c r="J18" i="12" s="1"/>
  <c r="H17" i="12"/>
  <c r="J17" i="12" s="1"/>
  <c r="H16" i="12"/>
  <c r="J16" i="12" s="1"/>
  <c r="H15" i="12"/>
  <c r="J15" i="12" s="1"/>
  <c r="J14" i="12"/>
  <c r="H14" i="12"/>
  <c r="H13" i="12"/>
  <c r="J13" i="12" s="1"/>
  <c r="I12" i="12"/>
  <c r="G12" i="12"/>
  <c r="F12" i="12"/>
  <c r="E12" i="12"/>
  <c r="H12" i="12" s="1"/>
  <c r="J12" i="12" s="1"/>
  <c r="H11" i="12"/>
  <c r="J11" i="12" s="1"/>
  <c r="H10" i="12"/>
  <c r="J10" i="12" s="1"/>
  <c r="H9" i="12"/>
  <c r="J9" i="12" s="1"/>
  <c r="I8" i="12"/>
  <c r="G8" i="12"/>
  <c r="G7" i="12" s="1"/>
  <c r="F8" i="12"/>
  <c r="E8" i="12"/>
  <c r="N346" i="11"/>
  <c r="P346" i="11" s="1"/>
  <c r="H344" i="11"/>
  <c r="O343" i="11"/>
  <c r="M343" i="11"/>
  <c r="K343" i="11"/>
  <c r="H343" i="11"/>
  <c r="N342" i="11"/>
  <c r="P342" i="11" s="1"/>
  <c r="N341" i="11"/>
  <c r="P341" i="11" s="1"/>
  <c r="N340" i="11"/>
  <c r="P340" i="11" s="1"/>
  <c r="N339" i="11"/>
  <c r="P339" i="11" s="1"/>
  <c r="N338" i="11"/>
  <c r="P338" i="11" s="1"/>
  <c r="N337" i="11"/>
  <c r="P337" i="11" s="1"/>
  <c r="P336" i="11"/>
  <c r="N336" i="11"/>
  <c r="N335" i="11"/>
  <c r="P335" i="11" s="1"/>
  <c r="N334" i="11"/>
  <c r="P334" i="11" s="1"/>
  <c r="N333" i="11"/>
  <c r="P333" i="11" s="1"/>
  <c r="N332" i="11"/>
  <c r="P332" i="11" s="1"/>
  <c r="O331" i="11"/>
  <c r="M331" i="11"/>
  <c r="L331" i="11"/>
  <c r="L343" i="11" s="1"/>
  <c r="K331" i="11"/>
  <c r="J331" i="11"/>
  <c r="J343" i="11" s="1"/>
  <c r="I331" i="11"/>
  <c r="I343" i="11" s="1"/>
  <c r="H331" i="11"/>
  <c r="G331" i="11"/>
  <c r="G343" i="11" s="1"/>
  <c r="F331" i="11"/>
  <c r="F343" i="11" s="1"/>
  <c r="E331" i="11"/>
  <c r="N330" i="11"/>
  <c r="P330" i="11" s="1"/>
  <c r="N329" i="11"/>
  <c r="P329" i="11" s="1"/>
  <c r="N328" i="11"/>
  <c r="P328" i="11" s="1"/>
  <c r="N327" i="11"/>
  <c r="P327" i="11" s="1"/>
  <c r="N326" i="11"/>
  <c r="P326" i="11" s="1"/>
  <c r="N325" i="11"/>
  <c r="P325" i="11" s="1"/>
  <c r="M324" i="11"/>
  <c r="M344" i="11" s="1"/>
  <c r="L324" i="11"/>
  <c r="L344" i="11" s="1"/>
  <c r="K324" i="11"/>
  <c r="K344" i="11" s="1"/>
  <c r="G324" i="11"/>
  <c r="G344" i="11" s="1"/>
  <c r="F324" i="11"/>
  <c r="N323" i="11"/>
  <c r="P323" i="11" s="1"/>
  <c r="N322" i="11"/>
  <c r="P322" i="11" s="1"/>
  <c r="N321" i="11"/>
  <c r="P321" i="11" s="1"/>
  <c r="P320" i="11"/>
  <c r="N320" i="11"/>
  <c r="N319" i="11"/>
  <c r="P319" i="11" s="1"/>
  <c r="N318" i="11"/>
  <c r="P318" i="11" s="1"/>
  <c r="N317" i="11"/>
  <c r="P317" i="11" s="1"/>
  <c r="N316" i="11"/>
  <c r="P316" i="11" s="1"/>
  <c r="N315" i="11"/>
  <c r="P315" i="11" s="1"/>
  <c r="N314" i="11"/>
  <c r="P314" i="11" s="1"/>
  <c r="N313" i="11"/>
  <c r="P313" i="11" s="1"/>
  <c r="O312" i="11"/>
  <c r="O324" i="11" s="1"/>
  <c r="O344" i="11" s="1"/>
  <c r="M312" i="11"/>
  <c r="L312" i="11"/>
  <c r="K312" i="11"/>
  <c r="J312" i="11"/>
  <c r="J324" i="11" s="1"/>
  <c r="J344" i="11" s="1"/>
  <c r="I312" i="11"/>
  <c r="I324" i="11" s="1"/>
  <c r="H312" i="11"/>
  <c r="H324" i="11" s="1"/>
  <c r="G312" i="11"/>
  <c r="F312" i="11"/>
  <c r="E312" i="11"/>
  <c r="P311" i="11"/>
  <c r="N311" i="11"/>
  <c r="N310" i="11"/>
  <c r="P310" i="11" s="1"/>
  <c r="N309" i="11"/>
  <c r="P309" i="11" s="1"/>
  <c r="N308" i="11"/>
  <c r="P308" i="11" s="1"/>
  <c r="P307" i="11"/>
  <c r="N307" i="11"/>
  <c r="N306" i="11"/>
  <c r="P306" i="11" s="1"/>
  <c r="N305" i="11"/>
  <c r="P305" i="11" s="1"/>
  <c r="L303" i="11"/>
  <c r="K303" i="11"/>
  <c r="J303" i="11"/>
  <c r="F303" i="11"/>
  <c r="E303" i="11"/>
  <c r="N302" i="11"/>
  <c r="P302" i="11" s="1"/>
  <c r="O301" i="11"/>
  <c r="M301" i="11"/>
  <c r="M303" i="11" s="1"/>
  <c r="L301" i="11"/>
  <c r="K301" i="11"/>
  <c r="J301" i="11"/>
  <c r="I301" i="11"/>
  <c r="H301" i="11"/>
  <c r="G301" i="11"/>
  <c r="N301" i="11" s="1"/>
  <c r="P301" i="11" s="1"/>
  <c r="F301" i="11"/>
  <c r="E301" i="11"/>
  <c r="P300" i="11"/>
  <c r="N300" i="11"/>
  <c r="P299" i="11"/>
  <c r="N299" i="11"/>
  <c r="P298" i="11"/>
  <c r="N298" i="11"/>
  <c r="N297" i="11"/>
  <c r="P297" i="11" s="1"/>
  <c r="N296" i="11"/>
  <c r="P296" i="11" s="1"/>
  <c r="N295" i="11"/>
  <c r="P295" i="11" s="1"/>
  <c r="O294" i="11"/>
  <c r="O303" i="11" s="1"/>
  <c r="M294" i="11"/>
  <c r="L294" i="11"/>
  <c r="K294" i="11"/>
  <c r="J294" i="11"/>
  <c r="I294" i="11"/>
  <c r="H294" i="11"/>
  <c r="G294" i="11"/>
  <c r="F294" i="11"/>
  <c r="E294" i="11"/>
  <c r="N293" i="11"/>
  <c r="P293" i="11" s="1"/>
  <c r="P292" i="11"/>
  <c r="N292" i="11"/>
  <c r="M291" i="11"/>
  <c r="M304" i="11" s="1"/>
  <c r="L291" i="11"/>
  <c r="N290" i="11"/>
  <c r="P290" i="11" s="1"/>
  <c r="N289" i="11"/>
  <c r="P289" i="11" s="1"/>
  <c r="P288" i="11"/>
  <c r="N288" i="11"/>
  <c r="O287" i="11"/>
  <c r="N287" i="11"/>
  <c r="P287" i="11" s="1"/>
  <c r="M287" i="11"/>
  <c r="L287" i="11"/>
  <c r="K287" i="11"/>
  <c r="J287" i="11"/>
  <c r="I287" i="11"/>
  <c r="H287" i="11"/>
  <c r="G287" i="11"/>
  <c r="F287" i="11"/>
  <c r="E287" i="11"/>
  <c r="N286" i="11"/>
  <c r="P286" i="11" s="1"/>
  <c r="P285" i="11"/>
  <c r="N285" i="11"/>
  <c r="N284" i="11"/>
  <c r="P284" i="11" s="1"/>
  <c r="N283" i="11"/>
  <c r="P283" i="11" s="1"/>
  <c r="O282" i="11"/>
  <c r="M282" i="11"/>
  <c r="L282" i="11"/>
  <c r="K282" i="11"/>
  <c r="J282" i="11"/>
  <c r="I282" i="11"/>
  <c r="H282" i="11"/>
  <c r="G282" i="11"/>
  <c r="F282" i="11"/>
  <c r="E282" i="11"/>
  <c r="N281" i="11"/>
  <c r="P281" i="11" s="1"/>
  <c r="N280" i="11"/>
  <c r="P280" i="11" s="1"/>
  <c r="O279" i="11"/>
  <c r="O291" i="11" s="1"/>
  <c r="O304" i="11" s="1"/>
  <c r="M279" i="11"/>
  <c r="L279" i="11"/>
  <c r="K279" i="11"/>
  <c r="K291" i="11" s="1"/>
  <c r="J279" i="11"/>
  <c r="J291" i="11" s="1"/>
  <c r="J304" i="11" s="1"/>
  <c r="I279" i="11"/>
  <c r="H279" i="11"/>
  <c r="G279" i="11"/>
  <c r="G291" i="11" s="1"/>
  <c r="F279" i="11"/>
  <c r="E279" i="11"/>
  <c r="E291" i="11" s="1"/>
  <c r="I277" i="11"/>
  <c r="F277" i="11"/>
  <c r="N276" i="11"/>
  <c r="P276" i="11" s="1"/>
  <c r="N275" i="11"/>
  <c r="P275" i="11" s="1"/>
  <c r="N274" i="11"/>
  <c r="P274" i="11" s="1"/>
  <c r="P273" i="11"/>
  <c r="N273" i="11"/>
  <c r="O272" i="11"/>
  <c r="O270" i="11" s="1"/>
  <c r="M272" i="11"/>
  <c r="M270" i="11" s="1"/>
  <c r="L272" i="11"/>
  <c r="K272" i="11"/>
  <c r="J272" i="11"/>
  <c r="I272" i="11"/>
  <c r="H272" i="11"/>
  <c r="G272" i="11"/>
  <c r="F272" i="11"/>
  <c r="F270" i="11" s="1"/>
  <c r="E272" i="11"/>
  <c r="E270" i="11" s="1"/>
  <c r="N271" i="11"/>
  <c r="P271" i="11" s="1"/>
  <c r="L270" i="11"/>
  <c r="K270" i="11"/>
  <c r="J270" i="11"/>
  <c r="I270" i="11"/>
  <c r="H270" i="11"/>
  <c r="G270" i="11"/>
  <c r="P269" i="11"/>
  <c r="N269" i="11"/>
  <c r="N268" i="11"/>
  <c r="P268" i="11" s="1"/>
  <c r="O267" i="11"/>
  <c r="N267" i="11"/>
  <c r="P267" i="11" s="1"/>
  <c r="M267" i="11"/>
  <c r="L267" i="11"/>
  <c r="K267" i="11"/>
  <c r="J267" i="11"/>
  <c r="I267" i="11"/>
  <c r="H267" i="11"/>
  <c r="G267" i="11"/>
  <c r="F267" i="11"/>
  <c r="E267" i="11"/>
  <c r="N266" i="11"/>
  <c r="P266" i="11" s="1"/>
  <c r="P265" i="11"/>
  <c r="N265" i="11"/>
  <c r="N264" i="11"/>
  <c r="P264" i="11" s="1"/>
  <c r="N263" i="11"/>
  <c r="P263" i="11" s="1"/>
  <c r="N262" i="11"/>
  <c r="P262" i="11" s="1"/>
  <c r="N261" i="11"/>
  <c r="P261" i="11" s="1"/>
  <c r="N260" i="11"/>
  <c r="P260" i="11" s="1"/>
  <c r="O259" i="11"/>
  <c r="O258" i="11" s="1"/>
  <c r="N259" i="11"/>
  <c r="M259" i="11"/>
  <c r="L259" i="11"/>
  <c r="K259" i="11"/>
  <c r="J259" i="11"/>
  <c r="I259" i="11"/>
  <c r="H259" i="11"/>
  <c r="G259" i="11"/>
  <c r="G258" i="11" s="1"/>
  <c r="F259" i="11"/>
  <c r="E259" i="11"/>
  <c r="M258" i="11"/>
  <c r="L258" i="11"/>
  <c r="K258" i="11"/>
  <c r="J258" i="11"/>
  <c r="I258" i="11"/>
  <c r="H258" i="11"/>
  <c r="F258" i="11"/>
  <c r="E258" i="11"/>
  <c r="N257" i="11"/>
  <c r="P257" i="11" s="1"/>
  <c r="P256" i="11"/>
  <c r="N256" i="11"/>
  <c r="N255" i="11"/>
  <c r="P255" i="11" s="1"/>
  <c r="N254" i="11"/>
  <c r="P254" i="11" s="1"/>
  <c r="N253" i="11"/>
  <c r="P253" i="11" s="1"/>
  <c r="N252" i="11"/>
  <c r="P252" i="11" s="1"/>
  <c r="N251" i="11"/>
  <c r="P251" i="11" s="1"/>
  <c r="N250" i="11"/>
  <c r="P250" i="11" s="1"/>
  <c r="N249" i="11"/>
  <c r="P249" i="11" s="1"/>
  <c r="N248" i="11"/>
  <c r="P248" i="11" s="1"/>
  <c r="N247" i="11"/>
  <c r="P247" i="11" s="1"/>
  <c r="P246" i="11"/>
  <c r="N246" i="11"/>
  <c r="N245" i="11"/>
  <c r="P245" i="11" s="1"/>
  <c r="N244" i="11"/>
  <c r="P244" i="11" s="1"/>
  <c r="N243" i="11"/>
  <c r="P243" i="11" s="1"/>
  <c r="N242" i="11"/>
  <c r="P242" i="11" s="1"/>
  <c r="N241" i="11"/>
  <c r="P241" i="11" s="1"/>
  <c r="N240" i="11"/>
  <c r="P240" i="11" s="1"/>
  <c r="P239" i="11"/>
  <c r="N239" i="11"/>
  <c r="N238" i="11"/>
  <c r="P238" i="11" s="1"/>
  <c r="N237" i="11"/>
  <c r="P237" i="11" s="1"/>
  <c r="P236" i="11"/>
  <c r="N236" i="11"/>
  <c r="O235" i="11"/>
  <c r="N235" i="11"/>
  <c r="P235" i="11" s="1"/>
  <c r="M235" i="11"/>
  <c r="L235" i="11"/>
  <c r="K235" i="11"/>
  <c r="K277" i="11" s="1"/>
  <c r="J235" i="11"/>
  <c r="J277" i="11" s="1"/>
  <c r="I235" i="11"/>
  <c r="H235" i="11"/>
  <c r="G235" i="11"/>
  <c r="F235" i="11"/>
  <c r="E235" i="11"/>
  <c r="N234" i="11"/>
  <c r="P234" i="11" s="1"/>
  <c r="N233" i="11"/>
  <c r="P233" i="11" s="1"/>
  <c r="N232" i="11"/>
  <c r="P232" i="11" s="1"/>
  <c r="N231" i="11"/>
  <c r="P231" i="11" s="1"/>
  <c r="N230" i="11"/>
  <c r="P230" i="11" s="1"/>
  <c r="N229" i="11"/>
  <c r="P229" i="11" s="1"/>
  <c r="N228" i="11"/>
  <c r="P228" i="11" s="1"/>
  <c r="P227" i="11"/>
  <c r="N227" i="11"/>
  <c r="N226" i="11"/>
  <c r="P226" i="11" s="1"/>
  <c r="N225" i="11"/>
  <c r="P225" i="11" s="1"/>
  <c r="N224" i="11"/>
  <c r="P224" i="11" s="1"/>
  <c r="P223" i="11"/>
  <c r="N223" i="11"/>
  <c r="N222" i="11"/>
  <c r="P222" i="11" s="1"/>
  <c r="P221" i="11"/>
  <c r="N221" i="11"/>
  <c r="P220" i="11"/>
  <c r="N220" i="11"/>
  <c r="N219" i="11"/>
  <c r="P219" i="11" s="1"/>
  <c r="N218" i="11"/>
  <c r="P218" i="11" s="1"/>
  <c r="N217" i="11"/>
  <c r="P217" i="11" s="1"/>
  <c r="N216" i="11"/>
  <c r="P216" i="11" s="1"/>
  <c r="N215" i="11"/>
  <c r="P215" i="11" s="1"/>
  <c r="P214" i="11"/>
  <c r="N214" i="11"/>
  <c r="P213" i="11"/>
  <c r="N213" i="11"/>
  <c r="N212" i="11"/>
  <c r="P212" i="11" s="1"/>
  <c r="P211" i="11"/>
  <c r="N211" i="11"/>
  <c r="N210" i="11"/>
  <c r="P210" i="11" s="1"/>
  <c r="N209" i="11"/>
  <c r="P209" i="11" s="1"/>
  <c r="N208" i="11"/>
  <c r="P208" i="11" s="1"/>
  <c r="P207" i="11"/>
  <c r="N207" i="11"/>
  <c r="O206" i="11"/>
  <c r="M206" i="11"/>
  <c r="L206" i="11"/>
  <c r="K206" i="11"/>
  <c r="J206" i="11"/>
  <c r="I206" i="11"/>
  <c r="H206" i="11"/>
  <c r="G206" i="11"/>
  <c r="F206" i="11"/>
  <c r="E206" i="11"/>
  <c r="N206" i="11" s="1"/>
  <c r="P206" i="11" s="1"/>
  <c r="N205" i="11"/>
  <c r="P205" i="11" s="1"/>
  <c r="P204" i="11"/>
  <c r="N204" i="11"/>
  <c r="N203" i="11"/>
  <c r="P203" i="11" s="1"/>
  <c r="P202" i="11"/>
  <c r="N202" i="11"/>
  <c r="N201" i="11"/>
  <c r="P201" i="11" s="1"/>
  <c r="P200" i="11"/>
  <c r="N200" i="11"/>
  <c r="N199" i="11"/>
  <c r="P199" i="11" s="1"/>
  <c r="P198" i="11"/>
  <c r="N198" i="11"/>
  <c r="O197" i="11"/>
  <c r="M197" i="11"/>
  <c r="L197" i="11"/>
  <c r="L277" i="11" s="1"/>
  <c r="K197" i="11"/>
  <c r="J197" i="11"/>
  <c r="I197" i="11"/>
  <c r="H197" i="11"/>
  <c r="G197" i="11"/>
  <c r="F197" i="11"/>
  <c r="E197" i="11"/>
  <c r="N195" i="11"/>
  <c r="P195" i="11" s="1"/>
  <c r="P194" i="11"/>
  <c r="N194" i="11"/>
  <c r="P193" i="11"/>
  <c r="N193" i="11"/>
  <c r="O192" i="11"/>
  <c r="M192" i="11"/>
  <c r="L192" i="11"/>
  <c r="K192" i="11"/>
  <c r="J192" i="11"/>
  <c r="I192" i="11"/>
  <c r="H192" i="11"/>
  <c r="G192" i="11"/>
  <c r="F192" i="11"/>
  <c r="E192" i="11"/>
  <c r="N191" i="11"/>
  <c r="P191" i="11" s="1"/>
  <c r="N190" i="11"/>
  <c r="P190" i="11" s="1"/>
  <c r="N189" i="11"/>
  <c r="P189" i="11" s="1"/>
  <c r="O188" i="11"/>
  <c r="M188" i="11"/>
  <c r="L188" i="11"/>
  <c r="K188" i="11"/>
  <c r="J188" i="11"/>
  <c r="I188" i="11"/>
  <c r="H188" i="11"/>
  <c r="G188" i="11"/>
  <c r="F188" i="11"/>
  <c r="E188" i="11"/>
  <c r="N187" i="11"/>
  <c r="P187" i="11" s="1"/>
  <c r="N186" i="11"/>
  <c r="P186" i="11" s="1"/>
  <c r="N185" i="11"/>
  <c r="P185" i="11" s="1"/>
  <c r="P184" i="11"/>
  <c r="N184" i="11"/>
  <c r="N183" i="11"/>
  <c r="P183" i="11" s="1"/>
  <c r="O182" i="11"/>
  <c r="O181" i="11" s="1"/>
  <c r="M182" i="11"/>
  <c r="M181" i="11" s="1"/>
  <c r="L182" i="11"/>
  <c r="K182" i="11"/>
  <c r="K181" i="11" s="1"/>
  <c r="J182" i="11"/>
  <c r="J181" i="11" s="1"/>
  <c r="I182" i="11"/>
  <c r="I181" i="11" s="1"/>
  <c r="H182" i="11"/>
  <c r="G182" i="11"/>
  <c r="G181" i="11" s="1"/>
  <c r="F182" i="11"/>
  <c r="E182" i="11"/>
  <c r="L181" i="11"/>
  <c r="H181" i="11"/>
  <c r="F181" i="11"/>
  <c r="E181" i="11"/>
  <c r="N180" i="11"/>
  <c r="P180" i="11" s="1"/>
  <c r="O179" i="11"/>
  <c r="M179" i="11"/>
  <c r="M178" i="11" s="1"/>
  <c r="L179" i="11"/>
  <c r="K179" i="11"/>
  <c r="K178" i="11" s="1"/>
  <c r="J179" i="11"/>
  <c r="J178" i="11" s="1"/>
  <c r="I179" i="11"/>
  <c r="I178" i="11" s="1"/>
  <c r="H179" i="11"/>
  <c r="G179" i="11"/>
  <c r="G178" i="11" s="1"/>
  <c r="F179" i="11"/>
  <c r="F178" i="11" s="1"/>
  <c r="E179" i="11"/>
  <c r="O178" i="11"/>
  <c r="L178" i="11"/>
  <c r="H178" i="11"/>
  <c r="E178" i="11"/>
  <c r="N177" i="11"/>
  <c r="P177" i="11" s="1"/>
  <c r="P176" i="11"/>
  <c r="N176" i="11"/>
  <c r="O175" i="11"/>
  <c r="O174" i="11" s="1"/>
  <c r="M175" i="11"/>
  <c r="L175" i="11"/>
  <c r="K175" i="11"/>
  <c r="K174" i="11" s="1"/>
  <c r="J175" i="11"/>
  <c r="I175" i="11"/>
  <c r="H175" i="11"/>
  <c r="G175" i="11"/>
  <c r="F175" i="11"/>
  <c r="E175" i="11"/>
  <c r="N175" i="11" s="1"/>
  <c r="M174" i="11"/>
  <c r="L174" i="11"/>
  <c r="J174" i="11"/>
  <c r="I174" i="11"/>
  <c r="H174" i="11"/>
  <c r="G174" i="11"/>
  <c r="F174" i="11"/>
  <c r="E174" i="11"/>
  <c r="P173" i="11"/>
  <c r="N173" i="11"/>
  <c r="N172" i="11"/>
  <c r="P172" i="11" s="1"/>
  <c r="O171" i="11"/>
  <c r="O170" i="11" s="1"/>
  <c r="M171" i="11"/>
  <c r="L171" i="11"/>
  <c r="K171" i="11"/>
  <c r="K170" i="11" s="1"/>
  <c r="J171" i="11"/>
  <c r="I171" i="11"/>
  <c r="I170" i="11" s="1"/>
  <c r="H171" i="11"/>
  <c r="G171" i="11"/>
  <c r="G170" i="11" s="1"/>
  <c r="F171" i="11"/>
  <c r="E171" i="11"/>
  <c r="M170" i="11"/>
  <c r="L170" i="11"/>
  <c r="J170" i="11"/>
  <c r="H170" i="11"/>
  <c r="F170" i="11"/>
  <c r="E170" i="11"/>
  <c r="N170" i="11" s="1"/>
  <c r="P170" i="11" s="1"/>
  <c r="N169" i="11"/>
  <c r="P169" i="11" s="1"/>
  <c r="N168" i="11"/>
  <c r="P168" i="11" s="1"/>
  <c r="N167" i="11"/>
  <c r="P167" i="11" s="1"/>
  <c r="N166" i="11"/>
  <c r="P166" i="11" s="1"/>
  <c r="P165" i="11"/>
  <c r="N165" i="11"/>
  <c r="N164" i="11"/>
  <c r="P164" i="11" s="1"/>
  <c r="O163" i="11"/>
  <c r="O150" i="11" s="1"/>
  <c r="M163" i="11"/>
  <c r="L163" i="11"/>
  <c r="K163" i="11"/>
  <c r="J163" i="11"/>
  <c r="I163" i="11"/>
  <c r="H163" i="11"/>
  <c r="G163" i="11"/>
  <c r="G150" i="11" s="1"/>
  <c r="F163" i="11"/>
  <c r="E163" i="11"/>
  <c r="N162" i="11"/>
  <c r="P162" i="11" s="1"/>
  <c r="N161" i="11"/>
  <c r="P161" i="11" s="1"/>
  <c r="O160" i="11"/>
  <c r="M160" i="11"/>
  <c r="M150" i="11" s="1"/>
  <c r="L160" i="11"/>
  <c r="L150" i="11" s="1"/>
  <c r="K160" i="11"/>
  <c r="J160" i="11"/>
  <c r="I160" i="11"/>
  <c r="I150" i="11" s="1"/>
  <c r="H160" i="11"/>
  <c r="G160" i="11"/>
  <c r="F160" i="11"/>
  <c r="E160" i="11"/>
  <c r="N159" i="11"/>
  <c r="P159" i="11" s="1"/>
  <c r="N158" i="11"/>
  <c r="P158" i="11" s="1"/>
  <c r="N157" i="11"/>
  <c r="P157" i="11" s="1"/>
  <c r="N156" i="11"/>
  <c r="P156" i="11" s="1"/>
  <c r="N155" i="11"/>
  <c r="P155" i="11" s="1"/>
  <c r="N154" i="11"/>
  <c r="P154" i="11" s="1"/>
  <c r="N153" i="11"/>
  <c r="P153" i="11" s="1"/>
  <c r="N152" i="11"/>
  <c r="P152" i="11" s="1"/>
  <c r="N151" i="11"/>
  <c r="P151" i="11" s="1"/>
  <c r="K150" i="11"/>
  <c r="H150" i="11"/>
  <c r="F150" i="11"/>
  <c r="E150" i="11"/>
  <c r="N149" i="11"/>
  <c r="P149" i="11" s="1"/>
  <c r="N148" i="11"/>
  <c r="P148" i="11" s="1"/>
  <c r="P147" i="11"/>
  <c r="N147" i="11"/>
  <c r="N146" i="11"/>
  <c r="P146" i="11" s="1"/>
  <c r="P145" i="11"/>
  <c r="N145" i="11"/>
  <c r="O144" i="11"/>
  <c r="M144" i="11"/>
  <c r="L144" i="11"/>
  <c r="K144" i="11"/>
  <c r="J144" i="11"/>
  <c r="I144" i="11"/>
  <c r="H144" i="11"/>
  <c r="G144" i="11"/>
  <c r="F144" i="11"/>
  <c r="N144" i="11" s="1"/>
  <c r="P144" i="11" s="1"/>
  <c r="E144" i="11"/>
  <c r="N143" i="11"/>
  <c r="P143" i="11" s="1"/>
  <c r="N142" i="11"/>
  <c r="P142" i="11" s="1"/>
  <c r="N141" i="11"/>
  <c r="P141" i="11" s="1"/>
  <c r="N140" i="11"/>
  <c r="P140" i="11" s="1"/>
  <c r="O139" i="11"/>
  <c r="O138" i="11" s="1"/>
  <c r="M139" i="11"/>
  <c r="M138" i="11" s="1"/>
  <c r="L139" i="11"/>
  <c r="L138" i="11" s="1"/>
  <c r="K139" i="11"/>
  <c r="J139" i="11"/>
  <c r="J138" i="11" s="1"/>
  <c r="I139" i="11"/>
  <c r="I138" i="11" s="1"/>
  <c r="H139" i="11"/>
  <c r="G139" i="11"/>
  <c r="G138" i="11" s="1"/>
  <c r="F139" i="11"/>
  <c r="E139" i="11"/>
  <c r="K138" i="11"/>
  <c r="H138" i="11"/>
  <c r="F138" i="11"/>
  <c r="N137" i="11"/>
  <c r="P137" i="11" s="1"/>
  <c r="N136" i="11"/>
  <c r="P136" i="11" s="1"/>
  <c r="N135" i="11"/>
  <c r="P135" i="11" s="1"/>
  <c r="P134" i="11"/>
  <c r="N134" i="11"/>
  <c r="N133" i="11"/>
  <c r="P133" i="11" s="1"/>
  <c r="N132" i="11"/>
  <c r="P132" i="11" s="1"/>
  <c r="O131" i="11"/>
  <c r="M131" i="11"/>
  <c r="L131" i="11"/>
  <c r="K131" i="11"/>
  <c r="J131" i="11"/>
  <c r="I131" i="11"/>
  <c r="H131" i="11"/>
  <c r="G131" i="11"/>
  <c r="F131" i="11"/>
  <c r="E131" i="11"/>
  <c r="N131" i="11" s="1"/>
  <c r="P131" i="11" s="1"/>
  <c r="N130" i="11"/>
  <c r="P130" i="11" s="1"/>
  <c r="P129" i="11"/>
  <c r="N129" i="11"/>
  <c r="O128" i="11"/>
  <c r="M128" i="11"/>
  <c r="L128" i="11"/>
  <c r="K128" i="11"/>
  <c r="J128" i="11"/>
  <c r="I128" i="11"/>
  <c r="H128" i="11"/>
  <c r="G128" i="11"/>
  <c r="F128" i="11"/>
  <c r="N128" i="11" s="1"/>
  <c r="P128" i="11" s="1"/>
  <c r="E128" i="11"/>
  <c r="N127" i="11"/>
  <c r="P127" i="11" s="1"/>
  <c r="P126" i="11"/>
  <c r="N126" i="11"/>
  <c r="N125" i="11"/>
  <c r="P125" i="11" s="1"/>
  <c r="O124" i="11"/>
  <c r="M124" i="11"/>
  <c r="L124" i="11"/>
  <c r="K124" i="11"/>
  <c r="J124" i="11"/>
  <c r="I124" i="11"/>
  <c r="H124" i="11"/>
  <c r="G124" i="11"/>
  <c r="F124" i="11"/>
  <c r="E124" i="11"/>
  <c r="N123" i="11"/>
  <c r="P123" i="11" s="1"/>
  <c r="N122" i="11"/>
  <c r="P122" i="11" s="1"/>
  <c r="N121" i="11"/>
  <c r="P121" i="11" s="1"/>
  <c r="P120" i="11"/>
  <c r="N120" i="11"/>
  <c r="N119" i="11"/>
  <c r="P119" i="11" s="1"/>
  <c r="O118" i="11"/>
  <c r="M118" i="11"/>
  <c r="L118" i="11"/>
  <c r="K118" i="11"/>
  <c r="J118" i="11"/>
  <c r="I118" i="11"/>
  <c r="H118" i="11"/>
  <c r="H108" i="11" s="1"/>
  <c r="G118" i="11"/>
  <c r="F118" i="11"/>
  <c r="N118" i="11" s="1"/>
  <c r="P118" i="11" s="1"/>
  <c r="E118" i="11"/>
  <c r="N117" i="11"/>
  <c r="P117" i="11" s="1"/>
  <c r="N116" i="11"/>
  <c r="P116" i="11" s="1"/>
  <c r="N115" i="11"/>
  <c r="P115" i="11" s="1"/>
  <c r="N114" i="11"/>
  <c r="P114" i="11" s="1"/>
  <c r="N113" i="11"/>
  <c r="P113" i="11" s="1"/>
  <c r="N112" i="11"/>
  <c r="P112" i="11" s="1"/>
  <c r="N111" i="11"/>
  <c r="P111" i="11" s="1"/>
  <c r="N110" i="11"/>
  <c r="P110" i="11" s="1"/>
  <c r="O109" i="11"/>
  <c r="O108" i="11" s="1"/>
  <c r="N109" i="11"/>
  <c r="P109" i="11" s="1"/>
  <c r="M109" i="11"/>
  <c r="L109" i="11"/>
  <c r="L108" i="11" s="1"/>
  <c r="K109" i="11"/>
  <c r="J109" i="11"/>
  <c r="I109" i="11"/>
  <c r="I108" i="11" s="1"/>
  <c r="H109" i="11"/>
  <c r="G109" i="11"/>
  <c r="F109" i="11"/>
  <c r="E109" i="11"/>
  <c r="M108" i="11"/>
  <c r="J108" i="11"/>
  <c r="F108" i="11"/>
  <c r="N107" i="11"/>
  <c r="P107" i="11" s="1"/>
  <c r="N106" i="11"/>
  <c r="P106" i="11" s="1"/>
  <c r="N105" i="11"/>
  <c r="P105" i="11" s="1"/>
  <c r="N104" i="11"/>
  <c r="P104" i="11" s="1"/>
  <c r="N103" i="11"/>
  <c r="P103" i="11" s="1"/>
  <c r="N102" i="11"/>
  <c r="P102" i="11" s="1"/>
  <c r="O101" i="11"/>
  <c r="M101" i="11"/>
  <c r="L101" i="11"/>
  <c r="K101" i="11"/>
  <c r="J101" i="11"/>
  <c r="I101" i="11"/>
  <c r="N101" i="11" s="1"/>
  <c r="P101" i="11" s="1"/>
  <c r="H101" i="11"/>
  <c r="G101" i="11"/>
  <c r="F101" i="11"/>
  <c r="E101" i="11"/>
  <c r="N100" i="11"/>
  <c r="P100" i="11" s="1"/>
  <c r="N99" i="11"/>
  <c r="P99" i="11" s="1"/>
  <c r="P98" i="11"/>
  <c r="N98" i="11"/>
  <c r="N97" i="11"/>
  <c r="P97" i="11" s="1"/>
  <c r="O96" i="11"/>
  <c r="M96" i="11"/>
  <c r="L96" i="11"/>
  <c r="K96" i="11"/>
  <c r="J96" i="11"/>
  <c r="I96" i="11"/>
  <c r="H96" i="11"/>
  <c r="G96" i="11"/>
  <c r="F96" i="11"/>
  <c r="E96" i="11"/>
  <c r="N96" i="11" s="1"/>
  <c r="P96" i="11" s="1"/>
  <c r="N95" i="11"/>
  <c r="P95" i="11" s="1"/>
  <c r="P94" i="11"/>
  <c r="N94" i="11"/>
  <c r="N93" i="11"/>
  <c r="P93" i="11" s="1"/>
  <c r="O92" i="11"/>
  <c r="M92" i="11"/>
  <c r="L92" i="11"/>
  <c r="K92" i="11"/>
  <c r="J92" i="11"/>
  <c r="I92" i="11"/>
  <c r="H92" i="11"/>
  <c r="G92" i="11"/>
  <c r="N92" i="11" s="1"/>
  <c r="P92" i="11" s="1"/>
  <c r="F92" i="11"/>
  <c r="E92" i="11"/>
  <c r="P91" i="11"/>
  <c r="N91" i="11"/>
  <c r="N90" i="11"/>
  <c r="P90" i="11" s="1"/>
  <c r="O89" i="11"/>
  <c r="M89" i="11"/>
  <c r="L89" i="11"/>
  <c r="K89" i="11"/>
  <c r="K82" i="11" s="1"/>
  <c r="J89" i="11"/>
  <c r="I89" i="11"/>
  <c r="H89" i="11"/>
  <c r="G89" i="11"/>
  <c r="F89" i="11"/>
  <c r="E89" i="11"/>
  <c r="P88" i="11"/>
  <c r="N88" i="11"/>
  <c r="N87" i="11"/>
  <c r="P87" i="11" s="1"/>
  <c r="O86" i="11"/>
  <c r="M86" i="11"/>
  <c r="L86" i="11"/>
  <c r="K86" i="11"/>
  <c r="J86" i="11"/>
  <c r="I86" i="11"/>
  <c r="H86" i="11"/>
  <c r="G86" i="11"/>
  <c r="F86" i="11"/>
  <c r="F82" i="11" s="1"/>
  <c r="E86" i="11"/>
  <c r="P85" i="11"/>
  <c r="N85" i="11"/>
  <c r="N84" i="11"/>
  <c r="P84" i="11" s="1"/>
  <c r="O83" i="11"/>
  <c r="O82" i="11" s="1"/>
  <c r="M83" i="11"/>
  <c r="L83" i="11"/>
  <c r="L82" i="11" s="1"/>
  <c r="K83" i="11"/>
  <c r="J83" i="11"/>
  <c r="I83" i="11"/>
  <c r="H83" i="11"/>
  <c r="H82" i="11" s="1"/>
  <c r="G83" i="11"/>
  <c r="F83" i="11"/>
  <c r="E83" i="11"/>
  <c r="E82" i="11"/>
  <c r="N81" i="11"/>
  <c r="P81" i="11" s="1"/>
  <c r="N80" i="11"/>
  <c r="P80" i="11" s="1"/>
  <c r="N79" i="11"/>
  <c r="P79" i="11" s="1"/>
  <c r="N78" i="11"/>
  <c r="P78" i="11" s="1"/>
  <c r="N77" i="11"/>
  <c r="P77" i="11" s="1"/>
  <c r="O76" i="11"/>
  <c r="O71" i="11" s="1"/>
  <c r="M76" i="11"/>
  <c r="M71" i="11" s="1"/>
  <c r="L76" i="11"/>
  <c r="K76" i="11"/>
  <c r="J76" i="11"/>
  <c r="J71" i="11" s="1"/>
  <c r="I76" i="11"/>
  <c r="H76" i="11"/>
  <c r="G76" i="11"/>
  <c r="F76" i="11"/>
  <c r="N76" i="11" s="1"/>
  <c r="P76" i="11" s="1"/>
  <c r="E76" i="11"/>
  <c r="N75" i="11"/>
  <c r="P75" i="11" s="1"/>
  <c r="P74" i="11"/>
  <c r="N74" i="11"/>
  <c r="P73" i="11"/>
  <c r="N73" i="11"/>
  <c r="O72" i="11"/>
  <c r="M72" i="11"/>
  <c r="L72" i="11"/>
  <c r="K72" i="11"/>
  <c r="K71" i="11" s="1"/>
  <c r="J72" i="11"/>
  <c r="I72" i="11"/>
  <c r="H72" i="11"/>
  <c r="H71" i="11" s="1"/>
  <c r="G72" i="11"/>
  <c r="N72" i="11" s="1"/>
  <c r="P72" i="11" s="1"/>
  <c r="F72" i="11"/>
  <c r="E72" i="11"/>
  <c r="L71" i="11"/>
  <c r="G71" i="11"/>
  <c r="F71" i="11"/>
  <c r="E71" i="11"/>
  <c r="N70" i="11"/>
  <c r="P70" i="11" s="1"/>
  <c r="N69" i="11"/>
  <c r="P69" i="11" s="1"/>
  <c r="N68" i="11"/>
  <c r="P68" i="11" s="1"/>
  <c r="O67" i="11"/>
  <c r="M67" i="11"/>
  <c r="L67" i="11"/>
  <c r="K67" i="11"/>
  <c r="J67" i="11"/>
  <c r="I67" i="11"/>
  <c r="H67" i="11"/>
  <c r="G67" i="11"/>
  <c r="F67" i="11"/>
  <c r="N67" i="11" s="1"/>
  <c r="P67" i="11" s="1"/>
  <c r="E67" i="11"/>
  <c r="N66" i="11"/>
  <c r="P66" i="11" s="1"/>
  <c r="P65" i="11"/>
  <c r="N65" i="11"/>
  <c r="N64" i="11"/>
  <c r="P64" i="11" s="1"/>
  <c r="P63" i="11"/>
  <c r="N63" i="11"/>
  <c r="N62" i="11"/>
  <c r="P62" i="11" s="1"/>
  <c r="O61" i="11"/>
  <c r="M61" i="11"/>
  <c r="L61" i="11"/>
  <c r="L55" i="11" s="1"/>
  <c r="K61" i="11"/>
  <c r="K55" i="11" s="1"/>
  <c r="J61" i="11"/>
  <c r="I61" i="11"/>
  <c r="H61" i="11"/>
  <c r="G61" i="11"/>
  <c r="F61" i="11"/>
  <c r="E61" i="11"/>
  <c r="N60" i="11"/>
  <c r="P60" i="11" s="1"/>
  <c r="N59" i="11"/>
  <c r="P59" i="11" s="1"/>
  <c r="N58" i="11"/>
  <c r="P58" i="11" s="1"/>
  <c r="P57" i="11"/>
  <c r="N57" i="11"/>
  <c r="O56" i="11"/>
  <c r="O55" i="11" s="1"/>
  <c r="M56" i="11"/>
  <c r="M55" i="11" s="1"/>
  <c r="L56" i="11"/>
  <c r="K56" i="11"/>
  <c r="J56" i="11"/>
  <c r="I56" i="11"/>
  <c r="I55" i="11" s="1"/>
  <c r="H56" i="11"/>
  <c r="G56" i="11"/>
  <c r="F56" i="11"/>
  <c r="N56" i="11" s="1"/>
  <c r="P56" i="11" s="1"/>
  <c r="E56" i="11"/>
  <c r="H55" i="11"/>
  <c r="E55" i="11"/>
  <c r="N54" i="11"/>
  <c r="P54" i="11" s="1"/>
  <c r="N53" i="11"/>
  <c r="P53" i="11" s="1"/>
  <c r="P52" i="11"/>
  <c r="N52" i="11"/>
  <c r="N51" i="11"/>
  <c r="P51" i="11" s="1"/>
  <c r="N50" i="11"/>
  <c r="P50" i="11" s="1"/>
  <c r="N49" i="11"/>
  <c r="P49" i="11" s="1"/>
  <c r="P48" i="11"/>
  <c r="N48" i="11"/>
  <c r="P47" i="11"/>
  <c r="N47" i="11"/>
  <c r="O46" i="11"/>
  <c r="M46" i="11"/>
  <c r="L46" i="11"/>
  <c r="K46" i="11"/>
  <c r="J46" i="11"/>
  <c r="I46" i="11"/>
  <c r="H46" i="11"/>
  <c r="G46" i="11"/>
  <c r="F46" i="11"/>
  <c r="E46" i="11"/>
  <c r="N45" i="11"/>
  <c r="P45" i="11" s="1"/>
  <c r="N44" i="11"/>
  <c r="P44" i="11" s="1"/>
  <c r="N43" i="11"/>
  <c r="P43" i="11" s="1"/>
  <c r="N42" i="11"/>
  <c r="P42" i="11" s="1"/>
  <c r="N41" i="11"/>
  <c r="P41" i="11" s="1"/>
  <c r="P40" i="11"/>
  <c r="N40" i="11"/>
  <c r="N39" i="11"/>
  <c r="P39" i="11" s="1"/>
  <c r="N38" i="11"/>
  <c r="P38" i="11" s="1"/>
  <c r="P37" i="11"/>
  <c r="N37" i="11"/>
  <c r="N36" i="11"/>
  <c r="P36" i="11" s="1"/>
  <c r="P35" i="11"/>
  <c r="N35" i="11"/>
  <c r="O34" i="11"/>
  <c r="M34" i="11"/>
  <c r="M7" i="11" s="1"/>
  <c r="L34" i="11"/>
  <c r="K34" i="11"/>
  <c r="J34" i="11"/>
  <c r="I34" i="11"/>
  <c r="H34" i="11"/>
  <c r="G34" i="11"/>
  <c r="F34" i="11"/>
  <c r="E34" i="11"/>
  <c r="N33" i="11"/>
  <c r="P33" i="11" s="1"/>
  <c r="N32" i="11"/>
  <c r="P32" i="11" s="1"/>
  <c r="N31" i="11"/>
  <c r="P31" i="11" s="1"/>
  <c r="O30" i="11"/>
  <c r="M30" i="11"/>
  <c r="L30" i="11"/>
  <c r="K30" i="11"/>
  <c r="J30" i="11"/>
  <c r="I30" i="11"/>
  <c r="H30" i="11"/>
  <c r="G30" i="11"/>
  <c r="F30" i="11"/>
  <c r="E30" i="11"/>
  <c r="N29" i="11"/>
  <c r="P29" i="11" s="1"/>
  <c r="N28" i="11"/>
  <c r="P28" i="11" s="1"/>
  <c r="O27" i="11"/>
  <c r="M27" i="11"/>
  <c r="L27" i="11"/>
  <c r="K27" i="11"/>
  <c r="J27" i="11"/>
  <c r="I27" i="11"/>
  <c r="H27" i="11"/>
  <c r="G27" i="11"/>
  <c r="F27" i="11"/>
  <c r="E27" i="11"/>
  <c r="N26" i="11"/>
  <c r="P26" i="11" s="1"/>
  <c r="N25" i="11"/>
  <c r="P25" i="11" s="1"/>
  <c r="P24" i="11"/>
  <c r="N24" i="11"/>
  <c r="N23" i="11"/>
  <c r="P23" i="11" s="1"/>
  <c r="N22" i="11"/>
  <c r="P22" i="11" s="1"/>
  <c r="P21" i="11"/>
  <c r="N21" i="11"/>
  <c r="O20" i="11"/>
  <c r="M20" i="11"/>
  <c r="L20" i="11"/>
  <c r="K20" i="11"/>
  <c r="J20" i="11"/>
  <c r="I20" i="11"/>
  <c r="H20" i="11"/>
  <c r="G20" i="11"/>
  <c r="F20" i="11"/>
  <c r="N20" i="11" s="1"/>
  <c r="P20" i="11" s="1"/>
  <c r="E20" i="11"/>
  <c r="N19" i="11"/>
  <c r="P19" i="11" s="1"/>
  <c r="P18" i="11"/>
  <c r="N18" i="11"/>
  <c r="N17" i="11"/>
  <c r="P17" i="11" s="1"/>
  <c r="N16" i="11"/>
  <c r="P16" i="11" s="1"/>
  <c r="N15" i="11"/>
  <c r="P15" i="11" s="1"/>
  <c r="N14" i="11"/>
  <c r="P14" i="11" s="1"/>
  <c r="N13" i="11"/>
  <c r="P13" i="11" s="1"/>
  <c r="O12" i="11"/>
  <c r="O7" i="11" s="1"/>
  <c r="M12" i="11"/>
  <c r="L12" i="11"/>
  <c r="K12" i="11"/>
  <c r="J12" i="11"/>
  <c r="I12" i="11"/>
  <c r="H12" i="11"/>
  <c r="G12" i="11"/>
  <c r="F12" i="11"/>
  <c r="E12" i="11"/>
  <c r="N11" i="11"/>
  <c r="P11" i="11" s="1"/>
  <c r="N10" i="11"/>
  <c r="P10" i="11" s="1"/>
  <c r="P9" i="11"/>
  <c r="N9" i="11"/>
  <c r="O8" i="11"/>
  <c r="M8" i="11"/>
  <c r="L8" i="11"/>
  <c r="K8" i="11"/>
  <c r="J8" i="11"/>
  <c r="I8" i="11"/>
  <c r="I7" i="11" s="1"/>
  <c r="H8" i="11"/>
  <c r="G8" i="11"/>
  <c r="F8" i="11"/>
  <c r="N8" i="11" s="1"/>
  <c r="P8" i="11" s="1"/>
  <c r="E8" i="11"/>
  <c r="F346" i="9"/>
  <c r="H346" i="9" s="1"/>
  <c r="F342" i="9"/>
  <c r="H342" i="9" s="1"/>
  <c r="F341" i="9"/>
  <c r="H341" i="9" s="1"/>
  <c r="F340" i="9"/>
  <c r="H340" i="9" s="1"/>
  <c r="F339" i="9"/>
  <c r="H339" i="9" s="1"/>
  <c r="H338" i="9"/>
  <c r="F338" i="9"/>
  <c r="F337" i="9"/>
  <c r="H337" i="9" s="1"/>
  <c r="F336" i="9"/>
  <c r="H336" i="9" s="1"/>
  <c r="H335" i="9"/>
  <c r="F335" i="9"/>
  <c r="F334" i="9"/>
  <c r="H334" i="9" s="1"/>
  <c r="F333" i="9"/>
  <c r="H333" i="9" s="1"/>
  <c r="H332" i="9"/>
  <c r="F332" i="9"/>
  <c r="G331" i="9"/>
  <c r="G343" i="9" s="1"/>
  <c r="E331" i="9"/>
  <c r="F331" i="9" s="1"/>
  <c r="F330" i="9"/>
  <c r="H330" i="9" s="1"/>
  <c r="H329" i="9"/>
  <c r="F329" i="9"/>
  <c r="F328" i="9"/>
  <c r="H328" i="9" s="1"/>
  <c r="H327" i="9"/>
  <c r="F327" i="9"/>
  <c r="F326" i="9"/>
  <c r="H326" i="9" s="1"/>
  <c r="F325" i="9"/>
  <c r="H325" i="9" s="1"/>
  <c r="E324" i="9"/>
  <c r="F324" i="9" s="1"/>
  <c r="F323" i="9"/>
  <c r="H323" i="9" s="1"/>
  <c r="H322" i="9"/>
  <c r="F322" i="9"/>
  <c r="H321" i="9"/>
  <c r="F321" i="9"/>
  <c r="F320" i="9"/>
  <c r="H320" i="9" s="1"/>
  <c r="F319" i="9"/>
  <c r="H319" i="9" s="1"/>
  <c r="H318" i="9"/>
  <c r="F318" i="9"/>
  <c r="F317" i="9"/>
  <c r="H317" i="9" s="1"/>
  <c r="H316" i="9"/>
  <c r="F316" i="9"/>
  <c r="F315" i="9"/>
  <c r="H315" i="9" s="1"/>
  <c r="F314" i="9"/>
  <c r="H314" i="9" s="1"/>
  <c r="F313" i="9"/>
  <c r="H313" i="9" s="1"/>
  <c r="G312" i="9"/>
  <c r="G324" i="9" s="1"/>
  <c r="G344" i="9" s="1"/>
  <c r="E312" i="9"/>
  <c r="F312" i="9" s="1"/>
  <c r="H312" i="9" s="1"/>
  <c r="H311" i="9"/>
  <c r="F311" i="9"/>
  <c r="H310" i="9"/>
  <c r="F310" i="9"/>
  <c r="F309" i="9"/>
  <c r="H309" i="9" s="1"/>
  <c r="F308" i="9"/>
  <c r="H308" i="9" s="1"/>
  <c r="F307" i="9"/>
  <c r="H307" i="9" s="1"/>
  <c r="F306" i="9"/>
  <c r="H306" i="9" s="1"/>
  <c r="H305" i="9"/>
  <c r="F305" i="9"/>
  <c r="F302" i="9"/>
  <c r="H302" i="9" s="1"/>
  <c r="G301" i="9"/>
  <c r="E301" i="9"/>
  <c r="F301" i="9" s="1"/>
  <c r="H301" i="9" s="1"/>
  <c r="F300" i="9"/>
  <c r="H300" i="9" s="1"/>
  <c r="F299" i="9"/>
  <c r="H299" i="9" s="1"/>
  <c r="H298" i="9"/>
  <c r="F298" i="9"/>
  <c r="F297" i="9"/>
  <c r="H297" i="9" s="1"/>
  <c r="H296" i="9"/>
  <c r="F296" i="9"/>
  <c r="F295" i="9"/>
  <c r="H295" i="9" s="1"/>
  <c r="G294" i="9"/>
  <c r="G303" i="9" s="1"/>
  <c r="G304" i="9" s="1"/>
  <c r="E294" i="9"/>
  <c r="F294" i="9" s="1"/>
  <c r="H294" i="9" s="1"/>
  <c r="F293" i="9"/>
  <c r="H293" i="9" s="1"/>
  <c r="F292" i="9"/>
  <c r="H292" i="9" s="1"/>
  <c r="F290" i="9"/>
  <c r="H290" i="9" s="1"/>
  <c r="H289" i="9"/>
  <c r="F289" i="9"/>
  <c r="F288" i="9"/>
  <c r="H288" i="9" s="1"/>
  <c r="G287" i="9"/>
  <c r="F287" i="9"/>
  <c r="H287" i="9" s="1"/>
  <c r="E287" i="9"/>
  <c r="F286" i="9"/>
  <c r="H286" i="9" s="1"/>
  <c r="F285" i="9"/>
  <c r="H285" i="9" s="1"/>
  <c r="F284" i="9"/>
  <c r="H284" i="9" s="1"/>
  <c r="H283" i="9"/>
  <c r="F283" i="9"/>
  <c r="G282" i="9"/>
  <c r="F282" i="9"/>
  <c r="H282" i="9" s="1"/>
  <c r="E282" i="9"/>
  <c r="H281" i="9"/>
  <c r="F281" i="9"/>
  <c r="F280" i="9"/>
  <c r="H280" i="9" s="1"/>
  <c r="G279" i="9"/>
  <c r="G291" i="9" s="1"/>
  <c r="E279" i="9"/>
  <c r="E291" i="9" s="1"/>
  <c r="F276" i="9"/>
  <c r="H276" i="9" s="1"/>
  <c r="H275" i="9"/>
  <c r="F275" i="9"/>
  <c r="F274" i="9"/>
  <c r="H274" i="9" s="1"/>
  <c r="H273" i="9"/>
  <c r="F273" i="9"/>
  <c r="G272" i="9"/>
  <c r="E272" i="9"/>
  <c r="F271" i="9"/>
  <c r="H271" i="9" s="1"/>
  <c r="G270" i="9"/>
  <c r="H269" i="9"/>
  <c r="F269" i="9"/>
  <c r="F268" i="9"/>
  <c r="H268" i="9" s="1"/>
  <c r="G267" i="9"/>
  <c r="E267" i="9"/>
  <c r="F267" i="9" s="1"/>
  <c r="H267" i="9" s="1"/>
  <c r="H266" i="9"/>
  <c r="F266" i="9"/>
  <c r="F265" i="9"/>
  <c r="H265" i="9" s="1"/>
  <c r="H264" i="9"/>
  <c r="F264" i="9"/>
  <c r="H263" i="9"/>
  <c r="F263" i="9"/>
  <c r="F262" i="9"/>
  <c r="H262" i="9" s="1"/>
  <c r="H261" i="9"/>
  <c r="F261" i="9"/>
  <c r="F260" i="9"/>
  <c r="H260" i="9" s="1"/>
  <c r="G259" i="9"/>
  <c r="F259" i="9"/>
  <c r="H259" i="9" s="1"/>
  <c r="E259" i="9"/>
  <c r="G258" i="9"/>
  <c r="E258" i="9"/>
  <c r="F258" i="9" s="1"/>
  <c r="H258" i="9" s="1"/>
  <c r="F257" i="9"/>
  <c r="H257" i="9" s="1"/>
  <c r="H256" i="9"/>
  <c r="F256" i="9"/>
  <c r="F255" i="9"/>
  <c r="H255" i="9" s="1"/>
  <c r="H254" i="9"/>
  <c r="F254" i="9"/>
  <c r="F253" i="9"/>
  <c r="H253" i="9" s="1"/>
  <c r="F252" i="9"/>
  <c r="H252" i="9" s="1"/>
  <c r="F251" i="9"/>
  <c r="H251" i="9" s="1"/>
  <c r="F250" i="9"/>
  <c r="H250" i="9" s="1"/>
  <c r="F249" i="9"/>
  <c r="H249" i="9" s="1"/>
  <c r="H248" i="9"/>
  <c r="F248" i="9"/>
  <c r="F247" i="9"/>
  <c r="H247" i="9" s="1"/>
  <c r="F246" i="9"/>
  <c r="H246" i="9" s="1"/>
  <c r="F245" i="9"/>
  <c r="H245" i="9" s="1"/>
  <c r="F244" i="9"/>
  <c r="H244" i="9" s="1"/>
  <c r="F243" i="9"/>
  <c r="H243" i="9" s="1"/>
  <c r="H242" i="9"/>
  <c r="F242" i="9"/>
  <c r="H241" i="9"/>
  <c r="F241" i="9"/>
  <c r="F240" i="9"/>
  <c r="H240" i="9" s="1"/>
  <c r="H239" i="9"/>
  <c r="F239" i="9"/>
  <c r="F238" i="9"/>
  <c r="H238" i="9" s="1"/>
  <c r="F237" i="9"/>
  <c r="H237" i="9" s="1"/>
  <c r="H236" i="9"/>
  <c r="F236" i="9"/>
  <c r="G235" i="9"/>
  <c r="H235" i="9" s="1"/>
  <c r="E235" i="9"/>
  <c r="F235" i="9" s="1"/>
  <c r="F234" i="9"/>
  <c r="H234" i="9" s="1"/>
  <c r="H233" i="9"/>
  <c r="F233" i="9"/>
  <c r="F232" i="9"/>
  <c r="H232" i="9" s="1"/>
  <c r="H231" i="9"/>
  <c r="F231" i="9"/>
  <c r="H230" i="9"/>
  <c r="F230" i="9"/>
  <c r="F229" i="9"/>
  <c r="H229" i="9" s="1"/>
  <c r="H228" i="9"/>
  <c r="F228" i="9"/>
  <c r="F227" i="9"/>
  <c r="H227" i="9" s="1"/>
  <c r="F226" i="9"/>
  <c r="H226" i="9" s="1"/>
  <c r="H225" i="9"/>
  <c r="F225" i="9"/>
  <c r="F224" i="9"/>
  <c r="H224" i="9" s="1"/>
  <c r="F223" i="9"/>
  <c r="H223" i="9" s="1"/>
  <c r="F222" i="9"/>
  <c r="H222" i="9" s="1"/>
  <c r="H221" i="9"/>
  <c r="F221" i="9"/>
  <c r="F220" i="9"/>
  <c r="H220" i="9" s="1"/>
  <c r="H219" i="9"/>
  <c r="F219" i="9"/>
  <c r="F218" i="9"/>
  <c r="H218" i="9" s="1"/>
  <c r="F217" i="9"/>
  <c r="H217" i="9" s="1"/>
  <c r="F216" i="9"/>
  <c r="H216" i="9" s="1"/>
  <c r="F215" i="9"/>
  <c r="H215" i="9" s="1"/>
  <c r="F214" i="9"/>
  <c r="H214" i="9" s="1"/>
  <c r="H213" i="9"/>
  <c r="F213" i="9"/>
  <c r="F212" i="9"/>
  <c r="H212" i="9" s="1"/>
  <c r="F211" i="9"/>
  <c r="H211" i="9" s="1"/>
  <c r="F210" i="9"/>
  <c r="H210" i="9" s="1"/>
  <c r="F209" i="9"/>
  <c r="H209" i="9" s="1"/>
  <c r="F208" i="9"/>
  <c r="H208" i="9" s="1"/>
  <c r="H207" i="9"/>
  <c r="F207" i="9"/>
  <c r="H206" i="9"/>
  <c r="G206" i="9"/>
  <c r="G277" i="9" s="1"/>
  <c r="E206" i="9"/>
  <c r="F206" i="9" s="1"/>
  <c r="H205" i="9"/>
  <c r="F205" i="9"/>
  <c r="F204" i="9"/>
  <c r="H204" i="9" s="1"/>
  <c r="F203" i="9"/>
  <c r="H203" i="9" s="1"/>
  <c r="H202" i="9"/>
  <c r="F202" i="9"/>
  <c r="F201" i="9"/>
  <c r="H201" i="9" s="1"/>
  <c r="F200" i="9"/>
  <c r="H200" i="9" s="1"/>
  <c r="F199" i="9"/>
  <c r="H199" i="9" s="1"/>
  <c r="H198" i="9"/>
  <c r="F198" i="9"/>
  <c r="G197" i="9"/>
  <c r="F197" i="9"/>
  <c r="H197" i="9" s="1"/>
  <c r="E197" i="9"/>
  <c r="H195" i="9"/>
  <c r="F195" i="9"/>
  <c r="F194" i="9"/>
  <c r="H194" i="9" s="1"/>
  <c r="F193" i="9"/>
  <c r="H193" i="9" s="1"/>
  <c r="G192" i="9"/>
  <c r="E192" i="9"/>
  <c r="F192" i="9" s="1"/>
  <c r="H192" i="9" s="1"/>
  <c r="F191" i="9"/>
  <c r="H191" i="9" s="1"/>
  <c r="H190" i="9"/>
  <c r="F190" i="9"/>
  <c r="F189" i="9"/>
  <c r="H189" i="9" s="1"/>
  <c r="G188" i="9"/>
  <c r="F188" i="9"/>
  <c r="H188" i="9" s="1"/>
  <c r="E188" i="9"/>
  <c r="H187" i="9"/>
  <c r="F187" i="9"/>
  <c r="F186" i="9"/>
  <c r="H186" i="9" s="1"/>
  <c r="F185" i="9"/>
  <c r="H185" i="9" s="1"/>
  <c r="H184" i="9"/>
  <c r="F184" i="9"/>
  <c r="F183" i="9"/>
  <c r="H183" i="9" s="1"/>
  <c r="G182" i="9"/>
  <c r="F182" i="9"/>
  <c r="H182" i="9" s="1"/>
  <c r="E182" i="9"/>
  <c r="E181" i="9" s="1"/>
  <c r="F181" i="9" s="1"/>
  <c r="H181" i="9" s="1"/>
  <c r="G181" i="9"/>
  <c r="F180" i="9"/>
  <c r="H180" i="9" s="1"/>
  <c r="G179" i="9"/>
  <c r="F179" i="9"/>
  <c r="H179" i="9" s="1"/>
  <c r="E179" i="9"/>
  <c r="G178" i="9"/>
  <c r="H178" i="9" s="1"/>
  <c r="E178" i="9"/>
  <c r="F178" i="9" s="1"/>
  <c r="F177" i="9"/>
  <c r="H177" i="9" s="1"/>
  <c r="H176" i="9"/>
  <c r="F176" i="9"/>
  <c r="G175" i="9"/>
  <c r="F175" i="9"/>
  <c r="H175" i="9" s="1"/>
  <c r="E175" i="9"/>
  <c r="G174" i="9"/>
  <c r="E174" i="9"/>
  <c r="F174" i="9" s="1"/>
  <c r="H174" i="9" s="1"/>
  <c r="H173" i="9"/>
  <c r="F173" i="9"/>
  <c r="F172" i="9"/>
  <c r="H172" i="9" s="1"/>
  <c r="G171" i="9"/>
  <c r="E171" i="9"/>
  <c r="F171" i="9" s="1"/>
  <c r="H171" i="9" s="1"/>
  <c r="G170" i="9"/>
  <c r="E170" i="9"/>
  <c r="F170" i="9" s="1"/>
  <c r="H170" i="9" s="1"/>
  <c r="H169" i="9"/>
  <c r="F169" i="9"/>
  <c r="F168" i="9"/>
  <c r="H168" i="9" s="1"/>
  <c r="F167" i="9"/>
  <c r="H167" i="9" s="1"/>
  <c r="F166" i="9"/>
  <c r="H166" i="9" s="1"/>
  <c r="F165" i="9"/>
  <c r="H165" i="9" s="1"/>
  <c r="F164" i="9"/>
  <c r="H164" i="9" s="1"/>
  <c r="G163" i="9"/>
  <c r="E163" i="9"/>
  <c r="E150" i="9" s="1"/>
  <c r="F150" i="9" s="1"/>
  <c r="H150" i="9" s="1"/>
  <c r="F162" i="9"/>
  <c r="H162" i="9" s="1"/>
  <c r="F161" i="9"/>
  <c r="H161" i="9" s="1"/>
  <c r="H160" i="9"/>
  <c r="G160" i="9"/>
  <c r="G150" i="9" s="1"/>
  <c r="E160" i="9"/>
  <c r="F160" i="9" s="1"/>
  <c r="F159" i="9"/>
  <c r="H159" i="9" s="1"/>
  <c r="F158" i="9"/>
  <c r="H158" i="9" s="1"/>
  <c r="F157" i="9"/>
  <c r="H157" i="9" s="1"/>
  <c r="F156" i="9"/>
  <c r="H156" i="9" s="1"/>
  <c r="H155" i="9"/>
  <c r="F155" i="9"/>
  <c r="F154" i="9"/>
  <c r="H154" i="9" s="1"/>
  <c r="H153" i="9"/>
  <c r="F153" i="9"/>
  <c r="F152" i="9"/>
  <c r="H152" i="9" s="1"/>
  <c r="F151" i="9"/>
  <c r="H151" i="9" s="1"/>
  <c r="F149" i="9"/>
  <c r="H149" i="9" s="1"/>
  <c r="F148" i="9"/>
  <c r="H148" i="9" s="1"/>
  <c r="F147" i="9"/>
  <c r="H147" i="9" s="1"/>
  <c r="F146" i="9"/>
  <c r="H146" i="9" s="1"/>
  <c r="F145" i="9"/>
  <c r="H145" i="9" s="1"/>
  <c r="G144" i="9"/>
  <c r="E144" i="9"/>
  <c r="F144" i="9" s="1"/>
  <c r="H144" i="9" s="1"/>
  <c r="F143" i="9"/>
  <c r="H143" i="9" s="1"/>
  <c r="F142" i="9"/>
  <c r="H142" i="9" s="1"/>
  <c r="F141" i="9"/>
  <c r="H141" i="9" s="1"/>
  <c r="F140" i="9"/>
  <c r="H140" i="9" s="1"/>
  <c r="G139" i="9"/>
  <c r="H139" i="9" s="1"/>
  <c r="E139" i="9"/>
  <c r="F139" i="9" s="1"/>
  <c r="F137" i="9"/>
  <c r="H137" i="9" s="1"/>
  <c r="F136" i="9"/>
  <c r="H136" i="9" s="1"/>
  <c r="F135" i="9"/>
  <c r="H135" i="9" s="1"/>
  <c r="F134" i="9"/>
  <c r="H134" i="9" s="1"/>
  <c r="F133" i="9"/>
  <c r="H133" i="9" s="1"/>
  <c r="H132" i="9"/>
  <c r="F132" i="9"/>
  <c r="G131" i="9"/>
  <c r="E131" i="9"/>
  <c r="F131" i="9" s="1"/>
  <c r="H131" i="9" s="1"/>
  <c r="F130" i="9"/>
  <c r="H130" i="9" s="1"/>
  <c r="F129" i="9"/>
  <c r="H129" i="9" s="1"/>
  <c r="G128" i="9"/>
  <c r="E128" i="9"/>
  <c r="F128" i="9" s="1"/>
  <c r="H128" i="9" s="1"/>
  <c r="F127" i="9"/>
  <c r="H127" i="9" s="1"/>
  <c r="F126" i="9"/>
  <c r="H126" i="9" s="1"/>
  <c r="F125" i="9"/>
  <c r="H125" i="9" s="1"/>
  <c r="G124" i="9"/>
  <c r="E124" i="9"/>
  <c r="F124" i="9" s="1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G118" i="9"/>
  <c r="F118" i="9"/>
  <c r="H118" i="9" s="1"/>
  <c r="E118" i="9"/>
  <c r="F117" i="9"/>
  <c r="H117" i="9" s="1"/>
  <c r="F116" i="9"/>
  <c r="H116" i="9" s="1"/>
  <c r="F115" i="9"/>
  <c r="H115" i="9" s="1"/>
  <c r="F114" i="9"/>
  <c r="H114" i="9" s="1"/>
  <c r="F113" i="9"/>
  <c r="H113" i="9" s="1"/>
  <c r="H112" i="9"/>
  <c r="F112" i="9"/>
  <c r="F111" i="9"/>
  <c r="H111" i="9" s="1"/>
  <c r="F110" i="9"/>
  <c r="H110" i="9" s="1"/>
  <c r="G109" i="9"/>
  <c r="E109" i="9"/>
  <c r="F109" i="9" s="1"/>
  <c r="H109" i="9" s="1"/>
  <c r="G108" i="9"/>
  <c r="E108" i="9"/>
  <c r="F108" i="9" s="1"/>
  <c r="H108" i="9" s="1"/>
  <c r="F107" i="9"/>
  <c r="H107" i="9" s="1"/>
  <c r="F106" i="9"/>
  <c r="H106" i="9" s="1"/>
  <c r="F105" i="9"/>
  <c r="H105" i="9" s="1"/>
  <c r="F104" i="9"/>
  <c r="H104" i="9" s="1"/>
  <c r="F103" i="9"/>
  <c r="H103" i="9" s="1"/>
  <c r="F102" i="9"/>
  <c r="H102" i="9" s="1"/>
  <c r="G101" i="9"/>
  <c r="E101" i="9"/>
  <c r="F101" i="9" s="1"/>
  <c r="H101" i="9" s="1"/>
  <c r="F100" i="9"/>
  <c r="H100" i="9" s="1"/>
  <c r="F99" i="9"/>
  <c r="H99" i="9" s="1"/>
  <c r="F98" i="9"/>
  <c r="H98" i="9" s="1"/>
  <c r="H97" i="9"/>
  <c r="F97" i="9"/>
  <c r="G96" i="9"/>
  <c r="E96" i="9"/>
  <c r="F96" i="9" s="1"/>
  <c r="H96" i="9" s="1"/>
  <c r="F95" i="9"/>
  <c r="H95" i="9" s="1"/>
  <c r="F94" i="9"/>
  <c r="H94" i="9" s="1"/>
  <c r="F93" i="9"/>
  <c r="H93" i="9" s="1"/>
  <c r="H92" i="9"/>
  <c r="G92" i="9"/>
  <c r="E92" i="9"/>
  <c r="F92" i="9" s="1"/>
  <c r="F91" i="9"/>
  <c r="H91" i="9" s="1"/>
  <c r="F90" i="9"/>
  <c r="H90" i="9" s="1"/>
  <c r="G89" i="9"/>
  <c r="E89" i="9"/>
  <c r="F89" i="9" s="1"/>
  <c r="H89" i="9" s="1"/>
  <c r="F88" i="9"/>
  <c r="H88" i="9" s="1"/>
  <c r="F87" i="9"/>
  <c r="H87" i="9" s="1"/>
  <c r="G86" i="9"/>
  <c r="E86" i="9"/>
  <c r="F86" i="9" s="1"/>
  <c r="H86" i="9" s="1"/>
  <c r="F85" i="9"/>
  <c r="H85" i="9" s="1"/>
  <c r="F84" i="9"/>
  <c r="H84" i="9" s="1"/>
  <c r="G83" i="9"/>
  <c r="E83" i="9"/>
  <c r="F83" i="9" s="1"/>
  <c r="H83" i="9" s="1"/>
  <c r="G82" i="9"/>
  <c r="E82" i="9"/>
  <c r="F82" i="9" s="1"/>
  <c r="H82" i="9" s="1"/>
  <c r="F81" i="9"/>
  <c r="H81" i="9" s="1"/>
  <c r="F80" i="9"/>
  <c r="H80" i="9" s="1"/>
  <c r="H79" i="9"/>
  <c r="F79" i="9"/>
  <c r="F78" i="9"/>
  <c r="H78" i="9" s="1"/>
  <c r="F77" i="9"/>
  <c r="H77" i="9" s="1"/>
  <c r="G76" i="9"/>
  <c r="G71" i="9" s="1"/>
  <c r="E76" i="9"/>
  <c r="F76" i="9" s="1"/>
  <c r="H76" i="9" s="1"/>
  <c r="F75" i="9"/>
  <c r="H75" i="9" s="1"/>
  <c r="H74" i="9"/>
  <c r="F74" i="9"/>
  <c r="F73" i="9"/>
  <c r="H73" i="9" s="1"/>
  <c r="G72" i="9"/>
  <c r="E72" i="9"/>
  <c r="F72" i="9" s="1"/>
  <c r="H72" i="9" s="1"/>
  <c r="E71" i="9"/>
  <c r="F71" i="9" s="1"/>
  <c r="F70" i="9"/>
  <c r="H70" i="9" s="1"/>
  <c r="F69" i="9"/>
  <c r="H69" i="9" s="1"/>
  <c r="F68" i="9"/>
  <c r="H68" i="9" s="1"/>
  <c r="G67" i="9"/>
  <c r="E67" i="9"/>
  <c r="F67" i="9" s="1"/>
  <c r="H67" i="9" s="1"/>
  <c r="F66" i="9"/>
  <c r="H66" i="9" s="1"/>
  <c r="F65" i="9"/>
  <c r="H65" i="9" s="1"/>
  <c r="F64" i="9"/>
  <c r="H64" i="9" s="1"/>
  <c r="F63" i="9"/>
  <c r="H63" i="9" s="1"/>
  <c r="F62" i="9"/>
  <c r="H62" i="9" s="1"/>
  <c r="G61" i="9"/>
  <c r="E61" i="9"/>
  <c r="F61" i="9" s="1"/>
  <c r="H61" i="9" s="1"/>
  <c r="H60" i="9"/>
  <c r="F60" i="9"/>
  <c r="F59" i="9"/>
  <c r="H59" i="9" s="1"/>
  <c r="F58" i="9"/>
  <c r="H58" i="9" s="1"/>
  <c r="F57" i="9"/>
  <c r="H57" i="9" s="1"/>
  <c r="G56" i="9"/>
  <c r="G55" i="9" s="1"/>
  <c r="E56" i="9"/>
  <c r="E55" i="9" s="1"/>
  <c r="F55" i="9" s="1"/>
  <c r="F54" i="9"/>
  <c r="H54" i="9" s="1"/>
  <c r="H53" i="9"/>
  <c r="F53" i="9"/>
  <c r="F52" i="9"/>
  <c r="H52" i="9" s="1"/>
  <c r="F51" i="9"/>
  <c r="H51" i="9" s="1"/>
  <c r="H50" i="9"/>
  <c r="F50" i="9"/>
  <c r="F49" i="9"/>
  <c r="H49" i="9" s="1"/>
  <c r="F48" i="9"/>
  <c r="H48" i="9" s="1"/>
  <c r="H47" i="9"/>
  <c r="F47" i="9"/>
  <c r="G46" i="9"/>
  <c r="F46" i="9"/>
  <c r="H46" i="9" s="1"/>
  <c r="E46" i="9"/>
  <c r="F45" i="9"/>
  <c r="H45" i="9" s="1"/>
  <c r="F44" i="9"/>
  <c r="H44" i="9" s="1"/>
  <c r="H43" i="9"/>
  <c r="F43" i="9"/>
  <c r="F42" i="9"/>
  <c r="H42" i="9" s="1"/>
  <c r="F41" i="9"/>
  <c r="H41" i="9" s="1"/>
  <c r="F40" i="9"/>
  <c r="H40" i="9" s="1"/>
  <c r="H39" i="9"/>
  <c r="F39" i="9"/>
  <c r="F38" i="9"/>
  <c r="H38" i="9" s="1"/>
  <c r="F37" i="9"/>
  <c r="H37" i="9" s="1"/>
  <c r="F36" i="9"/>
  <c r="H36" i="9" s="1"/>
  <c r="F35" i="9"/>
  <c r="H35" i="9" s="1"/>
  <c r="G34" i="9"/>
  <c r="H34" i="9" s="1"/>
  <c r="F34" i="9"/>
  <c r="E34" i="9"/>
  <c r="F33" i="9"/>
  <c r="H33" i="9" s="1"/>
  <c r="F32" i="9"/>
  <c r="H32" i="9" s="1"/>
  <c r="F31" i="9"/>
  <c r="H31" i="9" s="1"/>
  <c r="G30" i="9"/>
  <c r="G7" i="9" s="1"/>
  <c r="E30" i="9"/>
  <c r="F30" i="9" s="1"/>
  <c r="H30" i="9" s="1"/>
  <c r="F29" i="9"/>
  <c r="H29" i="9" s="1"/>
  <c r="F28" i="9"/>
  <c r="H28" i="9" s="1"/>
  <c r="G27" i="9"/>
  <c r="E27" i="9"/>
  <c r="F27" i="9" s="1"/>
  <c r="H27" i="9" s="1"/>
  <c r="F26" i="9"/>
  <c r="H26" i="9" s="1"/>
  <c r="F25" i="9"/>
  <c r="H25" i="9" s="1"/>
  <c r="F24" i="9"/>
  <c r="H24" i="9" s="1"/>
  <c r="F23" i="9"/>
  <c r="H23" i="9" s="1"/>
  <c r="F22" i="9"/>
  <c r="H22" i="9" s="1"/>
  <c r="H21" i="9"/>
  <c r="F21" i="9"/>
  <c r="G20" i="9"/>
  <c r="F20" i="9"/>
  <c r="H20" i="9" s="1"/>
  <c r="E20" i="9"/>
  <c r="F19" i="9"/>
  <c r="H19" i="9" s="1"/>
  <c r="F18" i="9"/>
  <c r="H18" i="9" s="1"/>
  <c r="H17" i="9"/>
  <c r="F17" i="9"/>
  <c r="F16" i="9"/>
  <c r="H16" i="9" s="1"/>
  <c r="F15" i="9"/>
  <c r="H15" i="9" s="1"/>
  <c r="F14" i="9"/>
  <c r="H14" i="9" s="1"/>
  <c r="H13" i="9"/>
  <c r="F13" i="9"/>
  <c r="G12" i="9"/>
  <c r="E12" i="9"/>
  <c r="F12" i="9" s="1"/>
  <c r="H12" i="9" s="1"/>
  <c r="H11" i="9"/>
  <c r="F11" i="9"/>
  <c r="F10" i="9"/>
  <c r="H10" i="9" s="1"/>
  <c r="H9" i="9"/>
  <c r="F9" i="9"/>
  <c r="G8" i="9"/>
  <c r="E8" i="9"/>
  <c r="F8" i="9" s="1"/>
  <c r="H8" i="9" s="1"/>
  <c r="E276" i="8" l="1"/>
  <c r="G276" i="8" s="1"/>
  <c r="G177" i="8"/>
  <c r="E6" i="8"/>
  <c r="F6" i="8"/>
  <c r="F195" i="8" s="1"/>
  <c r="F277" i="8" s="1"/>
  <c r="F344" i="8" s="1"/>
  <c r="F346" i="8" s="1"/>
  <c r="E107" i="8"/>
  <c r="G107" i="8" s="1"/>
  <c r="E303" i="8"/>
  <c r="G303" i="8" s="1"/>
  <c r="G311" i="8"/>
  <c r="E341" i="8"/>
  <c r="G341" i="8" s="1"/>
  <c r="G82" i="8"/>
  <c r="E180" i="8"/>
  <c r="G180" i="8" s="1"/>
  <c r="E169" i="8"/>
  <c r="G169" i="8" s="1"/>
  <c r="F290" i="8"/>
  <c r="F303" i="8" s="1"/>
  <c r="G196" i="8"/>
  <c r="G143" i="8"/>
  <c r="E302" i="8"/>
  <c r="G302" i="8" s="1"/>
  <c r="E340" i="8"/>
  <c r="G340" i="8" s="1"/>
  <c r="G322" i="6"/>
  <c r="E6" i="6"/>
  <c r="F6" i="6"/>
  <c r="F195" i="6" s="1"/>
  <c r="F277" i="6" s="1"/>
  <c r="F344" i="6" s="1"/>
  <c r="F346" i="6" s="1"/>
  <c r="E107" i="6"/>
  <c r="G107" i="6" s="1"/>
  <c r="E149" i="6"/>
  <c r="G149" i="6" s="1"/>
  <c r="E303" i="6"/>
  <c r="G303" i="6" s="1"/>
  <c r="G311" i="6"/>
  <c r="E341" i="6"/>
  <c r="G341" i="6" s="1"/>
  <c r="G82" i="6"/>
  <c r="E180" i="6"/>
  <c r="G180" i="6" s="1"/>
  <c r="E169" i="6"/>
  <c r="G169" i="6" s="1"/>
  <c r="F290" i="6"/>
  <c r="F303" i="6" s="1"/>
  <c r="G143" i="6"/>
  <c r="E302" i="6"/>
  <c r="G302" i="6" s="1"/>
  <c r="E340" i="6"/>
  <c r="G340" i="6" s="1"/>
  <c r="E276" i="6"/>
  <c r="G276" i="6" s="1"/>
  <c r="G149" i="5"/>
  <c r="G107" i="5"/>
  <c r="E276" i="5"/>
  <c r="G276" i="5" s="1"/>
  <c r="G137" i="5"/>
  <c r="G123" i="5"/>
  <c r="G311" i="5"/>
  <c r="E169" i="5"/>
  <c r="G169" i="5" s="1"/>
  <c r="F180" i="5"/>
  <c r="G180" i="5" s="1"/>
  <c r="E54" i="5"/>
  <c r="G54" i="5" s="1"/>
  <c r="E70" i="5"/>
  <c r="G70" i="5" s="1"/>
  <c r="G174" i="5"/>
  <c r="G258" i="5"/>
  <c r="E290" i="5"/>
  <c r="F137" i="5"/>
  <c r="F195" i="5" s="1"/>
  <c r="F277" i="5" s="1"/>
  <c r="F344" i="5" s="1"/>
  <c r="F346" i="5" s="1"/>
  <c r="G300" i="5"/>
  <c r="E81" i="5"/>
  <c r="G81" i="5" s="1"/>
  <c r="E341" i="5"/>
  <c r="G341" i="5" s="1"/>
  <c r="G293" i="5"/>
  <c r="G329" i="5"/>
  <c r="H192" i="12"/>
  <c r="J192" i="12" s="1"/>
  <c r="H8" i="12"/>
  <c r="J8" i="12" s="1"/>
  <c r="J56" i="12"/>
  <c r="E178" i="12"/>
  <c r="H178" i="12" s="1"/>
  <c r="J178" i="12" s="1"/>
  <c r="H259" i="12"/>
  <c r="J259" i="12" s="1"/>
  <c r="E343" i="12"/>
  <c r="H343" i="12" s="1"/>
  <c r="J343" i="12" s="1"/>
  <c r="J344" i="12" s="1"/>
  <c r="H331" i="12"/>
  <c r="J331" i="12" s="1"/>
  <c r="E71" i="12"/>
  <c r="H71" i="12" s="1"/>
  <c r="J71" i="12" s="1"/>
  <c r="E108" i="12"/>
  <c r="H108" i="12" s="1"/>
  <c r="J108" i="12" s="1"/>
  <c r="H55" i="12"/>
  <c r="J55" i="12" s="1"/>
  <c r="H72" i="12"/>
  <c r="J72" i="12" s="1"/>
  <c r="H160" i="12"/>
  <c r="J160" i="12" s="1"/>
  <c r="I344" i="12"/>
  <c r="H175" i="12"/>
  <c r="J175" i="12" s="1"/>
  <c r="E82" i="12"/>
  <c r="H82" i="12" s="1"/>
  <c r="J82" i="12" s="1"/>
  <c r="J170" i="12"/>
  <c r="G291" i="12"/>
  <c r="G304" i="12" s="1"/>
  <c r="E7" i="12"/>
  <c r="H20" i="12"/>
  <c r="J20" i="12" s="1"/>
  <c r="G71" i="12"/>
  <c r="G196" i="12" s="1"/>
  <c r="G278" i="12" s="1"/>
  <c r="G345" i="12" s="1"/>
  <c r="G347" i="12" s="1"/>
  <c r="H258" i="12"/>
  <c r="J258" i="12" s="1"/>
  <c r="H282" i="12"/>
  <c r="J282" i="12" s="1"/>
  <c r="G277" i="12"/>
  <c r="I277" i="12"/>
  <c r="I278" i="12" s="1"/>
  <c r="I345" i="12" s="1"/>
  <c r="I347" i="12" s="1"/>
  <c r="E291" i="12"/>
  <c r="F7" i="12"/>
  <c r="F196" i="12" s="1"/>
  <c r="F278" i="12" s="1"/>
  <c r="F345" i="12" s="1"/>
  <c r="F347" i="12" s="1"/>
  <c r="H109" i="12"/>
  <c r="J109" i="12" s="1"/>
  <c r="E138" i="12"/>
  <c r="H138" i="12" s="1"/>
  <c r="J138" i="12" s="1"/>
  <c r="H272" i="12"/>
  <c r="J272" i="12" s="1"/>
  <c r="E270" i="12"/>
  <c r="H270" i="12" s="1"/>
  <c r="J270" i="12" s="1"/>
  <c r="N258" i="11"/>
  <c r="P258" i="11" s="1"/>
  <c r="G277" i="11"/>
  <c r="O196" i="11"/>
  <c r="L7" i="11"/>
  <c r="L196" i="11" s="1"/>
  <c r="L278" i="11" s="1"/>
  <c r="L345" i="11" s="1"/>
  <c r="L347" i="11" s="1"/>
  <c r="N86" i="11"/>
  <c r="P86" i="11" s="1"/>
  <c r="N282" i="11"/>
  <c r="P282" i="11" s="1"/>
  <c r="H291" i="11"/>
  <c r="N294" i="11"/>
  <c r="P294" i="11" s="1"/>
  <c r="I303" i="11"/>
  <c r="N34" i="11"/>
  <c r="P34" i="11" s="1"/>
  <c r="K108" i="11"/>
  <c r="N179" i="11"/>
  <c r="P179" i="11" s="1"/>
  <c r="N270" i="11"/>
  <c r="P270" i="11" s="1"/>
  <c r="N46" i="11"/>
  <c r="P46" i="11" s="1"/>
  <c r="I71" i="11"/>
  <c r="I196" i="11" s="1"/>
  <c r="I278" i="11" s="1"/>
  <c r="I345" i="11" s="1"/>
  <c r="I347" i="11" s="1"/>
  <c r="N188" i="11"/>
  <c r="P188" i="11" s="1"/>
  <c r="E343" i="11"/>
  <c r="N343" i="11" s="1"/>
  <c r="P343" i="11" s="1"/>
  <c r="N331" i="11"/>
  <c r="P331" i="11" s="1"/>
  <c r="I82" i="11"/>
  <c r="E108" i="11"/>
  <c r="N108" i="11" s="1"/>
  <c r="P108" i="11" s="1"/>
  <c r="K304" i="11"/>
  <c r="L304" i="11"/>
  <c r="N181" i="11"/>
  <c r="P181" i="11" s="1"/>
  <c r="M277" i="11"/>
  <c r="N12" i="11"/>
  <c r="P12" i="11" s="1"/>
  <c r="O277" i="11"/>
  <c r="P259" i="11"/>
  <c r="N312" i="11"/>
  <c r="P312" i="11" s="1"/>
  <c r="E324" i="11"/>
  <c r="P175" i="11"/>
  <c r="G55" i="11"/>
  <c r="N197" i="11"/>
  <c r="P197" i="11" s="1"/>
  <c r="E277" i="11"/>
  <c r="N27" i="11"/>
  <c r="P27" i="11" s="1"/>
  <c r="G108" i="11"/>
  <c r="N160" i="11"/>
  <c r="P160" i="11" s="1"/>
  <c r="E304" i="11"/>
  <c r="I344" i="11"/>
  <c r="N82" i="11"/>
  <c r="P82" i="11" s="1"/>
  <c r="F7" i="11"/>
  <c r="F196" i="11" s="1"/>
  <c r="F278" i="11" s="1"/>
  <c r="F345" i="11" s="1"/>
  <c r="F347" i="11" s="1"/>
  <c r="K7" i="11"/>
  <c r="K196" i="11" s="1"/>
  <c r="K278" i="11" s="1"/>
  <c r="G82" i="11"/>
  <c r="N150" i="11"/>
  <c r="P150" i="11" s="1"/>
  <c r="N163" i="11"/>
  <c r="P163" i="11" s="1"/>
  <c r="J7" i="11"/>
  <c r="N30" i="11"/>
  <c r="P30" i="11" s="1"/>
  <c r="N139" i="11"/>
  <c r="P139" i="11" s="1"/>
  <c r="N279" i="11"/>
  <c r="P279" i="11" s="1"/>
  <c r="G7" i="11"/>
  <c r="G196" i="11" s="1"/>
  <c r="G278" i="11" s="1"/>
  <c r="F55" i="11"/>
  <c r="N55" i="11" s="1"/>
  <c r="P55" i="11" s="1"/>
  <c r="H7" i="11"/>
  <c r="H196" i="11" s="1"/>
  <c r="H278" i="11" s="1"/>
  <c r="N83" i="11"/>
  <c r="P83" i="11" s="1"/>
  <c r="M82" i="11"/>
  <c r="M196" i="11" s="1"/>
  <c r="M278" i="11" s="1"/>
  <c r="M345" i="11" s="1"/>
  <c r="M347" i="11" s="1"/>
  <c r="N171" i="11"/>
  <c r="P171" i="11" s="1"/>
  <c r="N174" i="11"/>
  <c r="P174" i="11" s="1"/>
  <c r="N178" i="11"/>
  <c r="P178" i="11" s="1"/>
  <c r="G303" i="11"/>
  <c r="N303" i="11" s="1"/>
  <c r="P303" i="11" s="1"/>
  <c r="H277" i="11"/>
  <c r="F291" i="11"/>
  <c r="F304" i="11" s="1"/>
  <c r="N61" i="11"/>
  <c r="P61" i="11" s="1"/>
  <c r="E138" i="11"/>
  <c r="N138" i="11" s="1"/>
  <c r="P138" i="11" s="1"/>
  <c r="I291" i="11"/>
  <c r="I304" i="11" s="1"/>
  <c r="H303" i="11"/>
  <c r="N272" i="11"/>
  <c r="P272" i="11" s="1"/>
  <c r="N89" i="11"/>
  <c r="P89" i="11" s="1"/>
  <c r="N192" i="11"/>
  <c r="P192" i="11" s="1"/>
  <c r="E7" i="11"/>
  <c r="J55" i="11"/>
  <c r="N182" i="11"/>
  <c r="P182" i="11" s="1"/>
  <c r="J82" i="11"/>
  <c r="J150" i="11"/>
  <c r="N124" i="11"/>
  <c r="P124" i="11" s="1"/>
  <c r="F344" i="11"/>
  <c r="H55" i="9"/>
  <c r="H71" i="9"/>
  <c r="F291" i="9"/>
  <c r="H291" i="9" s="1"/>
  <c r="G196" i="9"/>
  <c r="G278" i="9" s="1"/>
  <c r="G345" i="9" s="1"/>
  <c r="G347" i="9" s="1"/>
  <c r="H324" i="9"/>
  <c r="H344" i="9" s="1"/>
  <c r="H331" i="9"/>
  <c r="E270" i="9"/>
  <c r="F270" i="9" s="1"/>
  <c r="H270" i="9" s="1"/>
  <c r="F272" i="9"/>
  <c r="H272" i="9" s="1"/>
  <c r="E303" i="9"/>
  <c r="F303" i="9" s="1"/>
  <c r="H303" i="9" s="1"/>
  <c r="G138" i="9"/>
  <c r="E7" i="9"/>
  <c r="F279" i="9"/>
  <c r="H279" i="9" s="1"/>
  <c r="E343" i="9"/>
  <c r="F343" i="9" s="1"/>
  <c r="H343" i="9" s="1"/>
  <c r="F56" i="9"/>
  <c r="H56" i="9" s="1"/>
  <c r="F163" i="9"/>
  <c r="H163" i="9" s="1"/>
  <c r="E344" i="9"/>
  <c r="F344" i="9" s="1"/>
  <c r="E138" i="9"/>
  <c r="F138" i="9" s="1"/>
  <c r="G6" i="8" l="1"/>
  <c r="E195" i="8"/>
  <c r="G290" i="8"/>
  <c r="G6" i="6"/>
  <c r="E195" i="6"/>
  <c r="G290" i="6"/>
  <c r="E195" i="5"/>
  <c r="G290" i="5"/>
  <c r="E303" i="5"/>
  <c r="G303" i="5" s="1"/>
  <c r="E344" i="12"/>
  <c r="H344" i="12" s="1"/>
  <c r="H291" i="12"/>
  <c r="J291" i="12" s="1"/>
  <c r="J304" i="12" s="1"/>
  <c r="E304" i="12"/>
  <c r="H304" i="12" s="1"/>
  <c r="E196" i="12"/>
  <c r="H7" i="12"/>
  <c r="J7" i="12" s="1"/>
  <c r="E277" i="12"/>
  <c r="H277" i="12" s="1"/>
  <c r="J277" i="12" s="1"/>
  <c r="K345" i="11"/>
  <c r="K347" i="11" s="1"/>
  <c r="H304" i="11"/>
  <c r="H345" i="11" s="1"/>
  <c r="H347" i="11" s="1"/>
  <c r="N71" i="11"/>
  <c r="P71" i="11" s="1"/>
  <c r="E344" i="11"/>
  <c r="N344" i="11" s="1"/>
  <c r="N324" i="11"/>
  <c r="P324" i="11" s="1"/>
  <c r="P344" i="11" s="1"/>
  <c r="N291" i="11"/>
  <c r="P291" i="11" s="1"/>
  <c r="P304" i="11" s="1"/>
  <c r="O278" i="11"/>
  <c r="O345" i="11" s="1"/>
  <c r="O347" i="11" s="1"/>
  <c r="G304" i="11"/>
  <c r="G345" i="11" s="1"/>
  <c r="G347" i="11" s="1"/>
  <c r="J196" i="11"/>
  <c r="J278" i="11" s="1"/>
  <c r="J345" i="11" s="1"/>
  <c r="J347" i="11" s="1"/>
  <c r="E196" i="11"/>
  <c r="N7" i="11"/>
  <c r="P7" i="11" s="1"/>
  <c r="N277" i="11"/>
  <c r="P277" i="11" s="1"/>
  <c r="F7" i="9"/>
  <c r="H7" i="9" s="1"/>
  <c r="E196" i="9"/>
  <c r="H138" i="9"/>
  <c r="E277" i="9"/>
  <c r="F277" i="9" s="1"/>
  <c r="H277" i="9" s="1"/>
  <c r="H304" i="9"/>
  <c r="E304" i="9"/>
  <c r="F304" i="9" s="1"/>
  <c r="E277" i="8" l="1"/>
  <c r="G195" i="8"/>
  <c r="E277" i="6"/>
  <c r="G195" i="6"/>
  <c r="E277" i="5"/>
  <c r="G195" i="5"/>
  <c r="H196" i="12"/>
  <c r="J196" i="12" s="1"/>
  <c r="J278" i="12" s="1"/>
  <c r="J345" i="12" s="1"/>
  <c r="J347" i="12" s="1"/>
  <c r="E278" i="12"/>
  <c r="N196" i="11"/>
  <c r="P196" i="11" s="1"/>
  <c r="P278" i="11" s="1"/>
  <c r="P345" i="11" s="1"/>
  <c r="P347" i="11" s="1"/>
  <c r="E278" i="11"/>
  <c r="N304" i="11"/>
  <c r="E278" i="9"/>
  <c r="F196" i="9"/>
  <c r="H196" i="9" s="1"/>
  <c r="H278" i="9" s="1"/>
  <c r="H345" i="9" s="1"/>
  <c r="H347" i="9" s="1"/>
  <c r="G277" i="8" l="1"/>
  <c r="E344" i="8"/>
  <c r="E344" i="6"/>
  <c r="G277" i="6"/>
  <c r="G277" i="5"/>
  <c r="E344" i="5"/>
  <c r="E345" i="12"/>
  <c r="H278" i="12"/>
  <c r="E345" i="11"/>
  <c r="N278" i="11"/>
  <c r="F278" i="9"/>
  <c r="E345" i="9"/>
  <c r="E346" i="8" l="1"/>
  <c r="G346" i="8" s="1"/>
  <c r="G344" i="8"/>
  <c r="E346" i="6"/>
  <c r="G346" i="6" s="1"/>
  <c r="G344" i="6"/>
  <c r="E346" i="5"/>
  <c r="G346" i="5" s="1"/>
  <c r="G344" i="5"/>
  <c r="E347" i="12"/>
  <c r="H347" i="12" s="1"/>
  <c r="H345" i="12"/>
  <c r="N345" i="11"/>
  <c r="E347" i="11"/>
  <c r="N347" i="11" s="1"/>
  <c r="E347" i="9"/>
  <c r="F347" i="9" s="1"/>
  <c r="F345" i="9"/>
  <c r="H69" i="31"/>
  <c r="G69" i="31"/>
  <c r="I69" i="31" s="1"/>
  <c r="E69" i="31"/>
  <c r="E68" i="31"/>
  <c r="E67" i="31"/>
  <c r="E66" i="31"/>
  <c r="E65" i="31"/>
  <c r="E64" i="31"/>
  <c r="E63" i="31"/>
  <c r="E62" i="31"/>
  <c r="E61" i="31"/>
  <c r="I60" i="31"/>
  <c r="E60" i="31"/>
  <c r="I59" i="31"/>
  <c r="E59" i="31"/>
  <c r="I58" i="31"/>
  <c r="E58" i="31"/>
  <c r="I57" i="31"/>
  <c r="E57" i="31"/>
  <c r="I56" i="31"/>
  <c r="E56" i="31"/>
  <c r="H55" i="31"/>
  <c r="G55" i="31"/>
  <c r="I55" i="31" s="1"/>
  <c r="E55" i="31"/>
  <c r="I54" i="31"/>
  <c r="E54" i="31"/>
  <c r="I53" i="31"/>
  <c r="E53" i="31"/>
  <c r="E52" i="31"/>
  <c r="H51" i="31"/>
  <c r="H70" i="31" s="1"/>
  <c r="G51" i="31"/>
  <c r="I51" i="31" s="1"/>
  <c r="E51" i="31"/>
  <c r="I50" i="31"/>
  <c r="E50" i="31"/>
  <c r="I49" i="31"/>
  <c r="E49" i="31"/>
  <c r="I48" i="31"/>
  <c r="E48" i="31"/>
  <c r="I47" i="31"/>
  <c r="E47" i="31"/>
  <c r="I46" i="31"/>
  <c r="E46" i="31"/>
  <c r="I45" i="31"/>
  <c r="E45" i="31"/>
  <c r="I44" i="31"/>
  <c r="E44" i="31"/>
  <c r="I43" i="31"/>
  <c r="D43" i="31"/>
  <c r="C43" i="31"/>
  <c r="E43" i="31" s="1"/>
  <c r="I42" i="31"/>
  <c r="E42" i="31"/>
  <c r="I41" i="31"/>
  <c r="E41" i="31"/>
  <c r="I40" i="31"/>
  <c r="E40" i="31"/>
  <c r="I39" i="31"/>
  <c r="E39" i="31"/>
  <c r="I38" i="31"/>
  <c r="D38" i="31"/>
  <c r="D37" i="31" s="1"/>
  <c r="C38" i="31"/>
  <c r="C37" i="31" s="1"/>
  <c r="I37" i="31"/>
  <c r="H37" i="31"/>
  <c r="G37" i="31"/>
  <c r="E36" i="31"/>
  <c r="E35" i="31"/>
  <c r="E34" i="31"/>
  <c r="E33" i="31"/>
  <c r="I32" i="31"/>
  <c r="E32" i="31"/>
  <c r="I31" i="31"/>
  <c r="E31" i="31"/>
  <c r="I30" i="31"/>
  <c r="E30" i="31"/>
  <c r="I29" i="31"/>
  <c r="E29" i="31"/>
  <c r="I28" i="31"/>
  <c r="E28" i="31"/>
  <c r="I27" i="31"/>
  <c r="E27" i="31"/>
  <c r="I26" i="31"/>
  <c r="E26" i="31"/>
  <c r="I25" i="31"/>
  <c r="E25" i="31"/>
  <c r="I24" i="31"/>
  <c r="E24" i="31"/>
  <c r="I23" i="31"/>
  <c r="E23" i="31"/>
  <c r="I22" i="31"/>
  <c r="E22" i="31"/>
  <c r="I21" i="31"/>
  <c r="E21" i="31"/>
  <c r="I20" i="31"/>
  <c r="E20" i="31"/>
  <c r="I19" i="31"/>
  <c r="E19" i="31"/>
  <c r="I18" i="31"/>
  <c r="E18" i="31"/>
  <c r="I17" i="31"/>
  <c r="E17" i="31"/>
  <c r="I16" i="31"/>
  <c r="E16" i="31"/>
  <c r="I15" i="31"/>
  <c r="E15" i="31"/>
  <c r="I14" i="31"/>
  <c r="E14" i="31"/>
  <c r="I13" i="31"/>
  <c r="E13" i="31"/>
  <c r="I12" i="31"/>
  <c r="E12" i="31"/>
  <c r="I11" i="31"/>
  <c r="E11" i="31"/>
  <c r="I10" i="31"/>
  <c r="E10" i="31"/>
  <c r="I9" i="31"/>
  <c r="E9" i="31"/>
  <c r="I8" i="31"/>
  <c r="E8" i="31"/>
  <c r="I7" i="31"/>
  <c r="H7" i="31"/>
  <c r="G7" i="31"/>
  <c r="D7" i="31"/>
  <c r="C7" i="31"/>
  <c r="E7" i="31" s="1"/>
  <c r="H69" i="30"/>
  <c r="G69" i="30"/>
  <c r="I69" i="30" s="1"/>
  <c r="E69" i="30"/>
  <c r="E68" i="30"/>
  <c r="E67" i="30"/>
  <c r="E66" i="30"/>
  <c r="E65" i="30"/>
  <c r="E64" i="30"/>
  <c r="E63" i="30"/>
  <c r="E62" i="30"/>
  <c r="E61" i="30"/>
  <c r="I60" i="30"/>
  <c r="E60" i="30"/>
  <c r="I59" i="30"/>
  <c r="E59" i="30"/>
  <c r="I58" i="30"/>
  <c r="E58" i="30"/>
  <c r="I57" i="30"/>
  <c r="E57" i="30"/>
  <c r="I56" i="30"/>
  <c r="E56" i="30"/>
  <c r="H55" i="30"/>
  <c r="G55" i="30"/>
  <c r="I55" i="30" s="1"/>
  <c r="E55" i="30"/>
  <c r="I54" i="30"/>
  <c r="E54" i="30"/>
  <c r="I53" i="30"/>
  <c r="E53" i="30"/>
  <c r="E52" i="30"/>
  <c r="H51" i="30"/>
  <c r="H70" i="30" s="1"/>
  <c r="G51" i="30"/>
  <c r="G70" i="30" s="1"/>
  <c r="I70" i="30" s="1"/>
  <c r="E51" i="30"/>
  <c r="I50" i="30"/>
  <c r="E50" i="30"/>
  <c r="I49" i="30"/>
  <c r="E49" i="30"/>
  <c r="I48" i="30"/>
  <c r="E48" i="30"/>
  <c r="I47" i="30"/>
  <c r="E47" i="30"/>
  <c r="I46" i="30"/>
  <c r="E46" i="30"/>
  <c r="I45" i="30"/>
  <c r="E45" i="30"/>
  <c r="I44" i="30"/>
  <c r="E44" i="30"/>
  <c r="I43" i="30"/>
  <c r="D43" i="30"/>
  <c r="C43" i="30"/>
  <c r="E43" i="30" s="1"/>
  <c r="I42" i="30"/>
  <c r="E42" i="30"/>
  <c r="I41" i="30"/>
  <c r="E41" i="30"/>
  <c r="I40" i="30"/>
  <c r="E40" i="30"/>
  <c r="I39" i="30"/>
  <c r="E39" i="30"/>
  <c r="I38" i="30"/>
  <c r="D38" i="30"/>
  <c r="D37" i="30" s="1"/>
  <c r="C38" i="30"/>
  <c r="C37" i="30" s="1"/>
  <c r="I37" i="30"/>
  <c r="H37" i="30"/>
  <c r="G37" i="30"/>
  <c r="E36" i="30"/>
  <c r="E35" i="30"/>
  <c r="E34" i="30"/>
  <c r="E33" i="30"/>
  <c r="I32" i="30"/>
  <c r="E32" i="30"/>
  <c r="I31" i="30"/>
  <c r="E31" i="30"/>
  <c r="I30" i="30"/>
  <c r="E30" i="30"/>
  <c r="I29" i="30"/>
  <c r="E29" i="30"/>
  <c r="I28" i="30"/>
  <c r="E28" i="30"/>
  <c r="I27" i="30"/>
  <c r="E27" i="30"/>
  <c r="I26" i="30"/>
  <c r="E26" i="30"/>
  <c r="I25" i="30"/>
  <c r="E25" i="30"/>
  <c r="I24" i="30"/>
  <c r="E24" i="30"/>
  <c r="I23" i="30"/>
  <c r="E23" i="30"/>
  <c r="I22" i="30"/>
  <c r="E22" i="30"/>
  <c r="I21" i="30"/>
  <c r="E21" i="30"/>
  <c r="I20" i="30"/>
  <c r="E20" i="30"/>
  <c r="I19" i="30"/>
  <c r="E19" i="30"/>
  <c r="I18" i="30"/>
  <c r="E18" i="30"/>
  <c r="I17" i="30"/>
  <c r="E17" i="30"/>
  <c r="I16" i="30"/>
  <c r="E16" i="30"/>
  <c r="I15" i="30"/>
  <c r="E15" i="30"/>
  <c r="I14" i="30"/>
  <c r="E14" i="30"/>
  <c r="I13" i="30"/>
  <c r="E13" i="30"/>
  <c r="I12" i="30"/>
  <c r="E12" i="30"/>
  <c r="I11" i="30"/>
  <c r="E11" i="30"/>
  <c r="I10" i="30"/>
  <c r="E10" i="30"/>
  <c r="I9" i="30"/>
  <c r="E9" i="30"/>
  <c r="I8" i="30"/>
  <c r="E8" i="30"/>
  <c r="I7" i="30"/>
  <c r="H7" i="30"/>
  <c r="G7" i="30"/>
  <c r="D7" i="30"/>
  <c r="C7" i="30"/>
  <c r="E7" i="30" s="1"/>
  <c r="H69" i="29"/>
  <c r="G69" i="29"/>
  <c r="I69" i="29" s="1"/>
  <c r="E69" i="29"/>
  <c r="E68" i="29"/>
  <c r="E67" i="29"/>
  <c r="E66" i="29"/>
  <c r="E65" i="29"/>
  <c r="E64" i="29"/>
  <c r="E63" i="29"/>
  <c r="E62" i="29"/>
  <c r="E61" i="29"/>
  <c r="I60" i="29"/>
  <c r="E60" i="29"/>
  <c r="I59" i="29"/>
  <c r="E59" i="29"/>
  <c r="I58" i="29"/>
  <c r="E58" i="29"/>
  <c r="I57" i="29"/>
  <c r="E57" i="29"/>
  <c r="I56" i="29"/>
  <c r="E56" i="29"/>
  <c r="H55" i="29"/>
  <c r="G55" i="29"/>
  <c r="I55" i="29" s="1"/>
  <c r="E55" i="29"/>
  <c r="I54" i="29"/>
  <c r="E54" i="29"/>
  <c r="I53" i="29"/>
  <c r="E53" i="29"/>
  <c r="E52" i="29"/>
  <c r="G51" i="29"/>
  <c r="E51" i="29"/>
  <c r="I50" i="29"/>
  <c r="E50" i="29"/>
  <c r="I49" i="29"/>
  <c r="E49" i="29"/>
  <c r="I48" i="29"/>
  <c r="E48" i="29"/>
  <c r="I47" i="29"/>
  <c r="E47" i="29"/>
  <c r="I46" i="29"/>
  <c r="E46" i="29"/>
  <c r="I45" i="29"/>
  <c r="E45" i="29"/>
  <c r="I44" i="29"/>
  <c r="E44" i="29"/>
  <c r="I43" i="29"/>
  <c r="D43" i="29"/>
  <c r="C43" i="29"/>
  <c r="E43" i="29" s="1"/>
  <c r="I42" i="29"/>
  <c r="E42" i="29"/>
  <c r="I41" i="29"/>
  <c r="E41" i="29"/>
  <c r="I40" i="29"/>
  <c r="E40" i="29"/>
  <c r="I39" i="29"/>
  <c r="E39" i="29"/>
  <c r="I38" i="29"/>
  <c r="D38" i="29"/>
  <c r="D37" i="29" s="1"/>
  <c r="D70" i="29" s="1"/>
  <c r="C38" i="29"/>
  <c r="E38" i="29" s="1"/>
  <c r="I37" i="29"/>
  <c r="H37" i="29"/>
  <c r="G37" i="29"/>
  <c r="E36" i="29"/>
  <c r="E35" i="29"/>
  <c r="E34" i="29"/>
  <c r="E33" i="29"/>
  <c r="I32" i="29"/>
  <c r="E32" i="29"/>
  <c r="I31" i="29"/>
  <c r="E31" i="29"/>
  <c r="I30" i="29"/>
  <c r="E30" i="29"/>
  <c r="I29" i="29"/>
  <c r="E29" i="29"/>
  <c r="I28" i="29"/>
  <c r="E28" i="29"/>
  <c r="I27" i="29"/>
  <c r="E27" i="29"/>
  <c r="I26" i="29"/>
  <c r="E26" i="29"/>
  <c r="I25" i="29"/>
  <c r="E25" i="29"/>
  <c r="I24" i="29"/>
  <c r="E24" i="29"/>
  <c r="I23" i="29"/>
  <c r="E23" i="29"/>
  <c r="I22" i="29"/>
  <c r="E22" i="29"/>
  <c r="I21" i="29"/>
  <c r="E21" i="29"/>
  <c r="I20" i="29"/>
  <c r="E20" i="29"/>
  <c r="I19" i="29"/>
  <c r="E19" i="29"/>
  <c r="I18" i="29"/>
  <c r="E18" i="29"/>
  <c r="I17" i="29"/>
  <c r="E17" i="29"/>
  <c r="I16" i="29"/>
  <c r="E16" i="29"/>
  <c r="I15" i="29"/>
  <c r="E15" i="29"/>
  <c r="I14" i="29"/>
  <c r="E14" i="29"/>
  <c r="I13" i="29"/>
  <c r="E13" i="29"/>
  <c r="I12" i="29"/>
  <c r="E12" i="29"/>
  <c r="I11" i="29"/>
  <c r="E11" i="29"/>
  <c r="I10" i="29"/>
  <c r="E10" i="29"/>
  <c r="I9" i="29"/>
  <c r="E9" i="29"/>
  <c r="I8" i="29"/>
  <c r="E8" i="29"/>
  <c r="I7" i="29"/>
  <c r="H7" i="29"/>
  <c r="H51" i="29" s="1"/>
  <c r="H70" i="29" s="1"/>
  <c r="G7" i="29"/>
  <c r="D7" i="29"/>
  <c r="C7" i="29"/>
  <c r="E7" i="29" s="1"/>
  <c r="H69" i="28"/>
  <c r="G69" i="28"/>
  <c r="I69" i="28" s="1"/>
  <c r="E69" i="28"/>
  <c r="E68" i="28"/>
  <c r="E67" i="28"/>
  <c r="E66" i="28"/>
  <c r="E65" i="28"/>
  <c r="E64" i="28"/>
  <c r="E63" i="28"/>
  <c r="E62" i="28"/>
  <c r="E61" i="28"/>
  <c r="I60" i="28"/>
  <c r="E60" i="28"/>
  <c r="I59" i="28"/>
  <c r="E59" i="28"/>
  <c r="I58" i="28"/>
  <c r="E58" i="28"/>
  <c r="I57" i="28"/>
  <c r="E57" i="28"/>
  <c r="I56" i="28"/>
  <c r="E56" i="28"/>
  <c r="H55" i="28"/>
  <c r="G55" i="28"/>
  <c r="I55" i="28" s="1"/>
  <c r="E55" i="28"/>
  <c r="I54" i="28"/>
  <c r="E54" i="28"/>
  <c r="I53" i="28"/>
  <c r="E53" i="28"/>
  <c r="E52" i="28"/>
  <c r="E51" i="28"/>
  <c r="I50" i="28"/>
  <c r="E50" i="28"/>
  <c r="I49" i="28"/>
  <c r="E49" i="28"/>
  <c r="I48" i="28"/>
  <c r="E48" i="28"/>
  <c r="I47" i="28"/>
  <c r="E47" i="28"/>
  <c r="I46" i="28"/>
  <c r="E46" i="28"/>
  <c r="I45" i="28"/>
  <c r="E45" i="28"/>
  <c r="I44" i="28"/>
  <c r="E44" i="28"/>
  <c r="I43" i="28"/>
  <c r="D43" i="28"/>
  <c r="C43" i="28"/>
  <c r="E43" i="28" s="1"/>
  <c r="I42" i="28"/>
  <c r="E42" i="28"/>
  <c r="I41" i="28"/>
  <c r="E41" i="28"/>
  <c r="I40" i="28"/>
  <c r="E40" i="28"/>
  <c r="I39" i="28"/>
  <c r="E39" i="28"/>
  <c r="I38" i="28"/>
  <c r="D38" i="28"/>
  <c r="D37" i="28" s="1"/>
  <c r="D70" i="28" s="1"/>
  <c r="C38" i="28"/>
  <c r="C37" i="28" s="1"/>
  <c r="I37" i="28"/>
  <c r="H37" i="28"/>
  <c r="G37" i="28"/>
  <c r="E36" i="28"/>
  <c r="E35" i="28"/>
  <c r="E34" i="28"/>
  <c r="E33" i="28"/>
  <c r="I32" i="28"/>
  <c r="E32" i="28"/>
  <c r="I31" i="28"/>
  <c r="E31" i="28"/>
  <c r="I30" i="28"/>
  <c r="E30" i="28"/>
  <c r="I29" i="28"/>
  <c r="E29" i="28"/>
  <c r="I28" i="28"/>
  <c r="E28" i="28"/>
  <c r="I27" i="28"/>
  <c r="E27" i="28"/>
  <c r="I26" i="28"/>
  <c r="E26" i="28"/>
  <c r="I25" i="28"/>
  <c r="E25" i="28"/>
  <c r="I24" i="28"/>
  <c r="E24" i="28"/>
  <c r="I23" i="28"/>
  <c r="E23" i="28"/>
  <c r="I22" i="28"/>
  <c r="E22" i="28"/>
  <c r="I21" i="28"/>
  <c r="E21" i="28"/>
  <c r="I20" i="28"/>
  <c r="E20" i="28"/>
  <c r="I19" i="28"/>
  <c r="E19" i="28"/>
  <c r="I18" i="28"/>
  <c r="E18" i="28"/>
  <c r="I17" i="28"/>
  <c r="E17" i="28"/>
  <c r="I16" i="28"/>
  <c r="E16" i="28"/>
  <c r="I15" i="28"/>
  <c r="E15" i="28"/>
  <c r="I14" i="28"/>
  <c r="E14" i="28"/>
  <c r="I13" i="28"/>
  <c r="E13" i="28"/>
  <c r="I12" i="28"/>
  <c r="E12" i="28"/>
  <c r="I11" i="28"/>
  <c r="E11" i="28"/>
  <c r="I10" i="28"/>
  <c r="E10" i="28"/>
  <c r="I9" i="28"/>
  <c r="E9" i="28"/>
  <c r="I8" i="28"/>
  <c r="E8" i="28"/>
  <c r="I7" i="28"/>
  <c r="H7" i="28"/>
  <c r="H51" i="28" s="1"/>
  <c r="H70" i="28" s="1"/>
  <c r="G7" i="28"/>
  <c r="G51" i="28" s="1"/>
  <c r="D7" i="28"/>
  <c r="C7" i="28"/>
  <c r="E7" i="28" s="1"/>
  <c r="E37" i="31" l="1"/>
  <c r="C70" i="31"/>
  <c r="D70" i="31"/>
  <c r="G70" i="31"/>
  <c r="I70" i="31" s="1"/>
  <c r="E38" i="31"/>
  <c r="E37" i="30"/>
  <c r="C70" i="30"/>
  <c r="D70" i="30"/>
  <c r="E38" i="30"/>
  <c r="I51" i="30"/>
  <c r="I51" i="29"/>
  <c r="C37" i="29"/>
  <c r="E37" i="29" s="1"/>
  <c r="G70" i="29"/>
  <c r="I70" i="29" s="1"/>
  <c r="E37" i="28"/>
  <c r="C70" i="28"/>
  <c r="E70" i="28" s="1"/>
  <c r="I51" i="28"/>
  <c r="G70" i="28"/>
  <c r="I70" i="28" s="1"/>
  <c r="E38" i="28"/>
  <c r="E70" i="31" l="1"/>
  <c r="E70" i="30"/>
  <c r="C70" i="29"/>
  <c r="E70" i="29" s="1"/>
  <c r="H124" i="27"/>
  <c r="F124" i="27"/>
  <c r="E124" i="27"/>
  <c r="D124" i="27"/>
  <c r="G123" i="27"/>
  <c r="I123" i="27" s="1"/>
  <c r="G122" i="27"/>
  <c r="I122" i="27" s="1"/>
  <c r="G121" i="27"/>
  <c r="I121" i="27" s="1"/>
  <c r="G120" i="27"/>
  <c r="I120" i="27" s="1"/>
  <c r="G119" i="27"/>
  <c r="I119" i="27" s="1"/>
  <c r="H118" i="27"/>
  <c r="F118" i="27"/>
  <c r="E118" i="27"/>
  <c r="D118" i="27"/>
  <c r="C118" i="27"/>
  <c r="C124" i="27" s="1"/>
  <c r="G124" i="27" s="1"/>
  <c r="I124" i="27" s="1"/>
  <c r="G117" i="27"/>
  <c r="I117" i="27" s="1"/>
  <c r="G116" i="27"/>
  <c r="I116" i="27" s="1"/>
  <c r="H114" i="27"/>
  <c r="H125" i="27" s="1"/>
  <c r="G113" i="27"/>
  <c r="I113" i="27" s="1"/>
  <c r="G112" i="27"/>
  <c r="I112" i="27" s="1"/>
  <c r="G111" i="27"/>
  <c r="I111" i="27" s="1"/>
  <c r="I110" i="27"/>
  <c r="G110" i="27"/>
  <c r="G109" i="27"/>
  <c r="I109" i="27" s="1"/>
  <c r="G108" i="27"/>
  <c r="I108" i="27" s="1"/>
  <c r="G107" i="27"/>
  <c r="I107" i="27" s="1"/>
  <c r="G106" i="27"/>
  <c r="I106" i="27" s="1"/>
  <c r="G105" i="27"/>
  <c r="I105" i="27" s="1"/>
  <c r="I104" i="27"/>
  <c r="G104" i="27"/>
  <c r="G103" i="27"/>
  <c r="I103" i="27" s="1"/>
  <c r="G102" i="27"/>
  <c r="I102" i="27" s="1"/>
  <c r="G101" i="27"/>
  <c r="I101" i="27" s="1"/>
  <c r="H100" i="27"/>
  <c r="F100" i="27"/>
  <c r="E100" i="27"/>
  <c r="G100" i="27" s="1"/>
  <c r="I100" i="27" s="1"/>
  <c r="D100" i="27"/>
  <c r="C100" i="27"/>
  <c r="I99" i="27"/>
  <c r="G99" i="27"/>
  <c r="G98" i="27"/>
  <c r="I98" i="27" s="1"/>
  <c r="G97" i="27"/>
  <c r="I97" i="27" s="1"/>
  <c r="G96" i="27"/>
  <c r="I96" i="27" s="1"/>
  <c r="G95" i="27"/>
  <c r="I95" i="27" s="1"/>
  <c r="I94" i="27"/>
  <c r="G94" i="27"/>
  <c r="I93" i="27"/>
  <c r="G93" i="27"/>
  <c r="G92" i="27"/>
  <c r="I92" i="27" s="1"/>
  <c r="G91" i="27"/>
  <c r="I91" i="27" s="1"/>
  <c r="G90" i="27"/>
  <c r="I90" i="27" s="1"/>
  <c r="G89" i="27"/>
  <c r="I89" i="27" s="1"/>
  <c r="I88" i="27"/>
  <c r="G88" i="27"/>
  <c r="I87" i="27"/>
  <c r="G87" i="27"/>
  <c r="G86" i="27"/>
  <c r="I86" i="27" s="1"/>
  <c r="G85" i="27"/>
  <c r="I85" i="27" s="1"/>
  <c r="G84" i="27"/>
  <c r="I84" i="27" s="1"/>
  <c r="G83" i="27"/>
  <c r="I83" i="27" s="1"/>
  <c r="I82" i="27"/>
  <c r="G82" i="27"/>
  <c r="I81" i="27"/>
  <c r="G81" i="27"/>
  <c r="G80" i="27"/>
  <c r="I80" i="27" s="1"/>
  <c r="G79" i="27"/>
  <c r="I79" i="27" s="1"/>
  <c r="G78" i="27"/>
  <c r="I78" i="27" s="1"/>
  <c r="G77" i="27"/>
  <c r="I77" i="27" s="1"/>
  <c r="I76" i="27"/>
  <c r="G76" i="27"/>
  <c r="I75" i="27"/>
  <c r="G75" i="27"/>
  <c r="H74" i="27"/>
  <c r="F74" i="27"/>
  <c r="F114" i="27" s="1"/>
  <c r="F125" i="27" s="1"/>
  <c r="E74" i="27"/>
  <c r="E114" i="27" s="1"/>
  <c r="E125" i="27" s="1"/>
  <c r="D74" i="27"/>
  <c r="D114" i="27" s="1"/>
  <c r="D125" i="27" s="1"/>
  <c r="C74" i="27"/>
  <c r="G74" i="27" s="1"/>
  <c r="I74" i="27" s="1"/>
  <c r="G71" i="27"/>
  <c r="I71" i="27" s="1"/>
  <c r="G70" i="27"/>
  <c r="I70" i="27" s="1"/>
  <c r="G69" i="27"/>
  <c r="I69" i="27" s="1"/>
  <c r="I68" i="27"/>
  <c r="G68" i="27"/>
  <c r="I67" i="27"/>
  <c r="G67" i="27"/>
  <c r="G66" i="27"/>
  <c r="I66" i="27" s="1"/>
  <c r="G65" i="27"/>
  <c r="I65" i="27" s="1"/>
  <c r="G64" i="27"/>
  <c r="I64" i="27" s="1"/>
  <c r="G63" i="27"/>
  <c r="I63" i="27" s="1"/>
  <c r="I62" i="27"/>
  <c r="G62" i="27"/>
  <c r="I61" i="27"/>
  <c r="G61" i="27"/>
  <c r="G60" i="27"/>
  <c r="I60" i="27" s="1"/>
  <c r="G59" i="27"/>
  <c r="I59" i="27" s="1"/>
  <c r="G58" i="27"/>
  <c r="I58" i="27" s="1"/>
  <c r="G57" i="27"/>
  <c r="I57" i="27" s="1"/>
  <c r="I56" i="27"/>
  <c r="G56" i="27"/>
  <c r="I55" i="27"/>
  <c r="G55" i="27"/>
  <c r="G54" i="27"/>
  <c r="I54" i="27" s="1"/>
  <c r="G53" i="27"/>
  <c r="I53" i="27" s="1"/>
  <c r="G52" i="27"/>
  <c r="I52" i="27" s="1"/>
  <c r="G51" i="27"/>
  <c r="I51" i="27" s="1"/>
  <c r="I50" i="27"/>
  <c r="G50" i="27"/>
  <c r="I49" i="27"/>
  <c r="G49" i="27"/>
  <c r="G48" i="27"/>
  <c r="I48" i="27" s="1"/>
  <c r="G47" i="27"/>
  <c r="I47" i="27" s="1"/>
  <c r="G46" i="27"/>
  <c r="I46" i="27" s="1"/>
  <c r="H45" i="27"/>
  <c r="H39" i="27" s="1"/>
  <c r="F45" i="27"/>
  <c r="E45" i="27"/>
  <c r="D45" i="27"/>
  <c r="C45" i="27"/>
  <c r="G45" i="27" s="1"/>
  <c r="I45" i="27" s="1"/>
  <c r="G44" i="27"/>
  <c r="I44" i="27" s="1"/>
  <c r="G43" i="27"/>
  <c r="I43" i="27" s="1"/>
  <c r="G42" i="27"/>
  <c r="I42" i="27" s="1"/>
  <c r="I41" i="27"/>
  <c r="G41" i="27"/>
  <c r="H40" i="27"/>
  <c r="F40" i="27"/>
  <c r="E40" i="27"/>
  <c r="E39" i="27" s="1"/>
  <c r="D40" i="27"/>
  <c r="D39" i="27" s="1"/>
  <c r="C40" i="27"/>
  <c r="C39" i="27" s="1"/>
  <c r="G39" i="27" s="1"/>
  <c r="I39" i="27" s="1"/>
  <c r="F39" i="27"/>
  <c r="G38" i="27"/>
  <c r="I38" i="27" s="1"/>
  <c r="G37" i="27"/>
  <c r="I37" i="27" s="1"/>
  <c r="G36" i="27"/>
  <c r="I36" i="27" s="1"/>
  <c r="G35" i="27"/>
  <c r="I35" i="27" s="1"/>
  <c r="I34" i="27"/>
  <c r="G34" i="27"/>
  <c r="G33" i="27"/>
  <c r="I33" i="27" s="1"/>
  <c r="G32" i="27"/>
  <c r="I32" i="27" s="1"/>
  <c r="G31" i="27"/>
  <c r="I31" i="27" s="1"/>
  <c r="G30" i="27"/>
  <c r="I30" i="27" s="1"/>
  <c r="G29" i="27"/>
  <c r="I29" i="27" s="1"/>
  <c r="I28" i="27"/>
  <c r="G28" i="27"/>
  <c r="G27" i="27"/>
  <c r="I27" i="27" s="1"/>
  <c r="G26" i="27"/>
  <c r="I26" i="27" s="1"/>
  <c r="G25" i="27"/>
  <c r="I25" i="27" s="1"/>
  <c r="G24" i="27"/>
  <c r="I24" i="27" s="1"/>
  <c r="G23" i="27"/>
  <c r="I23" i="27" s="1"/>
  <c r="I22" i="27"/>
  <c r="G22" i="27"/>
  <c r="G21" i="27"/>
  <c r="I21" i="27" s="1"/>
  <c r="G20" i="27"/>
  <c r="I20" i="27" s="1"/>
  <c r="G19" i="27"/>
  <c r="I19" i="27" s="1"/>
  <c r="G18" i="27"/>
  <c r="I18" i="27" s="1"/>
  <c r="G17" i="27"/>
  <c r="I17" i="27" s="1"/>
  <c r="I16" i="27"/>
  <c r="G16" i="27"/>
  <c r="G15" i="27"/>
  <c r="I15" i="27" s="1"/>
  <c r="G14" i="27"/>
  <c r="I14" i="27" s="1"/>
  <c r="G13" i="27"/>
  <c r="I13" i="27" s="1"/>
  <c r="G12" i="27"/>
  <c r="I12" i="27" s="1"/>
  <c r="G11" i="27"/>
  <c r="I11" i="27" s="1"/>
  <c r="I10" i="27"/>
  <c r="G10" i="27"/>
  <c r="H9" i="27"/>
  <c r="H72" i="27" s="1"/>
  <c r="F9" i="27"/>
  <c r="F72" i="27" s="1"/>
  <c r="E9" i="27"/>
  <c r="E72" i="27" s="1"/>
  <c r="D9" i="27"/>
  <c r="D72" i="27" s="1"/>
  <c r="C9" i="27"/>
  <c r="C72" i="27" s="1"/>
  <c r="G72" i="27" l="1"/>
  <c r="I72" i="27" s="1"/>
  <c r="C114" i="27"/>
  <c r="G9" i="27"/>
  <c r="I9" i="27" s="1"/>
  <c r="G40" i="27"/>
  <c r="I40" i="27" s="1"/>
  <c r="G118" i="27"/>
  <c r="I118" i="27" s="1"/>
  <c r="E118" i="26"/>
  <c r="D118" i="26"/>
  <c r="C118" i="26"/>
  <c r="F118" i="26" s="1"/>
  <c r="F117" i="26"/>
  <c r="H117" i="26" s="1"/>
  <c r="F116" i="26"/>
  <c r="H116" i="26" s="1"/>
  <c r="F115" i="26"/>
  <c r="H115" i="26" s="1"/>
  <c r="F114" i="26"/>
  <c r="H114" i="26" s="1"/>
  <c r="F113" i="26"/>
  <c r="H113" i="26" s="1"/>
  <c r="G112" i="26"/>
  <c r="G118" i="26" s="1"/>
  <c r="E112" i="26"/>
  <c r="D112" i="26"/>
  <c r="C112" i="26"/>
  <c r="F112" i="26" s="1"/>
  <c r="H112" i="26" s="1"/>
  <c r="F111" i="26"/>
  <c r="H111" i="26" s="1"/>
  <c r="F110" i="26"/>
  <c r="H110" i="26" s="1"/>
  <c r="G108" i="26"/>
  <c r="E108" i="26"/>
  <c r="E119" i="26" s="1"/>
  <c r="F107" i="26"/>
  <c r="H107" i="26" s="1"/>
  <c r="F106" i="26"/>
  <c r="H106" i="26" s="1"/>
  <c r="F105" i="26"/>
  <c r="H105" i="26" s="1"/>
  <c r="F104" i="26"/>
  <c r="H104" i="26" s="1"/>
  <c r="F103" i="26"/>
  <c r="H103" i="26" s="1"/>
  <c r="F102" i="26"/>
  <c r="H102" i="26" s="1"/>
  <c r="F101" i="26"/>
  <c r="H101" i="26" s="1"/>
  <c r="F100" i="26"/>
  <c r="H100" i="26" s="1"/>
  <c r="F99" i="26"/>
  <c r="H99" i="26" s="1"/>
  <c r="F98" i="26"/>
  <c r="H98" i="26" s="1"/>
  <c r="F97" i="26"/>
  <c r="H97" i="26" s="1"/>
  <c r="F96" i="26"/>
  <c r="H96" i="26" s="1"/>
  <c r="G95" i="26"/>
  <c r="E95" i="26"/>
  <c r="D95" i="26"/>
  <c r="C95" i="26"/>
  <c r="F95" i="26" s="1"/>
  <c r="H95" i="26" s="1"/>
  <c r="F94" i="26"/>
  <c r="H94" i="26" s="1"/>
  <c r="F93" i="26"/>
  <c r="H93" i="26" s="1"/>
  <c r="F92" i="26"/>
  <c r="H92" i="26" s="1"/>
  <c r="F91" i="26"/>
  <c r="H91" i="26" s="1"/>
  <c r="F90" i="26"/>
  <c r="H90" i="26" s="1"/>
  <c r="F89" i="26"/>
  <c r="H89" i="26" s="1"/>
  <c r="F88" i="26"/>
  <c r="H88" i="26" s="1"/>
  <c r="F87" i="26"/>
  <c r="H87" i="26" s="1"/>
  <c r="F86" i="26"/>
  <c r="H86" i="26" s="1"/>
  <c r="F85" i="26"/>
  <c r="H85" i="26" s="1"/>
  <c r="F84" i="26"/>
  <c r="H84" i="26" s="1"/>
  <c r="F83" i="26"/>
  <c r="H83" i="26" s="1"/>
  <c r="F82" i="26"/>
  <c r="H82" i="26" s="1"/>
  <c r="F81" i="26"/>
  <c r="H81" i="26" s="1"/>
  <c r="F80" i="26"/>
  <c r="H80" i="26" s="1"/>
  <c r="F79" i="26"/>
  <c r="H79" i="26" s="1"/>
  <c r="F78" i="26"/>
  <c r="H78" i="26" s="1"/>
  <c r="F77" i="26"/>
  <c r="H77" i="26" s="1"/>
  <c r="F76" i="26"/>
  <c r="H76" i="26" s="1"/>
  <c r="F75" i="26"/>
  <c r="H75" i="26" s="1"/>
  <c r="F74" i="26"/>
  <c r="H74" i="26" s="1"/>
  <c r="F73" i="26"/>
  <c r="H73" i="26" s="1"/>
  <c r="F72" i="26"/>
  <c r="H72" i="26" s="1"/>
  <c r="G71" i="26"/>
  <c r="E71" i="26"/>
  <c r="D71" i="26"/>
  <c r="D108" i="26" s="1"/>
  <c r="D119" i="26" s="1"/>
  <c r="C71" i="26"/>
  <c r="C108" i="26" s="1"/>
  <c r="F68" i="26"/>
  <c r="H68" i="26" s="1"/>
  <c r="F67" i="26"/>
  <c r="H67" i="26" s="1"/>
  <c r="F66" i="26"/>
  <c r="H66" i="26" s="1"/>
  <c r="F65" i="26"/>
  <c r="H65" i="26" s="1"/>
  <c r="F64" i="26"/>
  <c r="H64" i="26" s="1"/>
  <c r="F63" i="26"/>
  <c r="H63" i="26" s="1"/>
  <c r="F62" i="26"/>
  <c r="H62" i="26" s="1"/>
  <c r="F61" i="26"/>
  <c r="H61" i="26" s="1"/>
  <c r="F60" i="26"/>
  <c r="H60" i="26" s="1"/>
  <c r="F59" i="26"/>
  <c r="H59" i="26" s="1"/>
  <c r="F58" i="26"/>
  <c r="H58" i="26" s="1"/>
  <c r="F57" i="26"/>
  <c r="H57" i="26" s="1"/>
  <c r="F56" i="26"/>
  <c r="H56" i="26" s="1"/>
  <c r="F55" i="26"/>
  <c r="H55" i="26" s="1"/>
  <c r="F54" i="26"/>
  <c r="H54" i="26" s="1"/>
  <c r="F53" i="26"/>
  <c r="H53" i="26" s="1"/>
  <c r="F52" i="26"/>
  <c r="H52" i="26" s="1"/>
  <c r="F51" i="26"/>
  <c r="H51" i="26" s="1"/>
  <c r="F50" i="26"/>
  <c r="H50" i="26" s="1"/>
  <c r="F49" i="26"/>
  <c r="H49" i="26" s="1"/>
  <c r="F48" i="26"/>
  <c r="H48" i="26" s="1"/>
  <c r="F47" i="26"/>
  <c r="H47" i="26" s="1"/>
  <c r="F46" i="26"/>
  <c r="H46" i="26" s="1"/>
  <c r="F45" i="26"/>
  <c r="H45" i="26" s="1"/>
  <c r="F44" i="26"/>
  <c r="H44" i="26" s="1"/>
  <c r="G43" i="26"/>
  <c r="E43" i="26"/>
  <c r="E37" i="26" s="1"/>
  <c r="D43" i="26"/>
  <c r="C43" i="26"/>
  <c r="F42" i="26"/>
  <c r="H42" i="26" s="1"/>
  <c r="F41" i="26"/>
  <c r="H41" i="26" s="1"/>
  <c r="F40" i="26"/>
  <c r="H40" i="26" s="1"/>
  <c r="F39" i="26"/>
  <c r="H39" i="26" s="1"/>
  <c r="G38" i="26"/>
  <c r="G37" i="26" s="1"/>
  <c r="E38" i="26"/>
  <c r="D38" i="26"/>
  <c r="C38" i="26"/>
  <c r="F38" i="26" s="1"/>
  <c r="H38" i="26" s="1"/>
  <c r="D37" i="26"/>
  <c r="C37" i="26"/>
  <c r="F37" i="26" s="1"/>
  <c r="F36" i="26"/>
  <c r="H36" i="26" s="1"/>
  <c r="H35" i="26"/>
  <c r="F35" i="26"/>
  <c r="F34" i="26"/>
  <c r="H34" i="26" s="1"/>
  <c r="F33" i="26"/>
  <c r="H33" i="26" s="1"/>
  <c r="F32" i="26"/>
  <c r="H32" i="26" s="1"/>
  <c r="F31" i="26"/>
  <c r="H31" i="26" s="1"/>
  <c r="F30" i="26"/>
  <c r="H30" i="26" s="1"/>
  <c r="H29" i="26"/>
  <c r="F29" i="26"/>
  <c r="F28" i="26"/>
  <c r="H28" i="26" s="1"/>
  <c r="F27" i="26"/>
  <c r="H27" i="26" s="1"/>
  <c r="F26" i="26"/>
  <c r="H26" i="26" s="1"/>
  <c r="F25" i="26"/>
  <c r="H25" i="26" s="1"/>
  <c r="F24" i="26"/>
  <c r="H24" i="26" s="1"/>
  <c r="H23" i="26"/>
  <c r="F23" i="26"/>
  <c r="F22" i="26"/>
  <c r="H22" i="26" s="1"/>
  <c r="F21" i="26"/>
  <c r="H21" i="26" s="1"/>
  <c r="F20" i="26"/>
  <c r="H20" i="26" s="1"/>
  <c r="F19" i="26"/>
  <c r="H19" i="26" s="1"/>
  <c r="F18" i="26"/>
  <c r="H18" i="26" s="1"/>
  <c r="H17" i="26"/>
  <c r="F17" i="26"/>
  <c r="F16" i="26"/>
  <c r="H16" i="26" s="1"/>
  <c r="F15" i="26"/>
  <c r="H15" i="26" s="1"/>
  <c r="F14" i="26"/>
  <c r="H14" i="26" s="1"/>
  <c r="F13" i="26"/>
  <c r="H13" i="26" s="1"/>
  <c r="F12" i="26"/>
  <c r="H12" i="26" s="1"/>
  <c r="H11" i="26"/>
  <c r="F11" i="26"/>
  <c r="F10" i="26"/>
  <c r="H10" i="26" s="1"/>
  <c r="G9" i="26"/>
  <c r="G69" i="26" s="1"/>
  <c r="E9" i="26"/>
  <c r="E69" i="26" s="1"/>
  <c r="D9" i="26"/>
  <c r="D69" i="26" s="1"/>
  <c r="C9" i="26"/>
  <c r="C69" i="26" s="1"/>
  <c r="G114" i="27" l="1"/>
  <c r="I114" i="27" s="1"/>
  <c r="C125" i="27"/>
  <c r="G125" i="27" s="1"/>
  <c r="I125" i="27" s="1"/>
  <c r="G119" i="26"/>
  <c r="C119" i="26"/>
  <c r="F119" i="26" s="1"/>
  <c r="H119" i="26" s="1"/>
  <c r="F108" i="26"/>
  <c r="H108" i="26" s="1"/>
  <c r="H118" i="26"/>
  <c r="F69" i="26"/>
  <c r="H69" i="26" s="1"/>
  <c r="H37" i="26"/>
  <c r="F9" i="26"/>
  <c r="H9" i="26" s="1"/>
  <c r="F71" i="26"/>
  <c r="H71" i="26" s="1"/>
  <c r="F43" i="26"/>
  <c r="H43" i="26" s="1"/>
  <c r="H65" i="25" l="1"/>
  <c r="G65" i="25"/>
  <c r="I65" i="25" s="1"/>
  <c r="E65" i="25"/>
  <c r="E64" i="25"/>
  <c r="E63" i="25"/>
  <c r="E62" i="25"/>
  <c r="E61" i="25"/>
  <c r="E60" i="25"/>
  <c r="E59" i="25"/>
  <c r="E58" i="25"/>
  <c r="E57" i="25"/>
  <c r="I56" i="25"/>
  <c r="E56" i="25"/>
  <c r="I55" i="25"/>
  <c r="E55" i="25"/>
  <c r="I54" i="25"/>
  <c r="E54" i="25"/>
  <c r="I53" i="25"/>
  <c r="E53" i="25"/>
  <c r="I52" i="25"/>
  <c r="E52" i="25"/>
  <c r="H51" i="25"/>
  <c r="G51" i="25"/>
  <c r="I51" i="25" s="1"/>
  <c r="E51" i="25"/>
  <c r="I50" i="25"/>
  <c r="E50" i="25"/>
  <c r="I49" i="25"/>
  <c r="E49" i="25"/>
  <c r="E48" i="25"/>
  <c r="E47" i="25"/>
  <c r="I46" i="25"/>
  <c r="E46" i="25"/>
  <c r="I45" i="25"/>
  <c r="E45" i="25"/>
  <c r="I44" i="25"/>
  <c r="E44" i="25"/>
  <c r="I43" i="25"/>
  <c r="E43" i="25"/>
  <c r="I42" i="25"/>
  <c r="E42" i="25"/>
  <c r="I41" i="25"/>
  <c r="D41" i="25"/>
  <c r="C41" i="25"/>
  <c r="E41" i="25" s="1"/>
  <c r="I40" i="25"/>
  <c r="E40" i="25"/>
  <c r="I39" i="25"/>
  <c r="E39" i="25"/>
  <c r="I38" i="25"/>
  <c r="E38" i="25"/>
  <c r="I37" i="25"/>
  <c r="E37" i="25"/>
  <c r="I36" i="25"/>
  <c r="D36" i="25"/>
  <c r="C36" i="25"/>
  <c r="C35" i="25" s="1"/>
  <c r="E35" i="25" s="1"/>
  <c r="H35" i="25"/>
  <c r="G35" i="25"/>
  <c r="G47" i="25" s="1"/>
  <c r="D35" i="25"/>
  <c r="E34" i="25"/>
  <c r="E33" i="25"/>
  <c r="E32" i="25"/>
  <c r="E31" i="25"/>
  <c r="I30" i="25"/>
  <c r="E30" i="25"/>
  <c r="I29" i="25"/>
  <c r="E29" i="25"/>
  <c r="I28" i="25"/>
  <c r="E28" i="25"/>
  <c r="I27" i="25"/>
  <c r="E27" i="25"/>
  <c r="I26" i="25"/>
  <c r="E26" i="25"/>
  <c r="I25" i="25"/>
  <c r="E25" i="25"/>
  <c r="I24" i="25"/>
  <c r="E24" i="25"/>
  <c r="I23" i="25"/>
  <c r="E23" i="25"/>
  <c r="I22" i="25"/>
  <c r="E22" i="25"/>
  <c r="I21" i="25"/>
  <c r="E21" i="25"/>
  <c r="I20" i="25"/>
  <c r="E20" i="25"/>
  <c r="I19" i="25"/>
  <c r="E19" i="25"/>
  <c r="I18" i="25"/>
  <c r="E18" i="25"/>
  <c r="I17" i="25"/>
  <c r="E17" i="25"/>
  <c r="I16" i="25"/>
  <c r="E16" i="25"/>
  <c r="I15" i="25"/>
  <c r="E15" i="25"/>
  <c r="I14" i="25"/>
  <c r="E14" i="25"/>
  <c r="I13" i="25"/>
  <c r="E13" i="25"/>
  <c r="I12" i="25"/>
  <c r="E12" i="25"/>
  <c r="I11" i="25"/>
  <c r="E11" i="25"/>
  <c r="I10" i="25"/>
  <c r="E10" i="25"/>
  <c r="I9" i="25"/>
  <c r="H9" i="25"/>
  <c r="H47" i="25" s="1"/>
  <c r="H66" i="25" s="1"/>
  <c r="G9" i="25"/>
  <c r="D9" i="25"/>
  <c r="D66" i="25" s="1"/>
  <c r="C9" i="25"/>
  <c r="E9" i="25" s="1"/>
  <c r="I47" i="25" l="1"/>
  <c r="G66" i="25"/>
  <c r="I66" i="25" s="1"/>
  <c r="I35" i="25"/>
  <c r="C66" i="25"/>
  <c r="E66" i="25" s="1"/>
  <c r="E36" i="25"/>
  <c r="E294" i="24" l="1"/>
  <c r="H293" i="24"/>
  <c r="F293" i="24"/>
  <c r="F292" i="24"/>
  <c r="H292" i="24" s="1"/>
  <c r="F291" i="24"/>
  <c r="H291" i="24" s="1"/>
  <c r="G290" i="24"/>
  <c r="G294" i="24" s="1"/>
  <c r="E290" i="24"/>
  <c r="F290" i="24" s="1"/>
  <c r="H290" i="24" s="1"/>
  <c r="F289" i="24"/>
  <c r="H289" i="24" s="1"/>
  <c r="H288" i="24"/>
  <c r="F288" i="24"/>
  <c r="F287" i="24"/>
  <c r="H287" i="24" s="1"/>
  <c r="F286" i="24"/>
  <c r="H286" i="24" s="1"/>
  <c r="F285" i="24"/>
  <c r="H285" i="24" s="1"/>
  <c r="F284" i="24"/>
  <c r="H284" i="24" s="1"/>
  <c r="F283" i="24"/>
  <c r="H283" i="24" s="1"/>
  <c r="H282" i="24"/>
  <c r="F282" i="24"/>
  <c r="E281" i="24"/>
  <c r="F281" i="24" s="1"/>
  <c r="F280" i="24"/>
  <c r="H280" i="24" s="1"/>
  <c r="F279" i="24"/>
  <c r="H279" i="24" s="1"/>
  <c r="F278" i="24"/>
  <c r="H278" i="24" s="1"/>
  <c r="H277" i="24"/>
  <c r="F277" i="24"/>
  <c r="G276" i="24"/>
  <c r="G281" i="24" s="1"/>
  <c r="G295" i="24" s="1"/>
  <c r="E276" i="24"/>
  <c r="F276" i="24" s="1"/>
  <c r="H276" i="24" s="1"/>
  <c r="F275" i="24"/>
  <c r="H275" i="24" s="1"/>
  <c r="F274" i="24"/>
  <c r="H274" i="24" s="1"/>
  <c r="F273" i="24"/>
  <c r="H273" i="24" s="1"/>
  <c r="H272" i="24"/>
  <c r="F272" i="24"/>
  <c r="F271" i="24"/>
  <c r="H271" i="24" s="1"/>
  <c r="F270" i="24"/>
  <c r="H270" i="24" s="1"/>
  <c r="F269" i="24"/>
  <c r="H269" i="24" s="1"/>
  <c r="F268" i="24"/>
  <c r="H268" i="24" s="1"/>
  <c r="F267" i="24"/>
  <c r="H267" i="24" s="1"/>
  <c r="F264" i="24"/>
  <c r="H264" i="24" s="1"/>
  <c r="F263" i="24"/>
  <c r="H263" i="24" s="1"/>
  <c r="H262" i="24"/>
  <c r="F262" i="24"/>
  <c r="F261" i="24"/>
  <c r="H261" i="24" s="1"/>
  <c r="F260" i="24"/>
  <c r="H260" i="24" s="1"/>
  <c r="F259" i="24"/>
  <c r="H259" i="24" s="1"/>
  <c r="F258" i="24"/>
  <c r="H258" i="24" s="1"/>
  <c r="F257" i="24"/>
  <c r="H257" i="24" s="1"/>
  <c r="H256" i="24"/>
  <c r="F256" i="24"/>
  <c r="F255" i="24"/>
  <c r="H255" i="24" s="1"/>
  <c r="F254" i="24"/>
  <c r="H254" i="24" s="1"/>
  <c r="F253" i="24"/>
  <c r="H253" i="24" s="1"/>
  <c r="F252" i="24"/>
  <c r="H252" i="24" s="1"/>
  <c r="F251" i="24"/>
  <c r="H251" i="24" s="1"/>
  <c r="G250" i="24"/>
  <c r="E250" i="24"/>
  <c r="F250" i="24" s="1"/>
  <c r="H250" i="24" s="1"/>
  <c r="G249" i="24"/>
  <c r="E249" i="24"/>
  <c r="F249" i="24" s="1"/>
  <c r="H249" i="24" s="1"/>
  <c r="F248" i="24"/>
  <c r="H248" i="24" s="1"/>
  <c r="F247" i="24"/>
  <c r="H247" i="24" s="1"/>
  <c r="H246" i="24"/>
  <c r="F246" i="24"/>
  <c r="F245" i="24"/>
  <c r="H245" i="24" s="1"/>
  <c r="F244" i="24"/>
  <c r="H244" i="24" s="1"/>
  <c r="F243" i="24"/>
  <c r="H243" i="24" s="1"/>
  <c r="F242" i="24"/>
  <c r="H242" i="24" s="1"/>
  <c r="F241" i="24"/>
  <c r="H241" i="24" s="1"/>
  <c r="H240" i="24"/>
  <c r="F240" i="24"/>
  <c r="F239" i="24"/>
  <c r="H239" i="24" s="1"/>
  <c r="F238" i="24"/>
  <c r="H238" i="24" s="1"/>
  <c r="F237" i="24"/>
  <c r="H237" i="24" s="1"/>
  <c r="F236" i="24"/>
  <c r="H236" i="24" s="1"/>
  <c r="F235" i="24"/>
  <c r="H235" i="24" s="1"/>
  <c r="H234" i="24"/>
  <c r="F234" i="24"/>
  <c r="F233" i="24"/>
  <c r="H233" i="24" s="1"/>
  <c r="F232" i="24"/>
  <c r="H232" i="24" s="1"/>
  <c r="F231" i="24"/>
  <c r="H231" i="24" s="1"/>
  <c r="F230" i="24"/>
  <c r="H230" i="24" s="1"/>
  <c r="F229" i="24"/>
  <c r="H229" i="24" s="1"/>
  <c r="H228" i="24"/>
  <c r="F228" i="24"/>
  <c r="F227" i="24"/>
  <c r="H227" i="24" s="1"/>
  <c r="G226" i="24"/>
  <c r="E226" i="24"/>
  <c r="F226" i="24" s="1"/>
  <c r="H226" i="24" s="1"/>
  <c r="F225" i="24"/>
  <c r="H225" i="24" s="1"/>
  <c r="F224" i="24"/>
  <c r="H224" i="24" s="1"/>
  <c r="H223" i="24"/>
  <c r="F223" i="24"/>
  <c r="F222" i="24"/>
  <c r="H222" i="24" s="1"/>
  <c r="F221" i="24"/>
  <c r="H221" i="24" s="1"/>
  <c r="F220" i="24"/>
  <c r="H220" i="24" s="1"/>
  <c r="F219" i="24"/>
  <c r="H219" i="24" s="1"/>
  <c r="F218" i="24"/>
  <c r="H218" i="24" s="1"/>
  <c r="H217" i="24"/>
  <c r="F217" i="24"/>
  <c r="F216" i="24"/>
  <c r="H216" i="24" s="1"/>
  <c r="F215" i="24"/>
  <c r="H215" i="24" s="1"/>
  <c r="F214" i="24"/>
  <c r="H214" i="24" s="1"/>
  <c r="F213" i="24"/>
  <c r="H213" i="24" s="1"/>
  <c r="F212" i="24"/>
  <c r="H212" i="24" s="1"/>
  <c r="H211" i="24"/>
  <c r="F211" i="24"/>
  <c r="F210" i="24"/>
  <c r="H210" i="24" s="1"/>
  <c r="F209" i="24"/>
  <c r="H209" i="24" s="1"/>
  <c r="F208" i="24"/>
  <c r="H208" i="24" s="1"/>
  <c r="F207" i="24"/>
  <c r="H207" i="24" s="1"/>
  <c r="F206" i="24"/>
  <c r="H206" i="24" s="1"/>
  <c r="H205" i="24"/>
  <c r="F205" i="24"/>
  <c r="F204" i="24"/>
  <c r="H204" i="24" s="1"/>
  <c r="F203" i="24"/>
  <c r="H203" i="24" s="1"/>
  <c r="F202" i="24"/>
  <c r="H202" i="24" s="1"/>
  <c r="F201" i="24"/>
  <c r="H201" i="24" s="1"/>
  <c r="F200" i="24"/>
  <c r="H200" i="24" s="1"/>
  <c r="H199" i="24"/>
  <c r="F199" i="24"/>
  <c r="F198" i="24"/>
  <c r="H198" i="24" s="1"/>
  <c r="G197" i="24"/>
  <c r="E197" i="24"/>
  <c r="F197" i="24" s="1"/>
  <c r="H197" i="24" s="1"/>
  <c r="F196" i="24"/>
  <c r="H196" i="24" s="1"/>
  <c r="F195" i="24"/>
  <c r="H195" i="24" s="1"/>
  <c r="H194" i="24"/>
  <c r="F194" i="24"/>
  <c r="F193" i="24"/>
  <c r="H193" i="24" s="1"/>
  <c r="F192" i="24"/>
  <c r="H192" i="24" s="1"/>
  <c r="F191" i="24"/>
  <c r="H191" i="24" s="1"/>
  <c r="F190" i="24"/>
  <c r="H190" i="24" s="1"/>
  <c r="F189" i="24"/>
  <c r="H189" i="24" s="1"/>
  <c r="H188" i="24"/>
  <c r="F188" i="24"/>
  <c r="F187" i="24"/>
  <c r="H187" i="24" s="1"/>
  <c r="G186" i="24"/>
  <c r="G265" i="24" s="1"/>
  <c r="E186" i="24"/>
  <c r="E265" i="24" s="1"/>
  <c r="F265" i="24" s="1"/>
  <c r="H265" i="24" s="1"/>
  <c r="H184" i="24"/>
  <c r="F184" i="24"/>
  <c r="F183" i="24"/>
  <c r="H183" i="24" s="1"/>
  <c r="F182" i="24"/>
  <c r="H182" i="24" s="1"/>
  <c r="G181" i="24"/>
  <c r="E181" i="24"/>
  <c r="F181" i="24" s="1"/>
  <c r="H181" i="24" s="1"/>
  <c r="F180" i="24"/>
  <c r="H180" i="24" s="1"/>
  <c r="G179" i="24"/>
  <c r="E179" i="24"/>
  <c r="F179" i="24" s="1"/>
  <c r="H179" i="24" s="1"/>
  <c r="G178" i="24"/>
  <c r="E178" i="24"/>
  <c r="F178" i="24" s="1"/>
  <c r="H178" i="24" s="1"/>
  <c r="F177" i="24"/>
  <c r="H177" i="24" s="1"/>
  <c r="F176" i="24"/>
  <c r="H176" i="24" s="1"/>
  <c r="G175" i="24"/>
  <c r="E175" i="24"/>
  <c r="F175" i="24" s="1"/>
  <c r="H175" i="24" s="1"/>
  <c r="G174" i="24"/>
  <c r="E174" i="24"/>
  <c r="F174" i="24" s="1"/>
  <c r="H174" i="24" s="1"/>
  <c r="F173" i="24"/>
  <c r="H173" i="24" s="1"/>
  <c r="F172" i="24"/>
  <c r="H172" i="24" s="1"/>
  <c r="G171" i="24"/>
  <c r="E171" i="24"/>
  <c r="F171" i="24" s="1"/>
  <c r="H171" i="24" s="1"/>
  <c r="G170" i="24"/>
  <c r="E170" i="24"/>
  <c r="F170" i="24" s="1"/>
  <c r="H170" i="24" s="1"/>
  <c r="F169" i="24"/>
  <c r="H169" i="24" s="1"/>
  <c r="F168" i="24"/>
  <c r="H168" i="24" s="1"/>
  <c r="H167" i="24"/>
  <c r="F167" i="24"/>
  <c r="F166" i="24"/>
  <c r="H166" i="24" s="1"/>
  <c r="F165" i="24"/>
  <c r="H165" i="24" s="1"/>
  <c r="F164" i="24"/>
  <c r="H164" i="24" s="1"/>
  <c r="G163" i="24"/>
  <c r="E163" i="24"/>
  <c r="F163" i="24" s="1"/>
  <c r="H163" i="24" s="1"/>
  <c r="H162" i="24"/>
  <c r="F162" i="24"/>
  <c r="F161" i="24"/>
  <c r="H161" i="24" s="1"/>
  <c r="G160" i="24"/>
  <c r="G150" i="24" s="1"/>
  <c r="E160" i="24"/>
  <c r="F159" i="24"/>
  <c r="H159" i="24" s="1"/>
  <c r="F158" i="24"/>
  <c r="H158" i="24" s="1"/>
  <c r="H157" i="24"/>
  <c r="F157" i="24"/>
  <c r="F156" i="24"/>
  <c r="H156" i="24" s="1"/>
  <c r="F155" i="24"/>
  <c r="H155" i="24" s="1"/>
  <c r="F154" i="24"/>
  <c r="H154" i="24" s="1"/>
  <c r="F153" i="24"/>
  <c r="H153" i="24" s="1"/>
  <c r="F152" i="24"/>
  <c r="H152" i="24" s="1"/>
  <c r="H151" i="24"/>
  <c r="F151" i="24"/>
  <c r="F149" i="24"/>
  <c r="H149" i="24" s="1"/>
  <c r="F148" i="24"/>
  <c r="H148" i="24" s="1"/>
  <c r="F147" i="24"/>
  <c r="H147" i="24" s="1"/>
  <c r="H146" i="24"/>
  <c r="F146" i="24"/>
  <c r="F145" i="24"/>
  <c r="H145" i="24" s="1"/>
  <c r="G144" i="24"/>
  <c r="E144" i="24"/>
  <c r="F144" i="24" s="1"/>
  <c r="H144" i="24" s="1"/>
  <c r="F143" i="24"/>
  <c r="H143" i="24" s="1"/>
  <c r="F142" i="24"/>
  <c r="H142" i="24" s="1"/>
  <c r="H141" i="24"/>
  <c r="F141" i="24"/>
  <c r="F140" i="24"/>
  <c r="H140" i="24" s="1"/>
  <c r="G139" i="24"/>
  <c r="E139" i="24"/>
  <c r="F139" i="24" s="1"/>
  <c r="H139" i="24" s="1"/>
  <c r="G138" i="24"/>
  <c r="E138" i="24"/>
  <c r="F138" i="24" s="1"/>
  <c r="H138" i="24" s="1"/>
  <c r="H137" i="24"/>
  <c r="F137" i="24"/>
  <c r="F136" i="24"/>
  <c r="H136" i="24" s="1"/>
  <c r="F135" i="24"/>
  <c r="H135" i="24" s="1"/>
  <c r="F134" i="24"/>
  <c r="H134" i="24" s="1"/>
  <c r="F133" i="24"/>
  <c r="H133" i="24" s="1"/>
  <c r="F132" i="24"/>
  <c r="H132" i="24" s="1"/>
  <c r="G131" i="24"/>
  <c r="E131" i="24"/>
  <c r="F131" i="24" s="1"/>
  <c r="H131" i="24" s="1"/>
  <c r="F130" i="24"/>
  <c r="H130" i="24" s="1"/>
  <c r="F129" i="24"/>
  <c r="H129" i="24" s="1"/>
  <c r="G128" i="24"/>
  <c r="E128" i="24"/>
  <c r="F128" i="24" s="1"/>
  <c r="H128" i="24" s="1"/>
  <c r="H127" i="24"/>
  <c r="F127" i="24"/>
  <c r="F126" i="24"/>
  <c r="H126" i="24" s="1"/>
  <c r="F125" i="24"/>
  <c r="H125" i="24" s="1"/>
  <c r="G124" i="24"/>
  <c r="G108" i="24" s="1"/>
  <c r="E124" i="24"/>
  <c r="F124" i="24" s="1"/>
  <c r="H124" i="24" s="1"/>
  <c r="F123" i="24"/>
  <c r="H123" i="24" s="1"/>
  <c r="H122" i="24"/>
  <c r="F122" i="24"/>
  <c r="F121" i="24"/>
  <c r="H121" i="24" s="1"/>
  <c r="F120" i="24"/>
  <c r="H120" i="24" s="1"/>
  <c r="F119" i="24"/>
  <c r="H119" i="24" s="1"/>
  <c r="G118" i="24"/>
  <c r="E118" i="24"/>
  <c r="F118" i="24" s="1"/>
  <c r="H118" i="24" s="1"/>
  <c r="H117" i="24"/>
  <c r="F117" i="24"/>
  <c r="F116" i="24"/>
  <c r="H116" i="24" s="1"/>
  <c r="F115" i="24"/>
  <c r="H115" i="24" s="1"/>
  <c r="F114" i="24"/>
  <c r="H114" i="24" s="1"/>
  <c r="F113" i="24"/>
  <c r="H113" i="24" s="1"/>
  <c r="F112" i="24"/>
  <c r="H112" i="24" s="1"/>
  <c r="H111" i="24"/>
  <c r="F111" i="24"/>
  <c r="F110" i="24"/>
  <c r="H110" i="24" s="1"/>
  <c r="G109" i="24"/>
  <c r="E109" i="24"/>
  <c r="F109" i="24" s="1"/>
  <c r="H109" i="24" s="1"/>
  <c r="H107" i="24"/>
  <c r="F107" i="24"/>
  <c r="F106" i="24"/>
  <c r="H106" i="24" s="1"/>
  <c r="F105" i="24"/>
  <c r="H105" i="24" s="1"/>
  <c r="F104" i="24"/>
  <c r="H104" i="24" s="1"/>
  <c r="F103" i="24"/>
  <c r="H103" i="24" s="1"/>
  <c r="F102" i="24"/>
  <c r="H102" i="24" s="1"/>
  <c r="G101" i="24"/>
  <c r="E101" i="24"/>
  <c r="F101" i="24" s="1"/>
  <c r="H101" i="24" s="1"/>
  <c r="F100" i="24"/>
  <c r="H100" i="24" s="1"/>
  <c r="F99" i="24"/>
  <c r="H99" i="24" s="1"/>
  <c r="F98" i="24"/>
  <c r="H98" i="24" s="1"/>
  <c r="F97" i="24"/>
  <c r="H97" i="24" s="1"/>
  <c r="G96" i="24"/>
  <c r="E96" i="24"/>
  <c r="F96" i="24" s="1"/>
  <c r="H96" i="24" s="1"/>
  <c r="F95" i="24"/>
  <c r="H95" i="24" s="1"/>
  <c r="F94" i="24"/>
  <c r="H94" i="24" s="1"/>
  <c r="F93" i="24"/>
  <c r="H93" i="24" s="1"/>
  <c r="G92" i="24"/>
  <c r="H92" i="24" s="1"/>
  <c r="F92" i="24"/>
  <c r="E92" i="24"/>
  <c r="F91" i="24"/>
  <c r="H91" i="24" s="1"/>
  <c r="F90" i="24"/>
  <c r="H90" i="24" s="1"/>
  <c r="G89" i="24"/>
  <c r="E89" i="24"/>
  <c r="F89" i="24" s="1"/>
  <c r="H89" i="24" s="1"/>
  <c r="F88" i="24"/>
  <c r="H88" i="24" s="1"/>
  <c r="H87" i="24"/>
  <c r="F87" i="24"/>
  <c r="G86" i="24"/>
  <c r="E86" i="24"/>
  <c r="E82" i="24" s="1"/>
  <c r="F82" i="24" s="1"/>
  <c r="F85" i="24"/>
  <c r="H85" i="24" s="1"/>
  <c r="F84" i="24"/>
  <c r="H84" i="24" s="1"/>
  <c r="G83" i="24"/>
  <c r="F83" i="24"/>
  <c r="E83" i="24"/>
  <c r="F81" i="24"/>
  <c r="H81" i="24" s="1"/>
  <c r="F80" i="24"/>
  <c r="H80" i="24" s="1"/>
  <c r="F79" i="24"/>
  <c r="H79" i="24" s="1"/>
  <c r="H78" i="24"/>
  <c r="F78" i="24"/>
  <c r="F77" i="24"/>
  <c r="H77" i="24" s="1"/>
  <c r="G76" i="24"/>
  <c r="E76" i="24"/>
  <c r="F76" i="24" s="1"/>
  <c r="H76" i="24" s="1"/>
  <c r="F75" i="24"/>
  <c r="H75" i="24" s="1"/>
  <c r="F74" i="24"/>
  <c r="H74" i="24" s="1"/>
  <c r="H73" i="24"/>
  <c r="F73" i="24"/>
  <c r="G72" i="24"/>
  <c r="E72" i="24"/>
  <c r="F72" i="24" s="1"/>
  <c r="H72" i="24" s="1"/>
  <c r="G71" i="24"/>
  <c r="F70" i="24"/>
  <c r="H70" i="24" s="1"/>
  <c r="H69" i="24"/>
  <c r="F69" i="24"/>
  <c r="F68" i="24"/>
  <c r="H68" i="24" s="1"/>
  <c r="G67" i="24"/>
  <c r="E67" i="24"/>
  <c r="F67" i="24" s="1"/>
  <c r="H67" i="24" s="1"/>
  <c r="F66" i="24"/>
  <c r="H66" i="24" s="1"/>
  <c r="F65" i="24"/>
  <c r="H65" i="24" s="1"/>
  <c r="H64" i="24"/>
  <c r="F64" i="24"/>
  <c r="F63" i="24"/>
  <c r="H63" i="24" s="1"/>
  <c r="F62" i="24"/>
  <c r="H62" i="24" s="1"/>
  <c r="G61" i="24"/>
  <c r="E61" i="24"/>
  <c r="F61" i="24" s="1"/>
  <c r="H61" i="24" s="1"/>
  <c r="F60" i="24"/>
  <c r="H60" i="24" s="1"/>
  <c r="H59" i="24"/>
  <c r="F59" i="24"/>
  <c r="F58" i="24"/>
  <c r="H58" i="24" s="1"/>
  <c r="F57" i="24"/>
  <c r="H57" i="24" s="1"/>
  <c r="G56" i="24"/>
  <c r="E56" i="24"/>
  <c r="E55" i="24" s="1"/>
  <c r="F55" i="24" s="1"/>
  <c r="G55" i="24"/>
  <c r="F54" i="24"/>
  <c r="H54" i="24" s="1"/>
  <c r="F53" i="24"/>
  <c r="H53" i="24" s="1"/>
  <c r="F52" i="24"/>
  <c r="H52" i="24" s="1"/>
  <c r="F51" i="24"/>
  <c r="H51" i="24" s="1"/>
  <c r="F50" i="24"/>
  <c r="H50" i="24" s="1"/>
  <c r="H49" i="24"/>
  <c r="F49" i="24"/>
  <c r="F48" i="24"/>
  <c r="H48" i="24" s="1"/>
  <c r="F47" i="24"/>
  <c r="H47" i="24" s="1"/>
  <c r="G46" i="24"/>
  <c r="E46" i="24"/>
  <c r="F46" i="24" s="1"/>
  <c r="H46" i="24" s="1"/>
  <c r="F45" i="24"/>
  <c r="H45" i="24" s="1"/>
  <c r="H44" i="24"/>
  <c r="F44" i="24"/>
  <c r="F43" i="24"/>
  <c r="H43" i="24" s="1"/>
  <c r="F42" i="24"/>
  <c r="H42" i="24" s="1"/>
  <c r="F41" i="24"/>
  <c r="H41" i="24" s="1"/>
  <c r="F40" i="24"/>
  <c r="H40" i="24" s="1"/>
  <c r="F39" i="24"/>
  <c r="H39" i="24" s="1"/>
  <c r="H38" i="24"/>
  <c r="F38" i="24"/>
  <c r="F37" i="24"/>
  <c r="H37" i="24" s="1"/>
  <c r="F36" i="24"/>
  <c r="H36" i="24" s="1"/>
  <c r="F35" i="24"/>
  <c r="H35" i="24" s="1"/>
  <c r="G34" i="24"/>
  <c r="E34" i="24"/>
  <c r="F34" i="24" s="1"/>
  <c r="H34" i="24" s="1"/>
  <c r="H33" i="24"/>
  <c r="F33" i="24"/>
  <c r="F32" i="24"/>
  <c r="H32" i="24" s="1"/>
  <c r="F31" i="24"/>
  <c r="H31" i="24" s="1"/>
  <c r="G30" i="24"/>
  <c r="E30" i="24"/>
  <c r="F30" i="24" s="1"/>
  <c r="H30" i="24" s="1"/>
  <c r="F29" i="24"/>
  <c r="H29" i="24" s="1"/>
  <c r="H28" i="24"/>
  <c r="F28" i="24"/>
  <c r="G27" i="24"/>
  <c r="E27" i="24"/>
  <c r="F27" i="24" s="1"/>
  <c r="H27" i="24" s="1"/>
  <c r="F26" i="24"/>
  <c r="H26" i="24" s="1"/>
  <c r="F25" i="24"/>
  <c r="H25" i="24" s="1"/>
  <c r="F24" i="24"/>
  <c r="H24" i="24" s="1"/>
  <c r="H23" i="24"/>
  <c r="F23" i="24"/>
  <c r="F22" i="24"/>
  <c r="H22" i="24" s="1"/>
  <c r="F21" i="24"/>
  <c r="H21" i="24" s="1"/>
  <c r="G20" i="24"/>
  <c r="E20" i="24"/>
  <c r="F19" i="24"/>
  <c r="H19" i="24" s="1"/>
  <c r="H18" i="24"/>
  <c r="F18" i="24"/>
  <c r="F17" i="24"/>
  <c r="H17" i="24" s="1"/>
  <c r="F16" i="24"/>
  <c r="H16" i="24" s="1"/>
  <c r="F15" i="24"/>
  <c r="H15" i="24" s="1"/>
  <c r="F14" i="24"/>
  <c r="H14" i="24" s="1"/>
  <c r="F13" i="24"/>
  <c r="H13" i="24" s="1"/>
  <c r="G12" i="24"/>
  <c r="E12" i="24"/>
  <c r="F12" i="24" s="1"/>
  <c r="H12" i="24" s="1"/>
  <c r="F11" i="24"/>
  <c r="H11" i="24" s="1"/>
  <c r="F10" i="24"/>
  <c r="H10" i="24" s="1"/>
  <c r="F9" i="24"/>
  <c r="H9" i="24" s="1"/>
  <c r="H8" i="24"/>
  <c r="G8" i="24"/>
  <c r="G7" i="24" s="1"/>
  <c r="F8" i="24"/>
  <c r="E8" i="24"/>
  <c r="F295" i="23"/>
  <c r="H293" i="23"/>
  <c r="J293" i="23" s="1"/>
  <c r="H292" i="23"/>
  <c r="J292" i="23" s="1"/>
  <c r="H291" i="23"/>
  <c r="J291" i="23" s="1"/>
  <c r="I290" i="23"/>
  <c r="I294" i="23" s="1"/>
  <c r="G290" i="23"/>
  <c r="G294" i="23" s="1"/>
  <c r="G295" i="23" s="1"/>
  <c r="F290" i="23"/>
  <c r="F294" i="23" s="1"/>
  <c r="E290" i="23"/>
  <c r="E294" i="23" s="1"/>
  <c r="H289" i="23"/>
  <c r="J289" i="23" s="1"/>
  <c r="H288" i="23"/>
  <c r="J288" i="23" s="1"/>
  <c r="J287" i="23"/>
  <c r="H287" i="23"/>
  <c r="H286" i="23"/>
  <c r="J286" i="23" s="1"/>
  <c r="H285" i="23"/>
  <c r="J285" i="23" s="1"/>
  <c r="H284" i="23"/>
  <c r="J284" i="23" s="1"/>
  <c r="H283" i="23"/>
  <c r="J283" i="23" s="1"/>
  <c r="J282" i="23"/>
  <c r="H282" i="23"/>
  <c r="I281" i="23"/>
  <c r="I295" i="23" s="1"/>
  <c r="H280" i="23"/>
  <c r="J280" i="23" s="1"/>
  <c r="H279" i="23"/>
  <c r="J279" i="23" s="1"/>
  <c r="J278" i="23"/>
  <c r="H278" i="23"/>
  <c r="J277" i="23"/>
  <c r="H277" i="23"/>
  <c r="I276" i="23"/>
  <c r="G276" i="23"/>
  <c r="G281" i="23" s="1"/>
  <c r="F276" i="23"/>
  <c r="F281" i="23" s="1"/>
  <c r="E276" i="23"/>
  <c r="H276" i="23" s="1"/>
  <c r="J276" i="23" s="1"/>
  <c r="H275" i="23"/>
  <c r="J275" i="23" s="1"/>
  <c r="H274" i="23"/>
  <c r="J274" i="23" s="1"/>
  <c r="H273" i="23"/>
  <c r="J273" i="23" s="1"/>
  <c r="H272" i="23"/>
  <c r="J272" i="23" s="1"/>
  <c r="H271" i="23"/>
  <c r="J271" i="23" s="1"/>
  <c r="H270" i="23"/>
  <c r="J270" i="23" s="1"/>
  <c r="H269" i="23"/>
  <c r="J269" i="23" s="1"/>
  <c r="H268" i="23"/>
  <c r="J268" i="23" s="1"/>
  <c r="H267" i="23"/>
  <c r="J267" i="23" s="1"/>
  <c r="G265" i="23"/>
  <c r="F265" i="23"/>
  <c r="H264" i="23"/>
  <c r="J264" i="23" s="1"/>
  <c r="H263" i="23"/>
  <c r="J263" i="23" s="1"/>
  <c r="H262" i="23"/>
  <c r="J262" i="23" s="1"/>
  <c r="H261" i="23"/>
  <c r="J261" i="23" s="1"/>
  <c r="J260" i="23"/>
  <c r="H260" i="23"/>
  <c r="H259" i="23"/>
  <c r="J259" i="23" s="1"/>
  <c r="H258" i="23"/>
  <c r="J258" i="23" s="1"/>
  <c r="H257" i="23"/>
  <c r="J257" i="23" s="1"/>
  <c r="H256" i="23"/>
  <c r="J256" i="23" s="1"/>
  <c r="H255" i="23"/>
  <c r="J255" i="23" s="1"/>
  <c r="J254" i="23"/>
  <c r="H254" i="23"/>
  <c r="H253" i="23"/>
  <c r="J253" i="23" s="1"/>
  <c r="H252" i="23"/>
  <c r="J252" i="23" s="1"/>
  <c r="H251" i="23"/>
  <c r="J251" i="23" s="1"/>
  <c r="I250" i="23"/>
  <c r="G250" i="23"/>
  <c r="G249" i="23" s="1"/>
  <c r="F250" i="23"/>
  <c r="F249" i="23" s="1"/>
  <c r="E250" i="23"/>
  <c r="I249" i="23"/>
  <c r="I265" i="23" s="1"/>
  <c r="H248" i="23"/>
  <c r="J248" i="23" s="1"/>
  <c r="H247" i="23"/>
  <c r="J247" i="23" s="1"/>
  <c r="H246" i="23"/>
  <c r="J246" i="23" s="1"/>
  <c r="J245" i="23"/>
  <c r="H245" i="23"/>
  <c r="H244" i="23"/>
  <c r="J244" i="23" s="1"/>
  <c r="H243" i="23"/>
  <c r="J243" i="23" s="1"/>
  <c r="H242" i="23"/>
  <c r="J242" i="23" s="1"/>
  <c r="H241" i="23"/>
  <c r="J241" i="23" s="1"/>
  <c r="J240" i="23"/>
  <c r="H240" i="23"/>
  <c r="J239" i="23"/>
  <c r="H239" i="23"/>
  <c r="H238" i="23"/>
  <c r="J238" i="23" s="1"/>
  <c r="H237" i="23"/>
  <c r="J237" i="23" s="1"/>
  <c r="H236" i="23"/>
  <c r="J236" i="23" s="1"/>
  <c r="H235" i="23"/>
  <c r="J235" i="23" s="1"/>
  <c r="H234" i="23"/>
  <c r="J234" i="23" s="1"/>
  <c r="H233" i="23"/>
  <c r="J233" i="23" s="1"/>
  <c r="H232" i="23"/>
  <c r="J232" i="23" s="1"/>
  <c r="H231" i="23"/>
  <c r="J231" i="23" s="1"/>
  <c r="H230" i="23"/>
  <c r="J230" i="23" s="1"/>
  <c r="H229" i="23"/>
  <c r="J229" i="23" s="1"/>
  <c r="H228" i="23"/>
  <c r="J228" i="23" s="1"/>
  <c r="J227" i="23"/>
  <c r="H227" i="23"/>
  <c r="I226" i="23"/>
  <c r="G226" i="23"/>
  <c r="F226" i="23"/>
  <c r="E226" i="23"/>
  <c r="H226" i="23" s="1"/>
  <c r="J226" i="23" s="1"/>
  <c r="H225" i="23"/>
  <c r="J225" i="23" s="1"/>
  <c r="H224" i="23"/>
  <c r="J224" i="23" s="1"/>
  <c r="J223" i="23"/>
  <c r="H223" i="23"/>
  <c r="H222" i="23"/>
  <c r="J222" i="23" s="1"/>
  <c r="H221" i="23"/>
  <c r="J221" i="23" s="1"/>
  <c r="H220" i="23"/>
  <c r="J220" i="23" s="1"/>
  <c r="H219" i="23"/>
  <c r="J219" i="23" s="1"/>
  <c r="H218" i="23"/>
  <c r="J218" i="23" s="1"/>
  <c r="H217" i="23"/>
  <c r="J217" i="23" s="1"/>
  <c r="H216" i="23"/>
  <c r="J216" i="23" s="1"/>
  <c r="H215" i="23"/>
  <c r="J215" i="23" s="1"/>
  <c r="H214" i="23"/>
  <c r="J214" i="23" s="1"/>
  <c r="H213" i="23"/>
  <c r="J213" i="23" s="1"/>
  <c r="H212" i="23"/>
  <c r="J212" i="23" s="1"/>
  <c r="H211" i="23"/>
  <c r="J211" i="23" s="1"/>
  <c r="H210" i="23"/>
  <c r="J210" i="23" s="1"/>
  <c r="H209" i="23"/>
  <c r="J209" i="23" s="1"/>
  <c r="H208" i="23"/>
  <c r="J208" i="23" s="1"/>
  <c r="H207" i="23"/>
  <c r="J207" i="23" s="1"/>
  <c r="H206" i="23"/>
  <c r="J206" i="23" s="1"/>
  <c r="J205" i="23"/>
  <c r="H205" i="23"/>
  <c r="H204" i="23"/>
  <c r="J204" i="23" s="1"/>
  <c r="H203" i="23"/>
  <c r="J203" i="23" s="1"/>
  <c r="H202" i="23"/>
  <c r="J202" i="23" s="1"/>
  <c r="H201" i="23"/>
  <c r="J201" i="23" s="1"/>
  <c r="H200" i="23"/>
  <c r="J200" i="23" s="1"/>
  <c r="H199" i="23"/>
  <c r="J199" i="23" s="1"/>
  <c r="H198" i="23"/>
  <c r="J198" i="23" s="1"/>
  <c r="I197" i="23"/>
  <c r="G197" i="23"/>
  <c r="F197" i="23"/>
  <c r="E197" i="23"/>
  <c r="H197" i="23" s="1"/>
  <c r="J197" i="23" s="1"/>
  <c r="J196" i="23"/>
  <c r="H196" i="23"/>
  <c r="H195" i="23"/>
  <c r="J195" i="23" s="1"/>
  <c r="H194" i="23"/>
  <c r="J194" i="23" s="1"/>
  <c r="H193" i="23"/>
  <c r="J193" i="23" s="1"/>
  <c r="H192" i="23"/>
  <c r="J192" i="23" s="1"/>
  <c r="H191" i="23"/>
  <c r="J191" i="23" s="1"/>
  <c r="J190" i="23"/>
  <c r="H190" i="23"/>
  <c r="H189" i="23"/>
  <c r="J189" i="23" s="1"/>
  <c r="H188" i="23"/>
  <c r="J188" i="23" s="1"/>
  <c r="H187" i="23"/>
  <c r="J187" i="23" s="1"/>
  <c r="I186" i="23"/>
  <c r="G186" i="23"/>
  <c r="F186" i="23"/>
  <c r="E186" i="23"/>
  <c r="H186" i="23" s="1"/>
  <c r="J186" i="23" s="1"/>
  <c r="H184" i="23"/>
  <c r="J184" i="23" s="1"/>
  <c r="H183" i="23"/>
  <c r="J183" i="23" s="1"/>
  <c r="H182" i="23"/>
  <c r="J182" i="23" s="1"/>
  <c r="I181" i="23"/>
  <c r="G181" i="23"/>
  <c r="F181" i="23"/>
  <c r="E181" i="23"/>
  <c r="H181" i="23" s="1"/>
  <c r="J181" i="23" s="1"/>
  <c r="H180" i="23"/>
  <c r="J180" i="23" s="1"/>
  <c r="I179" i="23"/>
  <c r="I178" i="23" s="1"/>
  <c r="G179" i="23"/>
  <c r="G178" i="23" s="1"/>
  <c r="F179" i="23"/>
  <c r="F178" i="23" s="1"/>
  <c r="E179" i="23"/>
  <c r="E178" i="23" s="1"/>
  <c r="H177" i="23"/>
  <c r="J177" i="23" s="1"/>
  <c r="J176" i="23"/>
  <c r="H176" i="23"/>
  <c r="I175" i="23"/>
  <c r="I174" i="23" s="1"/>
  <c r="G175" i="23"/>
  <c r="F175" i="23"/>
  <c r="E175" i="23"/>
  <c r="H175" i="23" s="1"/>
  <c r="J175" i="23" s="1"/>
  <c r="G174" i="23"/>
  <c r="F174" i="23"/>
  <c r="E174" i="23"/>
  <c r="H173" i="23"/>
  <c r="J173" i="23" s="1"/>
  <c r="H172" i="23"/>
  <c r="J172" i="23" s="1"/>
  <c r="I171" i="23"/>
  <c r="G171" i="23"/>
  <c r="F171" i="23"/>
  <c r="F170" i="23" s="1"/>
  <c r="E171" i="23"/>
  <c r="I170" i="23"/>
  <c r="G170" i="23"/>
  <c r="H169" i="23"/>
  <c r="J169" i="23" s="1"/>
  <c r="H168" i="23"/>
  <c r="J168" i="23" s="1"/>
  <c r="H167" i="23"/>
  <c r="J167" i="23" s="1"/>
  <c r="J166" i="23"/>
  <c r="H166" i="23"/>
  <c r="H165" i="23"/>
  <c r="J165" i="23" s="1"/>
  <c r="H164" i="23"/>
  <c r="J164" i="23" s="1"/>
  <c r="I163" i="23"/>
  <c r="I150" i="23" s="1"/>
  <c r="G163" i="23"/>
  <c r="G150" i="23" s="1"/>
  <c r="F163" i="23"/>
  <c r="E163" i="23"/>
  <c r="H162" i="23"/>
  <c r="J162" i="23" s="1"/>
  <c r="H161" i="23"/>
  <c r="J161" i="23" s="1"/>
  <c r="I160" i="23"/>
  <c r="G160" i="23"/>
  <c r="F160" i="23"/>
  <c r="F150" i="23" s="1"/>
  <c r="E160" i="23"/>
  <c r="H160" i="23" s="1"/>
  <c r="J160" i="23" s="1"/>
  <c r="H159" i="23"/>
  <c r="J159" i="23" s="1"/>
  <c r="J158" i="23"/>
  <c r="H158" i="23"/>
  <c r="J157" i="23"/>
  <c r="H157" i="23"/>
  <c r="H156" i="23"/>
  <c r="J156" i="23" s="1"/>
  <c r="H155" i="23"/>
  <c r="J155" i="23" s="1"/>
  <c r="H154" i="23"/>
  <c r="J154" i="23" s="1"/>
  <c r="H153" i="23"/>
  <c r="J153" i="23" s="1"/>
  <c r="H152" i="23"/>
  <c r="J152" i="23" s="1"/>
  <c r="H151" i="23"/>
  <c r="J151" i="23" s="1"/>
  <c r="H149" i="23"/>
  <c r="J149" i="23" s="1"/>
  <c r="H148" i="23"/>
  <c r="J148" i="23" s="1"/>
  <c r="H147" i="23"/>
  <c r="J147" i="23" s="1"/>
  <c r="H146" i="23"/>
  <c r="J146" i="23" s="1"/>
  <c r="H145" i="23"/>
  <c r="J145" i="23" s="1"/>
  <c r="I144" i="23"/>
  <c r="G144" i="23"/>
  <c r="F144" i="23"/>
  <c r="E144" i="23"/>
  <c r="H144" i="23" s="1"/>
  <c r="J144" i="23" s="1"/>
  <c r="H143" i="23"/>
  <c r="J143" i="23" s="1"/>
  <c r="H142" i="23"/>
  <c r="J142" i="23" s="1"/>
  <c r="H141" i="23"/>
  <c r="J141" i="23" s="1"/>
  <c r="H140" i="23"/>
  <c r="J140" i="23" s="1"/>
  <c r="I139" i="23"/>
  <c r="I138" i="23" s="1"/>
  <c r="G139" i="23"/>
  <c r="G138" i="23" s="1"/>
  <c r="F139" i="23"/>
  <c r="E139" i="23"/>
  <c r="H137" i="23"/>
  <c r="J137" i="23" s="1"/>
  <c r="H136" i="23"/>
  <c r="J136" i="23" s="1"/>
  <c r="J135" i="23"/>
  <c r="H135" i="23"/>
  <c r="H134" i="23"/>
  <c r="J134" i="23" s="1"/>
  <c r="H133" i="23"/>
  <c r="J133" i="23" s="1"/>
  <c r="H132" i="23"/>
  <c r="J132" i="23" s="1"/>
  <c r="I131" i="23"/>
  <c r="H131" i="23"/>
  <c r="J131" i="23" s="1"/>
  <c r="G131" i="23"/>
  <c r="F131" i="23"/>
  <c r="E131" i="23"/>
  <c r="H130" i="23"/>
  <c r="J130" i="23" s="1"/>
  <c r="H129" i="23"/>
  <c r="J129" i="23" s="1"/>
  <c r="I128" i="23"/>
  <c r="G128" i="23"/>
  <c r="F128" i="23"/>
  <c r="E128" i="23"/>
  <c r="H127" i="23"/>
  <c r="J127" i="23" s="1"/>
  <c r="H126" i="23"/>
  <c r="J126" i="23" s="1"/>
  <c r="H125" i="23"/>
  <c r="J125" i="23" s="1"/>
  <c r="I124" i="23"/>
  <c r="G124" i="23"/>
  <c r="F124" i="23"/>
  <c r="E124" i="23"/>
  <c r="H124" i="23" s="1"/>
  <c r="J124" i="23" s="1"/>
  <c r="J123" i="23"/>
  <c r="H123" i="23"/>
  <c r="H122" i="23"/>
  <c r="J122" i="23" s="1"/>
  <c r="H121" i="23"/>
  <c r="J121" i="23" s="1"/>
  <c r="H120" i="23"/>
  <c r="J120" i="23" s="1"/>
  <c r="H119" i="23"/>
  <c r="J119" i="23" s="1"/>
  <c r="I118" i="23"/>
  <c r="G118" i="23"/>
  <c r="H118" i="23" s="1"/>
  <c r="J118" i="23" s="1"/>
  <c r="F118" i="23"/>
  <c r="E118" i="23"/>
  <c r="H117" i="23"/>
  <c r="J117" i="23" s="1"/>
  <c r="H116" i="23"/>
  <c r="J116" i="23" s="1"/>
  <c r="H115" i="23"/>
  <c r="J115" i="23" s="1"/>
  <c r="H114" i="23"/>
  <c r="J114" i="23" s="1"/>
  <c r="H113" i="23"/>
  <c r="J113" i="23" s="1"/>
  <c r="H112" i="23"/>
  <c r="J112" i="23" s="1"/>
  <c r="H111" i="23"/>
  <c r="J111" i="23" s="1"/>
  <c r="H110" i="23"/>
  <c r="J110" i="23" s="1"/>
  <c r="I109" i="23"/>
  <c r="I108" i="23" s="1"/>
  <c r="G109" i="23"/>
  <c r="G108" i="23" s="1"/>
  <c r="F109" i="23"/>
  <c r="E109" i="23"/>
  <c r="E108" i="23" s="1"/>
  <c r="H107" i="23"/>
  <c r="J107" i="23" s="1"/>
  <c r="H106" i="23"/>
  <c r="J106" i="23" s="1"/>
  <c r="J105" i="23"/>
  <c r="H105" i="23"/>
  <c r="H104" i="23"/>
  <c r="J104" i="23" s="1"/>
  <c r="H103" i="23"/>
  <c r="J103" i="23" s="1"/>
  <c r="H102" i="23"/>
  <c r="J102" i="23" s="1"/>
  <c r="I101" i="23"/>
  <c r="H101" i="23"/>
  <c r="J101" i="23" s="1"/>
  <c r="G101" i="23"/>
  <c r="F101" i="23"/>
  <c r="E101" i="23"/>
  <c r="H100" i="23"/>
  <c r="J100" i="23" s="1"/>
  <c r="H99" i="23"/>
  <c r="J99" i="23" s="1"/>
  <c r="H98" i="23"/>
  <c r="J98" i="23" s="1"/>
  <c r="H97" i="23"/>
  <c r="J97" i="23" s="1"/>
  <c r="I96" i="23"/>
  <c r="G96" i="23"/>
  <c r="H96" i="23" s="1"/>
  <c r="J96" i="23" s="1"/>
  <c r="F96" i="23"/>
  <c r="E96" i="23"/>
  <c r="H95" i="23"/>
  <c r="J95" i="23" s="1"/>
  <c r="H94" i="23"/>
  <c r="J94" i="23" s="1"/>
  <c r="H93" i="23"/>
  <c r="J93" i="23" s="1"/>
  <c r="I92" i="23"/>
  <c r="G92" i="23"/>
  <c r="H92" i="23" s="1"/>
  <c r="J92" i="23" s="1"/>
  <c r="F92" i="23"/>
  <c r="E92" i="23"/>
  <c r="H91" i="23"/>
  <c r="J91" i="23" s="1"/>
  <c r="H90" i="23"/>
  <c r="J90" i="23" s="1"/>
  <c r="I89" i="23"/>
  <c r="I82" i="23" s="1"/>
  <c r="H89" i="23"/>
  <c r="J89" i="23" s="1"/>
  <c r="G89" i="23"/>
  <c r="F89" i="23"/>
  <c r="E89" i="23"/>
  <c r="H88" i="23"/>
  <c r="J88" i="23" s="1"/>
  <c r="H87" i="23"/>
  <c r="J87" i="23" s="1"/>
  <c r="I86" i="23"/>
  <c r="G86" i="23"/>
  <c r="F86" i="23"/>
  <c r="E86" i="23"/>
  <c r="H86" i="23" s="1"/>
  <c r="J86" i="23" s="1"/>
  <c r="J85" i="23"/>
  <c r="H85" i="23"/>
  <c r="H84" i="23"/>
  <c r="J84" i="23" s="1"/>
  <c r="I83" i="23"/>
  <c r="G83" i="23"/>
  <c r="F83" i="23"/>
  <c r="E83" i="23"/>
  <c r="H81" i="23"/>
  <c r="J81" i="23" s="1"/>
  <c r="H80" i="23"/>
  <c r="J80" i="23" s="1"/>
  <c r="H79" i="23"/>
  <c r="J79" i="23" s="1"/>
  <c r="J78" i="23"/>
  <c r="H78" i="23"/>
  <c r="H77" i="23"/>
  <c r="J77" i="23" s="1"/>
  <c r="I76" i="23"/>
  <c r="G76" i="23"/>
  <c r="F76" i="23"/>
  <c r="E76" i="23"/>
  <c r="H76" i="23" s="1"/>
  <c r="J76" i="23" s="1"/>
  <c r="H75" i="23"/>
  <c r="J75" i="23" s="1"/>
  <c r="H74" i="23"/>
  <c r="J74" i="23" s="1"/>
  <c r="H73" i="23"/>
  <c r="J73" i="23" s="1"/>
  <c r="I72" i="23"/>
  <c r="G72" i="23"/>
  <c r="F72" i="23"/>
  <c r="E72" i="23"/>
  <c r="H72" i="23" s="1"/>
  <c r="J72" i="23" s="1"/>
  <c r="I71" i="23"/>
  <c r="G71" i="23"/>
  <c r="F71" i="23"/>
  <c r="E71" i="23"/>
  <c r="H71" i="23" s="1"/>
  <c r="J71" i="23" s="1"/>
  <c r="H70" i="23"/>
  <c r="J70" i="23" s="1"/>
  <c r="H69" i="23"/>
  <c r="J69" i="23" s="1"/>
  <c r="H68" i="23"/>
  <c r="J68" i="23" s="1"/>
  <c r="I67" i="23"/>
  <c r="G67" i="23"/>
  <c r="G55" i="23" s="1"/>
  <c r="F67" i="23"/>
  <c r="F55" i="23" s="1"/>
  <c r="E67" i="23"/>
  <c r="H66" i="23"/>
  <c r="J66" i="23" s="1"/>
  <c r="H65" i="23"/>
  <c r="J65" i="23" s="1"/>
  <c r="H64" i="23"/>
  <c r="J64" i="23" s="1"/>
  <c r="H63" i="23"/>
  <c r="J63" i="23" s="1"/>
  <c r="J62" i="23"/>
  <c r="H62" i="23"/>
  <c r="J61" i="23"/>
  <c r="I61" i="23"/>
  <c r="G61" i="23"/>
  <c r="F61" i="23"/>
  <c r="E61" i="23"/>
  <c r="H61" i="23" s="1"/>
  <c r="H60" i="23"/>
  <c r="J60" i="23" s="1"/>
  <c r="H59" i="23"/>
  <c r="J59" i="23" s="1"/>
  <c r="H58" i="23"/>
  <c r="J58" i="23" s="1"/>
  <c r="H57" i="23"/>
  <c r="J57" i="23" s="1"/>
  <c r="I56" i="23"/>
  <c r="G56" i="23"/>
  <c r="F56" i="23"/>
  <c r="E56" i="23"/>
  <c r="H56" i="23" s="1"/>
  <c r="J56" i="23" s="1"/>
  <c r="I55" i="23"/>
  <c r="E55" i="23"/>
  <c r="H54" i="23"/>
  <c r="J54" i="23" s="1"/>
  <c r="H53" i="23"/>
  <c r="J53" i="23" s="1"/>
  <c r="H52" i="23"/>
  <c r="J52" i="23" s="1"/>
  <c r="H51" i="23"/>
  <c r="J51" i="23" s="1"/>
  <c r="J50" i="23"/>
  <c r="H50" i="23"/>
  <c r="H49" i="23"/>
  <c r="J49" i="23" s="1"/>
  <c r="H48" i="23"/>
  <c r="J48" i="23" s="1"/>
  <c r="H47" i="23"/>
  <c r="J47" i="23" s="1"/>
  <c r="I46" i="23"/>
  <c r="G46" i="23"/>
  <c r="F46" i="23"/>
  <c r="E46" i="23"/>
  <c r="H46" i="23" s="1"/>
  <c r="J46" i="23" s="1"/>
  <c r="J45" i="23"/>
  <c r="H45" i="23"/>
  <c r="H44" i="23"/>
  <c r="J44" i="23" s="1"/>
  <c r="H43" i="23"/>
  <c r="J43" i="23" s="1"/>
  <c r="H42" i="23"/>
  <c r="J42" i="23" s="1"/>
  <c r="H41" i="23"/>
  <c r="J41" i="23" s="1"/>
  <c r="J40" i="23"/>
  <c r="H40" i="23"/>
  <c r="H39" i="23"/>
  <c r="J39" i="23" s="1"/>
  <c r="H38" i="23"/>
  <c r="J38" i="23" s="1"/>
  <c r="H37" i="23"/>
  <c r="J37" i="23" s="1"/>
  <c r="H36" i="23"/>
  <c r="J36" i="23" s="1"/>
  <c r="H35" i="23"/>
  <c r="J35" i="23" s="1"/>
  <c r="I34" i="23"/>
  <c r="G34" i="23"/>
  <c r="H34" i="23" s="1"/>
  <c r="J34" i="23" s="1"/>
  <c r="F34" i="23"/>
  <c r="E34" i="23"/>
  <c r="H33" i="23"/>
  <c r="J33" i="23" s="1"/>
  <c r="H32" i="23"/>
  <c r="J32" i="23" s="1"/>
  <c r="H31" i="23"/>
  <c r="J31" i="23" s="1"/>
  <c r="I30" i="23"/>
  <c r="G30" i="23"/>
  <c r="H30" i="23" s="1"/>
  <c r="J30" i="23" s="1"/>
  <c r="F30" i="23"/>
  <c r="E30" i="23"/>
  <c r="H29" i="23"/>
  <c r="J29" i="23" s="1"/>
  <c r="H28" i="23"/>
  <c r="J28" i="23" s="1"/>
  <c r="I27" i="23"/>
  <c r="G27" i="23"/>
  <c r="F27" i="23"/>
  <c r="E27" i="23"/>
  <c r="H27" i="23" s="1"/>
  <c r="J27" i="23" s="1"/>
  <c r="H26" i="23"/>
  <c r="J26" i="23" s="1"/>
  <c r="H25" i="23"/>
  <c r="J25" i="23" s="1"/>
  <c r="H24" i="23"/>
  <c r="J24" i="23" s="1"/>
  <c r="H23" i="23"/>
  <c r="J23" i="23" s="1"/>
  <c r="H22" i="23"/>
  <c r="J22" i="23" s="1"/>
  <c r="H21" i="23"/>
  <c r="J21" i="23" s="1"/>
  <c r="I20" i="23"/>
  <c r="G20" i="23"/>
  <c r="F20" i="23"/>
  <c r="E20" i="23"/>
  <c r="H20" i="23" s="1"/>
  <c r="J20" i="23" s="1"/>
  <c r="H19" i="23"/>
  <c r="J19" i="23" s="1"/>
  <c r="J18" i="23"/>
  <c r="H18" i="23"/>
  <c r="H17" i="23"/>
  <c r="J17" i="23" s="1"/>
  <c r="H16" i="23"/>
  <c r="J16" i="23" s="1"/>
  <c r="H15" i="23"/>
  <c r="J15" i="23" s="1"/>
  <c r="H14" i="23"/>
  <c r="J14" i="23" s="1"/>
  <c r="H13" i="23"/>
  <c r="J13" i="23" s="1"/>
  <c r="I12" i="23"/>
  <c r="H12" i="23"/>
  <c r="J12" i="23" s="1"/>
  <c r="G12" i="23"/>
  <c r="F12" i="23"/>
  <c r="E12" i="23"/>
  <c r="H11" i="23"/>
  <c r="J11" i="23" s="1"/>
  <c r="H10" i="23"/>
  <c r="J10" i="23" s="1"/>
  <c r="J9" i="23"/>
  <c r="H9" i="23"/>
  <c r="I8" i="23"/>
  <c r="G8" i="23"/>
  <c r="F8" i="23"/>
  <c r="E8" i="23"/>
  <c r="E7" i="23"/>
  <c r="J295" i="22"/>
  <c r="I295" i="22"/>
  <c r="G295" i="22"/>
  <c r="J294" i="22"/>
  <c r="I294" i="22"/>
  <c r="H294" i="22"/>
  <c r="G294" i="22"/>
  <c r="F294" i="22"/>
  <c r="N293" i="22"/>
  <c r="P293" i="22" s="1"/>
  <c r="N292" i="22"/>
  <c r="P292" i="22" s="1"/>
  <c r="N291" i="22"/>
  <c r="P291" i="22" s="1"/>
  <c r="O290" i="22"/>
  <c r="O294" i="22" s="1"/>
  <c r="M290" i="22"/>
  <c r="M294" i="22" s="1"/>
  <c r="L290" i="22"/>
  <c r="L294" i="22" s="1"/>
  <c r="K290" i="22"/>
  <c r="K294" i="22" s="1"/>
  <c r="K295" i="22" s="1"/>
  <c r="J290" i="22"/>
  <c r="I290" i="22"/>
  <c r="H290" i="22"/>
  <c r="G290" i="22"/>
  <c r="F290" i="22"/>
  <c r="E290" i="22"/>
  <c r="N290" i="22" s="1"/>
  <c r="P290" i="22" s="1"/>
  <c r="P289" i="22"/>
  <c r="N289" i="22"/>
  <c r="N288" i="22"/>
  <c r="P288" i="22" s="1"/>
  <c r="N287" i="22"/>
  <c r="P287" i="22" s="1"/>
  <c r="N286" i="22"/>
  <c r="P286" i="22" s="1"/>
  <c r="N285" i="22"/>
  <c r="P285" i="22" s="1"/>
  <c r="N284" i="22"/>
  <c r="P284" i="22" s="1"/>
  <c r="N283" i="22"/>
  <c r="P283" i="22" s="1"/>
  <c r="N282" i="22"/>
  <c r="P282" i="22" s="1"/>
  <c r="J281" i="22"/>
  <c r="I281" i="22"/>
  <c r="H281" i="22"/>
  <c r="H295" i="22" s="1"/>
  <c r="G281" i="22"/>
  <c r="N280" i="22"/>
  <c r="P280" i="22" s="1"/>
  <c r="N279" i="22"/>
  <c r="P279" i="22" s="1"/>
  <c r="N278" i="22"/>
  <c r="P278" i="22" s="1"/>
  <c r="N277" i="22"/>
  <c r="P277" i="22" s="1"/>
  <c r="O276" i="22"/>
  <c r="O281" i="22" s="1"/>
  <c r="O295" i="22" s="1"/>
  <c r="M276" i="22"/>
  <c r="M281" i="22" s="1"/>
  <c r="M295" i="22" s="1"/>
  <c r="L276" i="22"/>
  <c r="L281" i="22" s="1"/>
  <c r="L295" i="22" s="1"/>
  <c r="K276" i="22"/>
  <c r="K281" i="22" s="1"/>
  <c r="J276" i="22"/>
  <c r="I276" i="22"/>
  <c r="H276" i="22"/>
  <c r="G276" i="22"/>
  <c r="F276" i="22"/>
  <c r="F281" i="22" s="1"/>
  <c r="F295" i="22" s="1"/>
  <c r="E276" i="22"/>
  <c r="E281" i="22" s="1"/>
  <c r="N275" i="22"/>
  <c r="P275" i="22" s="1"/>
  <c r="N274" i="22"/>
  <c r="P274" i="22" s="1"/>
  <c r="N273" i="22"/>
  <c r="P273" i="22" s="1"/>
  <c r="N272" i="22"/>
  <c r="P272" i="22" s="1"/>
  <c r="N271" i="22"/>
  <c r="P271" i="22" s="1"/>
  <c r="N270" i="22"/>
  <c r="P270" i="22" s="1"/>
  <c r="N269" i="22"/>
  <c r="P269" i="22" s="1"/>
  <c r="N268" i="22"/>
  <c r="P268" i="22" s="1"/>
  <c r="N267" i="22"/>
  <c r="P267" i="22" s="1"/>
  <c r="G265" i="22"/>
  <c r="F265" i="22"/>
  <c r="E265" i="22"/>
  <c r="N264" i="22"/>
  <c r="P264" i="22" s="1"/>
  <c r="N263" i="22"/>
  <c r="P263" i="22" s="1"/>
  <c r="N262" i="22"/>
  <c r="P262" i="22" s="1"/>
  <c r="P261" i="22"/>
  <c r="N261" i="22"/>
  <c r="N260" i="22"/>
  <c r="P260" i="22" s="1"/>
  <c r="P259" i="22"/>
  <c r="N259" i="22"/>
  <c r="N258" i="22"/>
  <c r="P258" i="22" s="1"/>
  <c r="N257" i="22"/>
  <c r="P257" i="22" s="1"/>
  <c r="N256" i="22"/>
  <c r="P256" i="22" s="1"/>
  <c r="N255" i="22"/>
  <c r="P255" i="22" s="1"/>
  <c r="N254" i="22"/>
  <c r="P254" i="22" s="1"/>
  <c r="N253" i="22"/>
  <c r="P253" i="22" s="1"/>
  <c r="N252" i="22"/>
  <c r="P252" i="22" s="1"/>
  <c r="N251" i="22"/>
  <c r="P251" i="22" s="1"/>
  <c r="O250" i="22"/>
  <c r="O249" i="22" s="1"/>
  <c r="M250" i="22"/>
  <c r="M249" i="22" s="1"/>
  <c r="L250" i="22"/>
  <c r="K250" i="22"/>
  <c r="K249" i="22" s="1"/>
  <c r="J250" i="22"/>
  <c r="J249" i="22" s="1"/>
  <c r="I250" i="22"/>
  <c r="I249" i="22" s="1"/>
  <c r="H250" i="22"/>
  <c r="G250" i="22"/>
  <c r="F250" i="22"/>
  <c r="E250" i="22"/>
  <c r="L249" i="22"/>
  <c r="H249" i="22"/>
  <c r="G249" i="22"/>
  <c r="F249" i="22"/>
  <c r="E249" i="22"/>
  <c r="N248" i="22"/>
  <c r="P248" i="22" s="1"/>
  <c r="N247" i="22"/>
  <c r="P247" i="22" s="1"/>
  <c r="N246" i="22"/>
  <c r="P246" i="22" s="1"/>
  <c r="N245" i="22"/>
  <c r="P245" i="22" s="1"/>
  <c r="N244" i="22"/>
  <c r="P244" i="22" s="1"/>
  <c r="N243" i="22"/>
  <c r="P243" i="22" s="1"/>
  <c r="N242" i="22"/>
  <c r="P242" i="22" s="1"/>
  <c r="P241" i="22"/>
  <c r="N241" i="22"/>
  <c r="N240" i="22"/>
  <c r="P240" i="22" s="1"/>
  <c r="N239" i="22"/>
  <c r="P239" i="22" s="1"/>
  <c r="N238" i="22"/>
  <c r="P238" i="22" s="1"/>
  <c r="N237" i="22"/>
  <c r="P237" i="22" s="1"/>
  <c r="N236" i="22"/>
  <c r="P236" i="22" s="1"/>
  <c r="N235" i="22"/>
  <c r="P235" i="22" s="1"/>
  <c r="N234" i="22"/>
  <c r="P234" i="22" s="1"/>
  <c r="N233" i="22"/>
  <c r="P233" i="22" s="1"/>
  <c r="N232" i="22"/>
  <c r="P232" i="22" s="1"/>
  <c r="N231" i="22"/>
  <c r="P231" i="22" s="1"/>
  <c r="N230" i="22"/>
  <c r="P230" i="22" s="1"/>
  <c r="N229" i="22"/>
  <c r="P229" i="22" s="1"/>
  <c r="N228" i="22"/>
  <c r="P228" i="22" s="1"/>
  <c r="N227" i="22"/>
  <c r="P227" i="22" s="1"/>
  <c r="O226" i="22"/>
  <c r="M226" i="22"/>
  <c r="L226" i="22"/>
  <c r="L265" i="22" s="1"/>
  <c r="K226" i="22"/>
  <c r="J226" i="22"/>
  <c r="I226" i="22"/>
  <c r="H226" i="22"/>
  <c r="G226" i="22"/>
  <c r="F226" i="22"/>
  <c r="E226" i="22"/>
  <c r="N225" i="22"/>
  <c r="P225" i="22" s="1"/>
  <c r="N224" i="22"/>
  <c r="P224" i="22" s="1"/>
  <c r="N223" i="22"/>
  <c r="P223" i="22" s="1"/>
  <c r="N222" i="22"/>
  <c r="P222" i="22" s="1"/>
  <c r="N221" i="22"/>
  <c r="P221" i="22" s="1"/>
  <c r="N220" i="22"/>
  <c r="P220" i="22" s="1"/>
  <c r="N219" i="22"/>
  <c r="P219" i="22" s="1"/>
  <c r="N218" i="22"/>
  <c r="P218" i="22" s="1"/>
  <c r="N217" i="22"/>
  <c r="P217" i="22" s="1"/>
  <c r="N216" i="22"/>
  <c r="P216" i="22" s="1"/>
  <c r="N215" i="22"/>
  <c r="P215" i="22" s="1"/>
  <c r="N214" i="22"/>
  <c r="P214" i="22" s="1"/>
  <c r="N213" i="22"/>
  <c r="P213" i="22" s="1"/>
  <c r="N212" i="22"/>
  <c r="P212" i="22" s="1"/>
  <c r="N211" i="22"/>
  <c r="P211" i="22" s="1"/>
  <c r="P210" i="22"/>
  <c r="N210" i="22"/>
  <c r="N209" i="22"/>
  <c r="P209" i="22" s="1"/>
  <c r="P208" i="22"/>
  <c r="N208" i="22"/>
  <c r="N207" i="22"/>
  <c r="P207" i="22" s="1"/>
  <c r="N206" i="22"/>
  <c r="P206" i="22" s="1"/>
  <c r="N205" i="22"/>
  <c r="P205" i="22" s="1"/>
  <c r="N204" i="22"/>
  <c r="P204" i="22" s="1"/>
  <c r="N203" i="22"/>
  <c r="P203" i="22" s="1"/>
  <c r="N202" i="22"/>
  <c r="P202" i="22" s="1"/>
  <c r="N201" i="22"/>
  <c r="P201" i="22" s="1"/>
  <c r="N200" i="22"/>
  <c r="P200" i="22" s="1"/>
  <c r="N199" i="22"/>
  <c r="P199" i="22" s="1"/>
  <c r="N198" i="22"/>
  <c r="P198" i="22" s="1"/>
  <c r="O197" i="22"/>
  <c r="M197" i="22"/>
  <c r="N197" i="22" s="1"/>
  <c r="P197" i="22" s="1"/>
  <c r="L197" i="22"/>
  <c r="K197" i="22"/>
  <c r="J197" i="22"/>
  <c r="I197" i="22"/>
  <c r="H197" i="22"/>
  <c r="H265" i="22" s="1"/>
  <c r="G197" i="22"/>
  <c r="F197" i="22"/>
  <c r="E197" i="22"/>
  <c r="N196" i="22"/>
  <c r="P196" i="22" s="1"/>
  <c r="N195" i="22"/>
  <c r="P195" i="22" s="1"/>
  <c r="N194" i="22"/>
  <c r="P194" i="22" s="1"/>
  <c r="N193" i="22"/>
  <c r="P193" i="22" s="1"/>
  <c r="N192" i="22"/>
  <c r="P192" i="22" s="1"/>
  <c r="N191" i="22"/>
  <c r="P191" i="22" s="1"/>
  <c r="N190" i="22"/>
  <c r="P190" i="22" s="1"/>
  <c r="N189" i="22"/>
  <c r="P189" i="22" s="1"/>
  <c r="N188" i="22"/>
  <c r="P188" i="22" s="1"/>
  <c r="N187" i="22"/>
  <c r="P187" i="22" s="1"/>
  <c r="O186" i="22"/>
  <c r="M186" i="22"/>
  <c r="L186" i="22"/>
  <c r="K186" i="22"/>
  <c r="J186" i="22"/>
  <c r="J265" i="22" s="1"/>
  <c r="I186" i="22"/>
  <c r="N186" i="22" s="1"/>
  <c r="P186" i="22" s="1"/>
  <c r="H186" i="22"/>
  <c r="G186" i="22"/>
  <c r="F186" i="22"/>
  <c r="E186" i="22"/>
  <c r="N184" i="22"/>
  <c r="P184" i="22" s="1"/>
  <c r="P183" i="22"/>
  <c r="N183" i="22"/>
  <c r="N182" i="22"/>
  <c r="P182" i="22" s="1"/>
  <c r="O181" i="22"/>
  <c r="M181" i="22"/>
  <c r="L181" i="22"/>
  <c r="K181" i="22"/>
  <c r="J181" i="22"/>
  <c r="I181" i="22"/>
  <c r="H181" i="22"/>
  <c r="G181" i="22"/>
  <c r="F181" i="22"/>
  <c r="E181" i="22"/>
  <c r="N180" i="22"/>
  <c r="P180" i="22" s="1"/>
  <c r="O179" i="22"/>
  <c r="M179" i="22"/>
  <c r="L179" i="22"/>
  <c r="L178" i="22" s="1"/>
  <c r="K179" i="22"/>
  <c r="K178" i="22" s="1"/>
  <c r="J179" i="22"/>
  <c r="J178" i="22" s="1"/>
  <c r="I179" i="22"/>
  <c r="I178" i="22" s="1"/>
  <c r="H179" i="22"/>
  <c r="G179" i="22"/>
  <c r="F179" i="22"/>
  <c r="E179" i="22"/>
  <c r="O178" i="22"/>
  <c r="M178" i="22"/>
  <c r="H178" i="22"/>
  <c r="G178" i="22"/>
  <c r="F178" i="22"/>
  <c r="E178" i="22"/>
  <c r="N177" i="22"/>
  <c r="P177" i="22" s="1"/>
  <c r="N176" i="22"/>
  <c r="P176" i="22" s="1"/>
  <c r="O175" i="22"/>
  <c r="M175" i="22"/>
  <c r="M174" i="22" s="1"/>
  <c r="L175" i="22"/>
  <c r="K175" i="22"/>
  <c r="K174" i="22" s="1"/>
  <c r="J175" i="22"/>
  <c r="J174" i="22" s="1"/>
  <c r="I175" i="22"/>
  <c r="I174" i="22" s="1"/>
  <c r="H175" i="22"/>
  <c r="G175" i="22"/>
  <c r="F175" i="22"/>
  <c r="E175" i="22"/>
  <c r="O174" i="22"/>
  <c r="L174" i="22"/>
  <c r="H174" i="22"/>
  <c r="G174" i="22"/>
  <c r="F174" i="22"/>
  <c r="E174" i="22"/>
  <c r="N173" i="22"/>
  <c r="P173" i="22" s="1"/>
  <c r="P172" i="22"/>
  <c r="N172" i="22"/>
  <c r="O171" i="22"/>
  <c r="O170" i="22" s="1"/>
  <c r="M171" i="22"/>
  <c r="L171" i="22"/>
  <c r="K171" i="22"/>
  <c r="J171" i="22"/>
  <c r="I171" i="22"/>
  <c r="H171" i="22"/>
  <c r="G171" i="22"/>
  <c r="G170" i="22" s="1"/>
  <c r="F171" i="22"/>
  <c r="E171" i="22"/>
  <c r="N171" i="22" s="1"/>
  <c r="P171" i="22" s="1"/>
  <c r="M170" i="22"/>
  <c r="L170" i="22"/>
  <c r="K170" i="22"/>
  <c r="J170" i="22"/>
  <c r="I170" i="22"/>
  <c r="H170" i="22"/>
  <c r="F170" i="22"/>
  <c r="N169" i="22"/>
  <c r="P169" i="22" s="1"/>
  <c r="N168" i="22"/>
  <c r="P168" i="22" s="1"/>
  <c r="N167" i="22"/>
  <c r="P167" i="22" s="1"/>
  <c r="N166" i="22"/>
  <c r="P166" i="22" s="1"/>
  <c r="N165" i="22"/>
  <c r="P165" i="22" s="1"/>
  <c r="N164" i="22"/>
  <c r="P164" i="22" s="1"/>
  <c r="O163" i="22"/>
  <c r="M163" i="22"/>
  <c r="N163" i="22" s="1"/>
  <c r="P163" i="22" s="1"/>
  <c r="L163" i="22"/>
  <c r="K163" i="22"/>
  <c r="J163" i="22"/>
  <c r="I163" i="22"/>
  <c r="H163" i="22"/>
  <c r="G163" i="22"/>
  <c r="F163" i="22"/>
  <c r="E163" i="22"/>
  <c r="N162" i="22"/>
  <c r="P162" i="22" s="1"/>
  <c r="N161" i="22"/>
  <c r="P161" i="22" s="1"/>
  <c r="O160" i="22"/>
  <c r="M160" i="22"/>
  <c r="L160" i="22"/>
  <c r="K160" i="22"/>
  <c r="J160" i="22"/>
  <c r="J150" i="22" s="1"/>
  <c r="I160" i="22"/>
  <c r="I150" i="22" s="1"/>
  <c r="H160" i="22"/>
  <c r="H150" i="22" s="1"/>
  <c r="G160" i="22"/>
  <c r="G150" i="22" s="1"/>
  <c r="F160" i="22"/>
  <c r="E160" i="22"/>
  <c r="N160" i="22" s="1"/>
  <c r="P160" i="22" s="1"/>
  <c r="N159" i="22"/>
  <c r="P159" i="22" s="1"/>
  <c r="N158" i="22"/>
  <c r="P158" i="22" s="1"/>
  <c r="N157" i="22"/>
  <c r="P157" i="22" s="1"/>
  <c r="N156" i="22"/>
  <c r="P156" i="22" s="1"/>
  <c r="N155" i="22"/>
  <c r="P155" i="22" s="1"/>
  <c r="N154" i="22"/>
  <c r="P154" i="22" s="1"/>
  <c r="N153" i="22"/>
  <c r="P153" i="22" s="1"/>
  <c r="N152" i="22"/>
  <c r="P152" i="22" s="1"/>
  <c r="N151" i="22"/>
  <c r="P151" i="22" s="1"/>
  <c r="O150" i="22"/>
  <c r="L150" i="22"/>
  <c r="K150" i="22"/>
  <c r="F150" i="22"/>
  <c r="N149" i="22"/>
  <c r="P149" i="22" s="1"/>
  <c r="N148" i="22"/>
  <c r="P148" i="22" s="1"/>
  <c r="N147" i="22"/>
  <c r="P147" i="22" s="1"/>
  <c r="N146" i="22"/>
  <c r="P146" i="22" s="1"/>
  <c r="N145" i="22"/>
  <c r="P145" i="22" s="1"/>
  <c r="O144" i="22"/>
  <c r="O138" i="22" s="1"/>
  <c r="N144" i="22"/>
  <c r="P144" i="22" s="1"/>
  <c r="M144" i="22"/>
  <c r="M138" i="22" s="1"/>
  <c r="L144" i="22"/>
  <c r="K144" i="22"/>
  <c r="J144" i="22"/>
  <c r="I144" i="22"/>
  <c r="H144" i="22"/>
  <c r="G144" i="22"/>
  <c r="F144" i="22"/>
  <c r="E144" i="22"/>
  <c r="N143" i="22"/>
  <c r="P143" i="22" s="1"/>
  <c r="P142" i="22"/>
  <c r="N142" i="22"/>
  <c r="N141" i="22"/>
  <c r="P141" i="22" s="1"/>
  <c r="N140" i="22"/>
  <c r="P140" i="22" s="1"/>
  <c r="O139" i="22"/>
  <c r="M139" i="22"/>
  <c r="L139" i="22"/>
  <c r="L138" i="22" s="1"/>
  <c r="K139" i="22"/>
  <c r="K138" i="22" s="1"/>
  <c r="J139" i="22"/>
  <c r="J138" i="22" s="1"/>
  <c r="I139" i="22"/>
  <c r="I138" i="22" s="1"/>
  <c r="H139" i="22"/>
  <c r="G139" i="22"/>
  <c r="G138" i="22" s="1"/>
  <c r="F139" i="22"/>
  <c r="E139" i="22"/>
  <c r="H138" i="22"/>
  <c r="F138" i="22"/>
  <c r="E138" i="22"/>
  <c r="N137" i="22"/>
  <c r="P137" i="22" s="1"/>
  <c r="N136" i="22"/>
  <c r="P136" i="22" s="1"/>
  <c r="N135" i="22"/>
  <c r="P135" i="22" s="1"/>
  <c r="N134" i="22"/>
  <c r="P134" i="22" s="1"/>
  <c r="N133" i="22"/>
  <c r="P133" i="22" s="1"/>
  <c r="N132" i="22"/>
  <c r="P132" i="22" s="1"/>
  <c r="O131" i="22"/>
  <c r="M131" i="22"/>
  <c r="L131" i="22"/>
  <c r="K131" i="22"/>
  <c r="J131" i="22"/>
  <c r="I131" i="22"/>
  <c r="H131" i="22"/>
  <c r="G131" i="22"/>
  <c r="F131" i="22"/>
  <c r="E131" i="22"/>
  <c r="N130" i="22"/>
  <c r="P130" i="22" s="1"/>
  <c r="N129" i="22"/>
  <c r="P129" i="22" s="1"/>
  <c r="O128" i="22"/>
  <c r="M128" i="22"/>
  <c r="N128" i="22" s="1"/>
  <c r="P128" i="22" s="1"/>
  <c r="L128" i="22"/>
  <c r="K128" i="22"/>
  <c r="J128" i="22"/>
  <c r="I128" i="22"/>
  <c r="H128" i="22"/>
  <c r="G128" i="22"/>
  <c r="F128" i="22"/>
  <c r="E128" i="22"/>
  <c r="N127" i="22"/>
  <c r="P127" i="22" s="1"/>
  <c r="N126" i="22"/>
  <c r="P126" i="22" s="1"/>
  <c r="N125" i="22"/>
  <c r="P125" i="22" s="1"/>
  <c r="O124" i="22"/>
  <c r="M124" i="22"/>
  <c r="L124" i="22"/>
  <c r="K124" i="22"/>
  <c r="J124" i="22"/>
  <c r="I124" i="22"/>
  <c r="H124" i="22"/>
  <c r="G124" i="22"/>
  <c r="F124" i="22"/>
  <c r="E124" i="22"/>
  <c r="N124" i="22" s="1"/>
  <c r="P124" i="22" s="1"/>
  <c r="P123" i="22"/>
  <c r="N123" i="22"/>
  <c r="N122" i="22"/>
  <c r="P122" i="22" s="1"/>
  <c r="N121" i="22"/>
  <c r="P121" i="22" s="1"/>
  <c r="N120" i="22"/>
  <c r="P120" i="22" s="1"/>
  <c r="N119" i="22"/>
  <c r="P119" i="22" s="1"/>
  <c r="O118" i="22"/>
  <c r="M118" i="22"/>
  <c r="N118" i="22" s="1"/>
  <c r="P118" i="22" s="1"/>
  <c r="L118" i="22"/>
  <c r="K118" i="22"/>
  <c r="J118" i="22"/>
  <c r="I118" i="22"/>
  <c r="H118" i="22"/>
  <c r="G118" i="22"/>
  <c r="F118" i="22"/>
  <c r="E118" i="22"/>
  <c r="N117" i="22"/>
  <c r="P117" i="22" s="1"/>
  <c r="N116" i="22"/>
  <c r="P116" i="22" s="1"/>
  <c r="N115" i="22"/>
  <c r="P115" i="22" s="1"/>
  <c r="N114" i="22"/>
  <c r="P114" i="22" s="1"/>
  <c r="P113" i="22"/>
  <c r="N113" i="22"/>
  <c r="P112" i="22"/>
  <c r="N112" i="22"/>
  <c r="N111" i="22"/>
  <c r="P111" i="22" s="1"/>
  <c r="P110" i="22"/>
  <c r="N110" i="22"/>
  <c r="O109" i="22"/>
  <c r="M109" i="22"/>
  <c r="L109" i="22"/>
  <c r="L108" i="22" s="1"/>
  <c r="K109" i="22"/>
  <c r="K108" i="22" s="1"/>
  <c r="J109" i="22"/>
  <c r="J108" i="22" s="1"/>
  <c r="I109" i="22"/>
  <c r="I108" i="22" s="1"/>
  <c r="H109" i="22"/>
  <c r="G109" i="22"/>
  <c r="G108" i="22" s="1"/>
  <c r="F109" i="22"/>
  <c r="E109" i="22"/>
  <c r="F108" i="22"/>
  <c r="E108" i="22"/>
  <c r="N107" i="22"/>
  <c r="P107" i="22" s="1"/>
  <c r="N106" i="22"/>
  <c r="P106" i="22" s="1"/>
  <c r="P105" i="22"/>
  <c r="N105" i="22"/>
  <c r="N104" i="22"/>
  <c r="P104" i="22" s="1"/>
  <c r="N103" i="22"/>
  <c r="P103" i="22" s="1"/>
  <c r="N102" i="22"/>
  <c r="P102" i="22" s="1"/>
  <c r="O101" i="22"/>
  <c r="M101" i="22"/>
  <c r="L101" i="22"/>
  <c r="K101" i="22"/>
  <c r="J101" i="22"/>
  <c r="I101" i="22"/>
  <c r="H101" i="22"/>
  <c r="G101" i="22"/>
  <c r="F101" i="22"/>
  <c r="E101" i="22"/>
  <c r="N100" i="22"/>
  <c r="P100" i="22" s="1"/>
  <c r="N99" i="22"/>
  <c r="P99" i="22" s="1"/>
  <c r="N98" i="22"/>
  <c r="P98" i="22" s="1"/>
  <c r="N97" i="22"/>
  <c r="P97" i="22" s="1"/>
  <c r="O96" i="22"/>
  <c r="M96" i="22"/>
  <c r="L96" i="22"/>
  <c r="K96" i="22"/>
  <c r="J96" i="22"/>
  <c r="I96" i="22"/>
  <c r="H96" i="22"/>
  <c r="G96" i="22"/>
  <c r="F96" i="22"/>
  <c r="E96" i="22"/>
  <c r="N96" i="22" s="1"/>
  <c r="P96" i="22" s="1"/>
  <c r="N95" i="22"/>
  <c r="P95" i="22" s="1"/>
  <c r="N94" i="22"/>
  <c r="P94" i="22" s="1"/>
  <c r="N93" i="22"/>
  <c r="P93" i="22" s="1"/>
  <c r="O92" i="22"/>
  <c r="M92" i="22"/>
  <c r="L92" i="22"/>
  <c r="K92" i="22"/>
  <c r="J92" i="22"/>
  <c r="I92" i="22"/>
  <c r="H92" i="22"/>
  <c r="H82" i="22" s="1"/>
  <c r="G92" i="22"/>
  <c r="G82" i="22" s="1"/>
  <c r="F92" i="22"/>
  <c r="E92" i="22"/>
  <c r="N91" i="22"/>
  <c r="P91" i="22" s="1"/>
  <c r="N90" i="22"/>
  <c r="P90" i="22" s="1"/>
  <c r="O89" i="22"/>
  <c r="M89" i="22"/>
  <c r="L89" i="22"/>
  <c r="K89" i="22"/>
  <c r="J89" i="22"/>
  <c r="I89" i="22"/>
  <c r="H89" i="22"/>
  <c r="G89" i="22"/>
  <c r="F89" i="22"/>
  <c r="E89" i="22"/>
  <c r="P88" i="22"/>
  <c r="N88" i="22"/>
  <c r="N87" i="22"/>
  <c r="P87" i="22" s="1"/>
  <c r="O86" i="22"/>
  <c r="O82" i="22" s="1"/>
  <c r="M86" i="22"/>
  <c r="L86" i="22"/>
  <c r="K86" i="22"/>
  <c r="J86" i="22"/>
  <c r="J82" i="22" s="1"/>
  <c r="I86" i="22"/>
  <c r="I82" i="22" s="1"/>
  <c r="H86" i="22"/>
  <c r="G86" i="22"/>
  <c r="F86" i="22"/>
  <c r="E86" i="22"/>
  <c r="N85" i="22"/>
  <c r="P85" i="22" s="1"/>
  <c r="N84" i="22"/>
  <c r="P84" i="22" s="1"/>
  <c r="O83" i="22"/>
  <c r="M83" i="22"/>
  <c r="N83" i="22" s="1"/>
  <c r="P83" i="22" s="1"/>
  <c r="L83" i="22"/>
  <c r="K83" i="22"/>
  <c r="J83" i="22"/>
  <c r="I83" i="22"/>
  <c r="H83" i="22"/>
  <c r="G83" i="22"/>
  <c r="F83" i="22"/>
  <c r="E83" i="22"/>
  <c r="L82" i="22"/>
  <c r="K82" i="22"/>
  <c r="N81" i="22"/>
  <c r="P81" i="22" s="1"/>
  <c r="P80" i="22"/>
  <c r="N80" i="22"/>
  <c r="N79" i="22"/>
  <c r="P79" i="22" s="1"/>
  <c r="N78" i="22"/>
  <c r="P78" i="22" s="1"/>
  <c r="N77" i="22"/>
  <c r="P77" i="22" s="1"/>
  <c r="O76" i="22"/>
  <c r="M76" i="22"/>
  <c r="L76" i="22"/>
  <c r="K76" i="22"/>
  <c r="J76" i="22"/>
  <c r="J71" i="22" s="1"/>
  <c r="I76" i="22"/>
  <c r="I71" i="22" s="1"/>
  <c r="H76" i="22"/>
  <c r="H71" i="22" s="1"/>
  <c r="G76" i="22"/>
  <c r="G71" i="22" s="1"/>
  <c r="F76" i="22"/>
  <c r="E76" i="22"/>
  <c r="N75" i="22"/>
  <c r="P75" i="22" s="1"/>
  <c r="N74" i="22"/>
  <c r="P74" i="22" s="1"/>
  <c r="P73" i="22"/>
  <c r="N73" i="22"/>
  <c r="O72" i="22"/>
  <c r="M72" i="22"/>
  <c r="M71" i="22" s="1"/>
  <c r="L72" i="22"/>
  <c r="L71" i="22" s="1"/>
  <c r="K72" i="22"/>
  <c r="J72" i="22"/>
  <c r="I72" i="22"/>
  <c r="H72" i="22"/>
  <c r="G72" i="22"/>
  <c r="F72" i="22"/>
  <c r="F71" i="22" s="1"/>
  <c r="E72" i="22"/>
  <c r="N72" i="22" s="1"/>
  <c r="P72" i="22" s="1"/>
  <c r="O71" i="22"/>
  <c r="K71" i="22"/>
  <c r="N70" i="22"/>
  <c r="P70" i="22" s="1"/>
  <c r="N69" i="22"/>
  <c r="P69" i="22" s="1"/>
  <c r="N68" i="22"/>
  <c r="P68" i="22" s="1"/>
  <c r="O67" i="22"/>
  <c r="M67" i="22"/>
  <c r="L67" i="22"/>
  <c r="K67" i="22"/>
  <c r="J67" i="22"/>
  <c r="I67" i="22"/>
  <c r="H67" i="22"/>
  <c r="G67" i="22"/>
  <c r="F67" i="22"/>
  <c r="E67" i="22"/>
  <c r="N67" i="22" s="1"/>
  <c r="P67" i="22" s="1"/>
  <c r="N66" i="22"/>
  <c r="P66" i="22" s="1"/>
  <c r="N65" i="22"/>
  <c r="P65" i="22" s="1"/>
  <c r="N64" i="22"/>
  <c r="P64" i="22" s="1"/>
  <c r="N63" i="22"/>
  <c r="P63" i="22" s="1"/>
  <c r="N62" i="22"/>
  <c r="P62" i="22" s="1"/>
  <c r="O61" i="22"/>
  <c r="M61" i="22"/>
  <c r="L61" i="22"/>
  <c r="K61" i="22"/>
  <c r="J61" i="22"/>
  <c r="J55" i="22" s="1"/>
  <c r="I61" i="22"/>
  <c r="I55" i="22" s="1"/>
  <c r="H61" i="22"/>
  <c r="H55" i="22" s="1"/>
  <c r="G61" i="22"/>
  <c r="G55" i="22" s="1"/>
  <c r="F61" i="22"/>
  <c r="E61" i="22"/>
  <c r="P60" i="22"/>
  <c r="N60" i="22"/>
  <c r="N59" i="22"/>
  <c r="P59" i="22" s="1"/>
  <c r="N58" i="22"/>
  <c r="P58" i="22" s="1"/>
  <c r="N57" i="22"/>
  <c r="P57" i="22" s="1"/>
  <c r="O56" i="22"/>
  <c r="O55" i="22" s="1"/>
  <c r="M56" i="22"/>
  <c r="L56" i="22"/>
  <c r="L55" i="22" s="1"/>
  <c r="K56" i="22"/>
  <c r="J56" i="22"/>
  <c r="I56" i="22"/>
  <c r="H56" i="22"/>
  <c r="G56" i="22"/>
  <c r="F56" i="22"/>
  <c r="F55" i="22" s="1"/>
  <c r="E56" i="22"/>
  <c r="M55" i="22"/>
  <c r="K55" i="22"/>
  <c r="P54" i="22"/>
  <c r="N54" i="22"/>
  <c r="N53" i="22"/>
  <c r="P53" i="22" s="1"/>
  <c r="N52" i="22"/>
  <c r="P52" i="22" s="1"/>
  <c r="N51" i="22"/>
  <c r="P51" i="22" s="1"/>
  <c r="N50" i="22"/>
  <c r="P50" i="22" s="1"/>
  <c r="P49" i="22"/>
  <c r="N49" i="22"/>
  <c r="P48" i="22"/>
  <c r="N48" i="22"/>
  <c r="N47" i="22"/>
  <c r="P47" i="22" s="1"/>
  <c r="O46" i="22"/>
  <c r="M46" i="22"/>
  <c r="L46" i="22"/>
  <c r="K46" i="22"/>
  <c r="J46" i="22"/>
  <c r="J7" i="22" s="1"/>
  <c r="I46" i="22"/>
  <c r="H46" i="22"/>
  <c r="G46" i="22"/>
  <c r="F46" i="22"/>
  <c r="E46" i="22"/>
  <c r="N45" i="22"/>
  <c r="P45" i="22" s="1"/>
  <c r="N44" i="22"/>
  <c r="P44" i="22" s="1"/>
  <c r="N43" i="22"/>
  <c r="P43" i="22" s="1"/>
  <c r="N42" i="22"/>
  <c r="P42" i="22" s="1"/>
  <c r="N41" i="22"/>
  <c r="P41" i="22" s="1"/>
  <c r="N40" i="22"/>
  <c r="P40" i="22" s="1"/>
  <c r="N39" i="22"/>
  <c r="P39" i="22" s="1"/>
  <c r="N38" i="22"/>
  <c r="P38" i="22" s="1"/>
  <c r="N37" i="22"/>
  <c r="P37" i="22" s="1"/>
  <c r="P36" i="22"/>
  <c r="N36" i="22"/>
  <c r="N35" i="22"/>
  <c r="P35" i="22" s="1"/>
  <c r="O34" i="22"/>
  <c r="M34" i="22"/>
  <c r="N34" i="22" s="1"/>
  <c r="P34" i="22" s="1"/>
  <c r="L34" i="22"/>
  <c r="K34" i="22"/>
  <c r="J34" i="22"/>
  <c r="I34" i="22"/>
  <c r="H34" i="22"/>
  <c r="G34" i="22"/>
  <c r="F34" i="22"/>
  <c r="E34" i="22"/>
  <c r="N33" i="22"/>
  <c r="P33" i="22" s="1"/>
  <c r="N32" i="22"/>
  <c r="P32" i="22" s="1"/>
  <c r="N31" i="22"/>
  <c r="P31" i="22" s="1"/>
  <c r="O30" i="22"/>
  <c r="M30" i="22"/>
  <c r="L30" i="22"/>
  <c r="K30" i="22"/>
  <c r="J30" i="22"/>
  <c r="I30" i="22"/>
  <c r="H30" i="22"/>
  <c r="H7" i="22" s="1"/>
  <c r="G30" i="22"/>
  <c r="G7" i="22" s="1"/>
  <c r="F30" i="22"/>
  <c r="E30" i="22"/>
  <c r="N29" i="22"/>
  <c r="P29" i="22" s="1"/>
  <c r="P28" i="22"/>
  <c r="N28" i="22"/>
  <c r="O27" i="22"/>
  <c r="M27" i="22"/>
  <c r="L27" i="22"/>
  <c r="K27" i="22"/>
  <c r="J27" i="22"/>
  <c r="I27" i="22"/>
  <c r="H27" i="22"/>
  <c r="G27" i="22"/>
  <c r="F27" i="22"/>
  <c r="E27" i="22"/>
  <c r="N27" i="22" s="1"/>
  <c r="P27" i="22" s="1"/>
  <c r="N26" i="22"/>
  <c r="P26" i="22" s="1"/>
  <c r="N25" i="22"/>
  <c r="P25" i="22" s="1"/>
  <c r="N24" i="22"/>
  <c r="P24" i="22" s="1"/>
  <c r="N23" i="22"/>
  <c r="P23" i="22" s="1"/>
  <c r="N22" i="22"/>
  <c r="P22" i="22" s="1"/>
  <c r="N21" i="22"/>
  <c r="P21" i="22" s="1"/>
  <c r="O20" i="22"/>
  <c r="M20" i="22"/>
  <c r="M7" i="22" s="1"/>
  <c r="L20" i="22"/>
  <c r="K20" i="22"/>
  <c r="K7" i="22" s="1"/>
  <c r="J20" i="22"/>
  <c r="I20" i="22"/>
  <c r="H20" i="22"/>
  <c r="G20" i="22"/>
  <c r="F20" i="22"/>
  <c r="E20" i="22"/>
  <c r="N19" i="22"/>
  <c r="P19" i="22" s="1"/>
  <c r="N18" i="22"/>
  <c r="P18" i="22" s="1"/>
  <c r="P17" i="22"/>
  <c r="N17" i="22"/>
  <c r="N16" i="22"/>
  <c r="P16" i="22" s="1"/>
  <c r="N15" i="22"/>
  <c r="P15" i="22" s="1"/>
  <c r="N14" i="22"/>
  <c r="P14" i="22" s="1"/>
  <c r="N13" i="22"/>
  <c r="P13" i="22" s="1"/>
  <c r="O12" i="22"/>
  <c r="M12" i="22"/>
  <c r="N12" i="22" s="1"/>
  <c r="P12" i="22" s="1"/>
  <c r="L12" i="22"/>
  <c r="K12" i="22"/>
  <c r="J12" i="22"/>
  <c r="I12" i="22"/>
  <c r="H12" i="22"/>
  <c r="G12" i="22"/>
  <c r="F12" i="22"/>
  <c r="E12" i="22"/>
  <c r="N11" i="22"/>
  <c r="P11" i="22" s="1"/>
  <c r="N10" i="22"/>
  <c r="P10" i="22" s="1"/>
  <c r="N9" i="22"/>
  <c r="P9" i="22" s="1"/>
  <c r="O8" i="22"/>
  <c r="N8" i="22"/>
  <c r="P8" i="22" s="1"/>
  <c r="M8" i="22"/>
  <c r="L8" i="22"/>
  <c r="K8" i="22"/>
  <c r="J8" i="22"/>
  <c r="I8" i="22"/>
  <c r="I7" i="22" s="1"/>
  <c r="H8" i="22"/>
  <c r="G8" i="22"/>
  <c r="F8" i="22"/>
  <c r="E8" i="22"/>
  <c r="L7" i="22"/>
  <c r="G294" i="20"/>
  <c r="E294" i="20"/>
  <c r="F293" i="20"/>
  <c r="H293" i="20" s="1"/>
  <c r="F292" i="20"/>
  <c r="H292" i="20" s="1"/>
  <c r="F291" i="20"/>
  <c r="H291" i="20" s="1"/>
  <c r="G290" i="20"/>
  <c r="E290" i="20"/>
  <c r="F290" i="20" s="1"/>
  <c r="H290" i="20" s="1"/>
  <c r="F289" i="20"/>
  <c r="H289" i="20" s="1"/>
  <c r="F288" i="20"/>
  <c r="H288" i="20" s="1"/>
  <c r="F287" i="20"/>
  <c r="H287" i="20" s="1"/>
  <c r="F286" i="20"/>
  <c r="H286" i="20" s="1"/>
  <c r="F285" i="20"/>
  <c r="H285" i="20" s="1"/>
  <c r="F284" i="20"/>
  <c r="H284" i="20" s="1"/>
  <c r="F283" i="20"/>
  <c r="H283" i="20" s="1"/>
  <c r="F282" i="20"/>
  <c r="H282" i="20" s="1"/>
  <c r="E281" i="20"/>
  <c r="F281" i="20" s="1"/>
  <c r="H281" i="20" s="1"/>
  <c r="F280" i="20"/>
  <c r="H280" i="20" s="1"/>
  <c r="F279" i="20"/>
  <c r="H279" i="20" s="1"/>
  <c r="H278" i="20"/>
  <c r="F278" i="20"/>
  <c r="F277" i="20"/>
  <c r="H277" i="20" s="1"/>
  <c r="G276" i="20"/>
  <c r="G281" i="20" s="1"/>
  <c r="G295" i="20" s="1"/>
  <c r="E276" i="20"/>
  <c r="F276" i="20" s="1"/>
  <c r="H276" i="20" s="1"/>
  <c r="F275" i="20"/>
  <c r="H275" i="20" s="1"/>
  <c r="F274" i="20"/>
  <c r="H274" i="20" s="1"/>
  <c r="F273" i="20"/>
  <c r="H273" i="20" s="1"/>
  <c r="F272" i="20"/>
  <c r="H272" i="20" s="1"/>
  <c r="F271" i="20"/>
  <c r="H271" i="20" s="1"/>
  <c r="F270" i="20"/>
  <c r="H270" i="20" s="1"/>
  <c r="F269" i="20"/>
  <c r="H269" i="20" s="1"/>
  <c r="F268" i="20"/>
  <c r="H268" i="20" s="1"/>
  <c r="F267" i="20"/>
  <c r="H267" i="20" s="1"/>
  <c r="F264" i="20"/>
  <c r="H264" i="20" s="1"/>
  <c r="F263" i="20"/>
  <c r="H263" i="20" s="1"/>
  <c r="F262" i="20"/>
  <c r="H262" i="20" s="1"/>
  <c r="F261" i="20"/>
  <c r="H261" i="20" s="1"/>
  <c r="F260" i="20"/>
  <c r="H260" i="20" s="1"/>
  <c r="F259" i="20"/>
  <c r="H259" i="20" s="1"/>
  <c r="F258" i="20"/>
  <c r="H258" i="20" s="1"/>
  <c r="F257" i="20"/>
  <c r="H257" i="20" s="1"/>
  <c r="F256" i="20"/>
  <c r="H256" i="20" s="1"/>
  <c r="F255" i="20"/>
  <c r="H255" i="20" s="1"/>
  <c r="F254" i="20"/>
  <c r="H254" i="20" s="1"/>
  <c r="F253" i="20"/>
  <c r="H253" i="20" s="1"/>
  <c r="F252" i="20"/>
  <c r="H252" i="20" s="1"/>
  <c r="F251" i="20"/>
  <c r="H251" i="20" s="1"/>
  <c r="G250" i="20"/>
  <c r="E250" i="20"/>
  <c r="F250" i="20" s="1"/>
  <c r="H250" i="20" s="1"/>
  <c r="G249" i="20"/>
  <c r="E249" i="20"/>
  <c r="F249" i="20" s="1"/>
  <c r="H249" i="20" s="1"/>
  <c r="F248" i="20"/>
  <c r="H248" i="20" s="1"/>
  <c r="F247" i="20"/>
  <c r="H247" i="20" s="1"/>
  <c r="F246" i="20"/>
  <c r="H246" i="20" s="1"/>
  <c r="F245" i="20"/>
  <c r="H245" i="20" s="1"/>
  <c r="F244" i="20"/>
  <c r="H244" i="20" s="1"/>
  <c r="F243" i="20"/>
  <c r="H243" i="20" s="1"/>
  <c r="F242" i="20"/>
  <c r="H242" i="20" s="1"/>
  <c r="F241" i="20"/>
  <c r="H241" i="20" s="1"/>
  <c r="F240" i="20"/>
  <c r="H240" i="20" s="1"/>
  <c r="F239" i="20"/>
  <c r="H239" i="20" s="1"/>
  <c r="F238" i="20"/>
  <c r="H238" i="20" s="1"/>
  <c r="F237" i="20"/>
  <c r="H237" i="20" s="1"/>
  <c r="F236" i="20"/>
  <c r="H236" i="20" s="1"/>
  <c r="F235" i="20"/>
  <c r="H235" i="20" s="1"/>
  <c r="F234" i="20"/>
  <c r="H234" i="20" s="1"/>
  <c r="F233" i="20"/>
  <c r="H233" i="20" s="1"/>
  <c r="F232" i="20"/>
  <c r="H232" i="20" s="1"/>
  <c r="F231" i="20"/>
  <c r="H231" i="20" s="1"/>
  <c r="F230" i="20"/>
  <c r="H230" i="20" s="1"/>
  <c r="F229" i="20"/>
  <c r="H229" i="20" s="1"/>
  <c r="F228" i="20"/>
  <c r="H228" i="20" s="1"/>
  <c r="F227" i="20"/>
  <c r="H227" i="20" s="1"/>
  <c r="G226" i="20"/>
  <c r="E226" i="20"/>
  <c r="F226" i="20" s="1"/>
  <c r="H226" i="20" s="1"/>
  <c r="F225" i="20"/>
  <c r="H225" i="20" s="1"/>
  <c r="F224" i="20"/>
  <c r="H224" i="20" s="1"/>
  <c r="F223" i="20"/>
  <c r="H223" i="20" s="1"/>
  <c r="F222" i="20"/>
  <c r="H222" i="20" s="1"/>
  <c r="F221" i="20"/>
  <c r="H221" i="20" s="1"/>
  <c r="F220" i="20"/>
  <c r="H220" i="20" s="1"/>
  <c r="F219" i="20"/>
  <c r="H219" i="20" s="1"/>
  <c r="F218" i="20"/>
  <c r="H218" i="20" s="1"/>
  <c r="F217" i="20"/>
  <c r="H217" i="20" s="1"/>
  <c r="F216" i="20"/>
  <c r="H216" i="20" s="1"/>
  <c r="F215" i="20"/>
  <c r="H215" i="20" s="1"/>
  <c r="F214" i="20"/>
  <c r="H214" i="20" s="1"/>
  <c r="F213" i="20"/>
  <c r="H213" i="20" s="1"/>
  <c r="F212" i="20"/>
  <c r="H212" i="20" s="1"/>
  <c r="F211" i="20"/>
  <c r="H211" i="20" s="1"/>
  <c r="F210" i="20"/>
  <c r="H210" i="20" s="1"/>
  <c r="F209" i="20"/>
  <c r="H209" i="20" s="1"/>
  <c r="F208" i="20"/>
  <c r="H208" i="20" s="1"/>
  <c r="F207" i="20"/>
  <c r="H207" i="20" s="1"/>
  <c r="F206" i="20"/>
  <c r="H206" i="20" s="1"/>
  <c r="F205" i="20"/>
  <c r="H205" i="20" s="1"/>
  <c r="F204" i="20"/>
  <c r="H204" i="20" s="1"/>
  <c r="F203" i="20"/>
  <c r="H203" i="20" s="1"/>
  <c r="F202" i="20"/>
  <c r="H202" i="20" s="1"/>
  <c r="F201" i="20"/>
  <c r="H201" i="20" s="1"/>
  <c r="F200" i="20"/>
  <c r="H200" i="20" s="1"/>
  <c r="F199" i="20"/>
  <c r="H199" i="20" s="1"/>
  <c r="F198" i="20"/>
  <c r="H198" i="20" s="1"/>
  <c r="G197" i="20"/>
  <c r="E197" i="20"/>
  <c r="F197" i="20" s="1"/>
  <c r="H197" i="20" s="1"/>
  <c r="F196" i="20"/>
  <c r="H196" i="20" s="1"/>
  <c r="F195" i="20"/>
  <c r="H195" i="20" s="1"/>
  <c r="F194" i="20"/>
  <c r="H194" i="20" s="1"/>
  <c r="F193" i="20"/>
  <c r="H193" i="20" s="1"/>
  <c r="F192" i="20"/>
  <c r="H192" i="20" s="1"/>
  <c r="F191" i="20"/>
  <c r="H191" i="20" s="1"/>
  <c r="F190" i="20"/>
  <c r="H190" i="20" s="1"/>
  <c r="F189" i="20"/>
  <c r="H189" i="20" s="1"/>
  <c r="H188" i="20"/>
  <c r="F188" i="20"/>
  <c r="F187" i="20"/>
  <c r="H187" i="20" s="1"/>
  <c r="G186" i="20"/>
  <c r="G265" i="20" s="1"/>
  <c r="E186" i="20"/>
  <c r="F186" i="20" s="1"/>
  <c r="H186" i="20" s="1"/>
  <c r="H184" i="20"/>
  <c r="F184" i="20"/>
  <c r="F183" i="20"/>
  <c r="H183" i="20" s="1"/>
  <c r="F182" i="20"/>
  <c r="H182" i="20" s="1"/>
  <c r="G181" i="20"/>
  <c r="E181" i="20"/>
  <c r="F181" i="20" s="1"/>
  <c r="H181" i="20" s="1"/>
  <c r="H180" i="20"/>
  <c r="F180" i="20"/>
  <c r="G179" i="20"/>
  <c r="E179" i="20"/>
  <c r="F179" i="20" s="1"/>
  <c r="H179" i="20" s="1"/>
  <c r="G178" i="20"/>
  <c r="E178" i="20"/>
  <c r="F178" i="20" s="1"/>
  <c r="H178" i="20" s="1"/>
  <c r="F177" i="20"/>
  <c r="H177" i="20" s="1"/>
  <c r="F176" i="20"/>
  <c r="H176" i="20" s="1"/>
  <c r="G175" i="20"/>
  <c r="E175" i="20"/>
  <c r="F175" i="20" s="1"/>
  <c r="H175" i="20" s="1"/>
  <c r="G174" i="20"/>
  <c r="E174" i="20"/>
  <c r="F174" i="20" s="1"/>
  <c r="H174" i="20" s="1"/>
  <c r="F173" i="20"/>
  <c r="H173" i="20" s="1"/>
  <c r="F172" i="20"/>
  <c r="H172" i="20" s="1"/>
  <c r="G171" i="20"/>
  <c r="E171" i="20"/>
  <c r="F171" i="20" s="1"/>
  <c r="H171" i="20" s="1"/>
  <c r="G170" i="20"/>
  <c r="E170" i="20"/>
  <c r="F170" i="20" s="1"/>
  <c r="H170" i="20" s="1"/>
  <c r="F169" i="20"/>
  <c r="H169" i="20" s="1"/>
  <c r="F168" i="20"/>
  <c r="H168" i="20" s="1"/>
  <c r="H167" i="20"/>
  <c r="F167" i="20"/>
  <c r="F166" i="20"/>
  <c r="H166" i="20" s="1"/>
  <c r="F165" i="20"/>
  <c r="H165" i="20" s="1"/>
  <c r="F164" i="20"/>
  <c r="H164" i="20" s="1"/>
  <c r="G163" i="20"/>
  <c r="E163" i="20"/>
  <c r="F163" i="20" s="1"/>
  <c r="H163" i="20" s="1"/>
  <c r="H162" i="20"/>
  <c r="F162" i="20"/>
  <c r="F161" i="20"/>
  <c r="H161" i="20" s="1"/>
  <c r="G160" i="20"/>
  <c r="G150" i="20" s="1"/>
  <c r="E160" i="20"/>
  <c r="F160" i="20" s="1"/>
  <c r="H160" i="20" s="1"/>
  <c r="F159" i="20"/>
  <c r="H159" i="20" s="1"/>
  <c r="F158" i="20"/>
  <c r="H158" i="20" s="1"/>
  <c r="H157" i="20"/>
  <c r="F157" i="20"/>
  <c r="F156" i="20"/>
  <c r="H156" i="20" s="1"/>
  <c r="F155" i="20"/>
  <c r="H155" i="20" s="1"/>
  <c r="F154" i="20"/>
  <c r="H154" i="20" s="1"/>
  <c r="F153" i="20"/>
  <c r="H153" i="20" s="1"/>
  <c r="F152" i="20"/>
  <c r="H152" i="20" s="1"/>
  <c r="H151" i="20"/>
  <c r="F151" i="20"/>
  <c r="F149" i="20"/>
  <c r="H149" i="20" s="1"/>
  <c r="F148" i="20"/>
  <c r="H148" i="20" s="1"/>
  <c r="H147" i="20"/>
  <c r="F147" i="20"/>
  <c r="H146" i="20"/>
  <c r="F146" i="20"/>
  <c r="F145" i="20"/>
  <c r="H145" i="20" s="1"/>
  <c r="G144" i="20"/>
  <c r="E144" i="20"/>
  <c r="F144" i="20" s="1"/>
  <c r="H144" i="20" s="1"/>
  <c r="F143" i="20"/>
  <c r="H143" i="20" s="1"/>
  <c r="H142" i="20"/>
  <c r="F142" i="20"/>
  <c r="H141" i="20"/>
  <c r="F141" i="20"/>
  <c r="F140" i="20"/>
  <c r="H140" i="20" s="1"/>
  <c r="G139" i="20"/>
  <c r="E139" i="20"/>
  <c r="F139" i="20" s="1"/>
  <c r="H139" i="20" s="1"/>
  <c r="G138" i="20"/>
  <c r="E138" i="20"/>
  <c r="F138" i="20" s="1"/>
  <c r="H138" i="20" s="1"/>
  <c r="H137" i="20"/>
  <c r="F137" i="20"/>
  <c r="F136" i="20"/>
  <c r="H136" i="20" s="1"/>
  <c r="F135" i="20"/>
  <c r="H135" i="20" s="1"/>
  <c r="F134" i="20"/>
  <c r="H134" i="20" s="1"/>
  <c r="F133" i="20"/>
  <c r="H133" i="20" s="1"/>
  <c r="H132" i="20"/>
  <c r="F132" i="20"/>
  <c r="G131" i="20"/>
  <c r="E131" i="20"/>
  <c r="F131" i="20" s="1"/>
  <c r="H131" i="20" s="1"/>
  <c r="F130" i="20"/>
  <c r="H130" i="20" s="1"/>
  <c r="F129" i="20"/>
  <c r="H129" i="20" s="1"/>
  <c r="G128" i="20"/>
  <c r="E128" i="20"/>
  <c r="F128" i="20" s="1"/>
  <c r="H128" i="20" s="1"/>
  <c r="H127" i="20"/>
  <c r="F127" i="20"/>
  <c r="F126" i="20"/>
  <c r="H126" i="20" s="1"/>
  <c r="F125" i="20"/>
  <c r="H125" i="20" s="1"/>
  <c r="G124" i="20"/>
  <c r="E124" i="20"/>
  <c r="F124" i="20" s="1"/>
  <c r="H124" i="20" s="1"/>
  <c r="F123" i="20"/>
  <c r="H123" i="20" s="1"/>
  <c r="H122" i="20"/>
  <c r="F122" i="20"/>
  <c r="F121" i="20"/>
  <c r="H121" i="20" s="1"/>
  <c r="F120" i="20"/>
  <c r="H120" i="20" s="1"/>
  <c r="F119" i="20"/>
  <c r="H119" i="20" s="1"/>
  <c r="G118" i="20"/>
  <c r="E118" i="20"/>
  <c r="E108" i="20" s="1"/>
  <c r="F108" i="20" s="1"/>
  <c r="H108" i="20" s="1"/>
  <c r="H117" i="20"/>
  <c r="F117" i="20"/>
  <c r="F116" i="20"/>
  <c r="H116" i="20" s="1"/>
  <c r="F115" i="20"/>
  <c r="H115" i="20" s="1"/>
  <c r="F114" i="20"/>
  <c r="H114" i="20" s="1"/>
  <c r="F113" i="20"/>
  <c r="H113" i="20" s="1"/>
  <c r="F112" i="20"/>
  <c r="H112" i="20" s="1"/>
  <c r="H111" i="20"/>
  <c r="F111" i="20"/>
  <c r="F110" i="20"/>
  <c r="H110" i="20" s="1"/>
  <c r="G109" i="20"/>
  <c r="E109" i="20"/>
  <c r="F109" i="20" s="1"/>
  <c r="H109" i="20" s="1"/>
  <c r="G108" i="20"/>
  <c r="H107" i="20"/>
  <c r="F107" i="20"/>
  <c r="F106" i="20"/>
  <c r="H106" i="20" s="1"/>
  <c r="F105" i="20"/>
  <c r="H105" i="20" s="1"/>
  <c r="F104" i="20"/>
  <c r="H104" i="20" s="1"/>
  <c r="F103" i="20"/>
  <c r="H103" i="20" s="1"/>
  <c r="F102" i="20"/>
  <c r="H102" i="20" s="1"/>
  <c r="G101" i="20"/>
  <c r="E101" i="20"/>
  <c r="F101" i="20" s="1"/>
  <c r="H101" i="20" s="1"/>
  <c r="F100" i="20"/>
  <c r="H100" i="20" s="1"/>
  <c r="F99" i="20"/>
  <c r="H99" i="20" s="1"/>
  <c r="F98" i="20"/>
  <c r="H98" i="20" s="1"/>
  <c r="F97" i="20"/>
  <c r="H97" i="20" s="1"/>
  <c r="H96" i="20"/>
  <c r="G96" i="20"/>
  <c r="F96" i="20"/>
  <c r="E96" i="20"/>
  <c r="F95" i="20"/>
  <c r="H95" i="20" s="1"/>
  <c r="F94" i="20"/>
  <c r="H94" i="20" s="1"/>
  <c r="F93" i="20"/>
  <c r="H93" i="20" s="1"/>
  <c r="G92" i="20"/>
  <c r="H92" i="20" s="1"/>
  <c r="F92" i="20"/>
  <c r="E92" i="20"/>
  <c r="H91" i="20"/>
  <c r="F91" i="20"/>
  <c r="F90" i="20"/>
  <c r="H90" i="20" s="1"/>
  <c r="G89" i="20"/>
  <c r="E89" i="20"/>
  <c r="F89" i="20" s="1"/>
  <c r="H89" i="20" s="1"/>
  <c r="H88" i="20"/>
  <c r="F88" i="20"/>
  <c r="H87" i="20"/>
  <c r="F87" i="20"/>
  <c r="G86" i="20"/>
  <c r="E86" i="20"/>
  <c r="F86" i="20" s="1"/>
  <c r="H86" i="20" s="1"/>
  <c r="F85" i="20"/>
  <c r="H85" i="20" s="1"/>
  <c r="F84" i="20"/>
  <c r="H84" i="20" s="1"/>
  <c r="H83" i="20"/>
  <c r="G83" i="20"/>
  <c r="G82" i="20" s="1"/>
  <c r="F83" i="20"/>
  <c r="E83" i="20"/>
  <c r="F81" i="20"/>
  <c r="H81" i="20" s="1"/>
  <c r="F80" i="20"/>
  <c r="H80" i="20" s="1"/>
  <c r="F79" i="20"/>
  <c r="H79" i="20" s="1"/>
  <c r="H78" i="20"/>
  <c r="F78" i="20"/>
  <c r="H77" i="20"/>
  <c r="F77" i="20"/>
  <c r="G76" i="20"/>
  <c r="E76" i="20"/>
  <c r="F76" i="20" s="1"/>
  <c r="H76" i="20" s="1"/>
  <c r="F75" i="20"/>
  <c r="H75" i="20" s="1"/>
  <c r="F74" i="20"/>
  <c r="H74" i="20" s="1"/>
  <c r="H73" i="20"/>
  <c r="F73" i="20"/>
  <c r="G72" i="20"/>
  <c r="E72" i="20"/>
  <c r="F72" i="20" s="1"/>
  <c r="H72" i="20" s="1"/>
  <c r="G71" i="20"/>
  <c r="E71" i="20"/>
  <c r="F71" i="20" s="1"/>
  <c r="H71" i="20" s="1"/>
  <c r="F70" i="20"/>
  <c r="H70" i="20" s="1"/>
  <c r="H69" i="20"/>
  <c r="F69" i="20"/>
  <c r="H68" i="20"/>
  <c r="F68" i="20"/>
  <c r="G67" i="20"/>
  <c r="E67" i="20"/>
  <c r="F67" i="20" s="1"/>
  <c r="H67" i="20" s="1"/>
  <c r="F66" i="20"/>
  <c r="H66" i="20" s="1"/>
  <c r="F65" i="20"/>
  <c r="H65" i="20" s="1"/>
  <c r="H64" i="20"/>
  <c r="F64" i="20"/>
  <c r="H63" i="20"/>
  <c r="F63" i="20"/>
  <c r="F62" i="20"/>
  <c r="H62" i="20" s="1"/>
  <c r="G61" i="20"/>
  <c r="E61" i="20"/>
  <c r="F61" i="20" s="1"/>
  <c r="H61" i="20" s="1"/>
  <c r="F60" i="20"/>
  <c r="H60" i="20" s="1"/>
  <c r="H59" i="20"/>
  <c r="F59" i="20"/>
  <c r="H58" i="20"/>
  <c r="F58" i="20"/>
  <c r="F57" i="20"/>
  <c r="H57" i="20" s="1"/>
  <c r="G56" i="20"/>
  <c r="E56" i="20"/>
  <c r="E55" i="20" s="1"/>
  <c r="F55" i="20" s="1"/>
  <c r="H55" i="20" s="1"/>
  <c r="G55" i="20"/>
  <c r="H54" i="20"/>
  <c r="F54" i="20"/>
  <c r="F53" i="20"/>
  <c r="H53" i="20" s="1"/>
  <c r="F52" i="20"/>
  <c r="H52" i="20" s="1"/>
  <c r="F51" i="20"/>
  <c r="H51" i="20" s="1"/>
  <c r="F50" i="20"/>
  <c r="H50" i="20" s="1"/>
  <c r="H49" i="20"/>
  <c r="F49" i="20"/>
  <c r="H48" i="20"/>
  <c r="F48" i="20"/>
  <c r="F47" i="20"/>
  <c r="H47" i="20" s="1"/>
  <c r="G46" i="20"/>
  <c r="E46" i="20"/>
  <c r="F46" i="20" s="1"/>
  <c r="H46" i="20" s="1"/>
  <c r="F45" i="20"/>
  <c r="H45" i="20" s="1"/>
  <c r="H44" i="20"/>
  <c r="F44" i="20"/>
  <c r="H43" i="20"/>
  <c r="F43" i="20"/>
  <c r="F42" i="20"/>
  <c r="H42" i="20" s="1"/>
  <c r="F41" i="20"/>
  <c r="H41" i="20" s="1"/>
  <c r="F40" i="20"/>
  <c r="H40" i="20" s="1"/>
  <c r="F39" i="20"/>
  <c r="H39" i="20" s="1"/>
  <c r="H38" i="20"/>
  <c r="F38" i="20"/>
  <c r="H37" i="20"/>
  <c r="F37" i="20"/>
  <c r="F36" i="20"/>
  <c r="H36" i="20" s="1"/>
  <c r="F35" i="20"/>
  <c r="H35" i="20" s="1"/>
  <c r="G34" i="20"/>
  <c r="F34" i="20"/>
  <c r="H34" i="20" s="1"/>
  <c r="E34" i="20"/>
  <c r="H33" i="20"/>
  <c r="F33" i="20"/>
  <c r="H32" i="20"/>
  <c r="F32" i="20"/>
  <c r="F31" i="20"/>
  <c r="H31" i="20" s="1"/>
  <c r="G30" i="20"/>
  <c r="E30" i="20"/>
  <c r="F30" i="20" s="1"/>
  <c r="H30" i="20" s="1"/>
  <c r="F29" i="20"/>
  <c r="H29" i="20" s="1"/>
  <c r="H28" i="20"/>
  <c r="F28" i="20"/>
  <c r="G27" i="20"/>
  <c r="E27" i="20"/>
  <c r="F27" i="20" s="1"/>
  <c r="H27" i="20" s="1"/>
  <c r="F26" i="20"/>
  <c r="H26" i="20" s="1"/>
  <c r="F25" i="20"/>
  <c r="H25" i="20" s="1"/>
  <c r="F24" i="20"/>
  <c r="H24" i="20" s="1"/>
  <c r="H23" i="20"/>
  <c r="F23" i="20"/>
  <c r="H22" i="20"/>
  <c r="F22" i="20"/>
  <c r="F21" i="20"/>
  <c r="H21" i="20" s="1"/>
  <c r="G20" i="20"/>
  <c r="E20" i="20"/>
  <c r="F20" i="20" s="1"/>
  <c r="H20" i="20" s="1"/>
  <c r="F19" i="20"/>
  <c r="H19" i="20" s="1"/>
  <c r="H18" i="20"/>
  <c r="F18" i="20"/>
  <c r="H17" i="20"/>
  <c r="F17" i="20"/>
  <c r="F16" i="20"/>
  <c r="H16" i="20" s="1"/>
  <c r="F15" i="20"/>
  <c r="H15" i="20" s="1"/>
  <c r="F14" i="20"/>
  <c r="H14" i="20" s="1"/>
  <c r="F13" i="20"/>
  <c r="H13" i="20" s="1"/>
  <c r="G12" i="20"/>
  <c r="F12" i="20"/>
  <c r="H12" i="20" s="1"/>
  <c r="E12" i="20"/>
  <c r="F11" i="20"/>
  <c r="H11" i="20" s="1"/>
  <c r="F10" i="20"/>
  <c r="H10" i="20" s="1"/>
  <c r="F9" i="20"/>
  <c r="H9" i="20" s="1"/>
  <c r="G8" i="20"/>
  <c r="G7" i="20" s="1"/>
  <c r="F8" i="20"/>
  <c r="E8" i="20"/>
  <c r="E108" i="24" l="1"/>
  <c r="F108" i="24" s="1"/>
  <c r="H108" i="24" s="1"/>
  <c r="E7" i="24"/>
  <c r="H55" i="24"/>
  <c r="H83" i="24"/>
  <c r="G82" i="24"/>
  <c r="H82" i="24" s="1"/>
  <c r="H281" i="24"/>
  <c r="E150" i="24"/>
  <c r="F150" i="24" s="1"/>
  <c r="H150" i="24" s="1"/>
  <c r="G185" i="24"/>
  <c r="G266" i="24" s="1"/>
  <c r="G296" i="24" s="1"/>
  <c r="E295" i="24"/>
  <c r="F295" i="24" s="1"/>
  <c r="F294" i="24"/>
  <c r="H294" i="24" s="1"/>
  <c r="E71" i="24"/>
  <c r="F71" i="24" s="1"/>
  <c r="H71" i="24" s="1"/>
  <c r="F20" i="24"/>
  <c r="H20" i="24" s="1"/>
  <c r="F56" i="24"/>
  <c r="H56" i="24" s="1"/>
  <c r="F160" i="24"/>
  <c r="H160" i="24" s="1"/>
  <c r="F86" i="24"/>
  <c r="H86" i="24" s="1"/>
  <c r="F186" i="24"/>
  <c r="H186" i="24" s="1"/>
  <c r="H55" i="23"/>
  <c r="J55" i="23" s="1"/>
  <c r="F82" i="23"/>
  <c r="H139" i="23"/>
  <c r="J139" i="23" s="1"/>
  <c r="H67" i="23"/>
  <c r="J67" i="23" s="1"/>
  <c r="H178" i="23"/>
  <c r="J178" i="23" s="1"/>
  <c r="H250" i="23"/>
  <c r="J250" i="23" s="1"/>
  <c r="E249" i="23"/>
  <c r="H249" i="23" s="1"/>
  <c r="J249" i="23" s="1"/>
  <c r="E82" i="23"/>
  <c r="H83" i="23"/>
  <c r="J83" i="23" s="1"/>
  <c r="H128" i="23"/>
  <c r="J128" i="23" s="1"/>
  <c r="H174" i="23"/>
  <c r="J174" i="23" s="1"/>
  <c r="H7" i="23"/>
  <c r="J7" i="23" s="1"/>
  <c r="E150" i="23"/>
  <c r="H150" i="23" s="1"/>
  <c r="J150" i="23" s="1"/>
  <c r="H163" i="23"/>
  <c r="J163" i="23" s="1"/>
  <c r="F108" i="23"/>
  <c r="H108" i="23" s="1"/>
  <c r="J108" i="23" s="1"/>
  <c r="H179" i="23"/>
  <c r="J179" i="23" s="1"/>
  <c r="G7" i="23"/>
  <c r="H109" i="23"/>
  <c r="J109" i="23" s="1"/>
  <c r="H8" i="23"/>
  <c r="J8" i="23" s="1"/>
  <c r="F7" i="23"/>
  <c r="F185" i="23" s="1"/>
  <c r="F266" i="23" s="1"/>
  <c r="F296" i="23" s="1"/>
  <c r="G82" i="23"/>
  <c r="E170" i="23"/>
  <c r="H170" i="23" s="1"/>
  <c r="J170" i="23" s="1"/>
  <c r="H171" i="23"/>
  <c r="J171" i="23" s="1"/>
  <c r="I7" i="23"/>
  <c r="I185" i="23" s="1"/>
  <c r="I266" i="23" s="1"/>
  <c r="I296" i="23" s="1"/>
  <c r="E138" i="23"/>
  <c r="H294" i="23"/>
  <c r="J294" i="23" s="1"/>
  <c r="F138" i="23"/>
  <c r="E281" i="23"/>
  <c r="H290" i="23"/>
  <c r="J290" i="23" s="1"/>
  <c r="N281" i="22"/>
  <c r="P281" i="22" s="1"/>
  <c r="K185" i="22"/>
  <c r="G185" i="22"/>
  <c r="G266" i="22" s="1"/>
  <c r="G296" i="22" s="1"/>
  <c r="K265" i="22"/>
  <c r="N249" i="22"/>
  <c r="P249" i="22" s="1"/>
  <c r="I185" i="22"/>
  <c r="H185" i="22"/>
  <c r="H266" i="22" s="1"/>
  <c r="H296" i="22" s="1"/>
  <c r="J185" i="22"/>
  <c r="J266" i="22" s="1"/>
  <c r="J296" i="22" s="1"/>
  <c r="N174" i="22"/>
  <c r="P174" i="22" s="1"/>
  <c r="N139" i="22"/>
  <c r="P139" i="22" s="1"/>
  <c r="N30" i="22"/>
  <c r="P30" i="22" s="1"/>
  <c r="E170" i="22"/>
  <c r="N170" i="22" s="1"/>
  <c r="P170" i="22" s="1"/>
  <c r="L185" i="22"/>
  <c r="L266" i="22" s="1"/>
  <c r="L296" i="22" s="1"/>
  <c r="N178" i="22"/>
  <c r="P178" i="22" s="1"/>
  <c r="M82" i="22"/>
  <c r="M265" i="22"/>
  <c r="N56" i="22"/>
  <c r="P56" i="22" s="1"/>
  <c r="O265" i="22"/>
  <c r="E71" i="22"/>
  <c r="N71" i="22" s="1"/>
  <c r="P71" i="22" s="1"/>
  <c r="I265" i="22"/>
  <c r="N265" i="22" s="1"/>
  <c r="P265" i="22" s="1"/>
  <c r="E7" i="22"/>
  <c r="N86" i="22"/>
  <c r="P86" i="22" s="1"/>
  <c r="E82" i="22"/>
  <c r="N101" i="22"/>
  <c r="P101" i="22" s="1"/>
  <c r="N226" i="22"/>
  <c r="P226" i="22" s="1"/>
  <c r="N250" i="22"/>
  <c r="P250" i="22" s="1"/>
  <c r="F82" i="22"/>
  <c r="N92" i="22"/>
  <c r="P92" i="22" s="1"/>
  <c r="N131" i="22"/>
  <c r="P131" i="22" s="1"/>
  <c r="N108" i="22"/>
  <c r="M150" i="22"/>
  <c r="M185" i="22" s="1"/>
  <c r="M266" i="22" s="1"/>
  <c r="M296" i="22" s="1"/>
  <c r="N20" i="22"/>
  <c r="P20" i="22" s="1"/>
  <c r="F7" i="22"/>
  <c r="F185" i="22" s="1"/>
  <c r="F266" i="22" s="1"/>
  <c r="F296" i="22" s="1"/>
  <c r="E55" i="22"/>
  <c r="N55" i="22" s="1"/>
  <c r="P55" i="22" s="1"/>
  <c r="N61" i="22"/>
  <c r="P61" i="22" s="1"/>
  <c r="N89" i="22"/>
  <c r="P89" i="22" s="1"/>
  <c r="N109" i="22"/>
  <c r="P109" i="22" s="1"/>
  <c r="N175" i="22"/>
  <c r="P175" i="22" s="1"/>
  <c r="M108" i="22"/>
  <c r="N138" i="22"/>
  <c r="P138" i="22" s="1"/>
  <c r="N76" i="22"/>
  <c r="P76" i="22" s="1"/>
  <c r="N276" i="22"/>
  <c r="P276" i="22" s="1"/>
  <c r="E294" i="22"/>
  <c r="N294" i="22" s="1"/>
  <c r="P294" i="22" s="1"/>
  <c r="O7" i="22"/>
  <c r="O108" i="22"/>
  <c r="N46" i="22"/>
  <c r="P46" i="22" s="1"/>
  <c r="H108" i="22"/>
  <c r="E150" i="22"/>
  <c r="N179" i="22"/>
  <c r="P179" i="22" s="1"/>
  <c r="N181" i="22"/>
  <c r="P181" i="22" s="1"/>
  <c r="F118" i="20"/>
  <c r="H118" i="20" s="1"/>
  <c r="E295" i="20"/>
  <c r="F295" i="20" s="1"/>
  <c r="F294" i="20"/>
  <c r="H294" i="20" s="1"/>
  <c r="H295" i="20" s="1"/>
  <c r="G185" i="20"/>
  <c r="G266" i="20" s="1"/>
  <c r="G296" i="20" s="1"/>
  <c r="H8" i="20"/>
  <c r="E7" i="20"/>
  <c r="E150" i="20"/>
  <c r="F150" i="20" s="1"/>
  <c r="H150" i="20" s="1"/>
  <c r="F56" i="20"/>
  <c r="H56" i="20" s="1"/>
  <c r="E82" i="20"/>
  <c r="F82" i="20" s="1"/>
  <c r="H82" i="20" s="1"/>
  <c r="E265" i="20"/>
  <c r="F265" i="20" s="1"/>
  <c r="H265" i="20" s="1"/>
  <c r="H295" i="24" l="1"/>
  <c r="F7" i="24"/>
  <c r="H7" i="24" s="1"/>
  <c r="E185" i="24"/>
  <c r="H82" i="23"/>
  <c r="J82" i="23" s="1"/>
  <c r="H281" i="23"/>
  <c r="J281" i="23" s="1"/>
  <c r="J295" i="23" s="1"/>
  <c r="E295" i="23"/>
  <c r="H295" i="23" s="1"/>
  <c r="E265" i="23"/>
  <c r="H265" i="23" s="1"/>
  <c r="J265" i="23" s="1"/>
  <c r="G185" i="23"/>
  <c r="G266" i="23" s="1"/>
  <c r="G296" i="23" s="1"/>
  <c r="H138" i="23"/>
  <c r="J138" i="23" s="1"/>
  <c r="E185" i="23"/>
  <c r="E185" i="22"/>
  <c r="N7" i="22"/>
  <c r="P7" i="22" s="1"/>
  <c r="P108" i="22"/>
  <c r="I266" i="22"/>
  <c r="I296" i="22" s="1"/>
  <c r="N150" i="22"/>
  <c r="P150" i="22" s="1"/>
  <c r="K266" i="22"/>
  <c r="K296" i="22" s="1"/>
  <c r="E295" i="22"/>
  <c r="N295" i="22" s="1"/>
  <c r="O185" i="22"/>
  <c r="O266" i="22" s="1"/>
  <c r="O296" i="22" s="1"/>
  <c r="N82" i="22"/>
  <c r="P82" i="22" s="1"/>
  <c r="P295" i="22"/>
  <c r="F7" i="20"/>
  <c r="H7" i="20" s="1"/>
  <c r="E185" i="20"/>
  <c r="E266" i="24" l="1"/>
  <c r="F185" i="24"/>
  <c r="H185" i="24" s="1"/>
  <c r="H266" i="24" s="1"/>
  <c r="H296" i="24" s="1"/>
  <c r="H185" i="23"/>
  <c r="J185" i="23" s="1"/>
  <c r="J266" i="23" s="1"/>
  <c r="J296" i="23" s="1"/>
  <c r="E266" i="23"/>
  <c r="E266" i="22"/>
  <c r="N185" i="22"/>
  <c r="P185" i="22" s="1"/>
  <c r="P266" i="22" s="1"/>
  <c r="P296" i="22" s="1"/>
  <c r="E266" i="20"/>
  <c r="F185" i="20"/>
  <c r="H185" i="20" s="1"/>
  <c r="H266" i="20" s="1"/>
  <c r="H296" i="20" s="1"/>
  <c r="F266" i="24" l="1"/>
  <c r="E296" i="24"/>
  <c r="F296" i="24" s="1"/>
  <c r="H266" i="23"/>
  <c r="E296" i="23"/>
  <c r="H296" i="23" s="1"/>
  <c r="N266" i="22"/>
  <c r="E296" i="22"/>
  <c r="N296" i="22" s="1"/>
  <c r="F266" i="20"/>
  <c r="E296" i="20"/>
  <c r="F296" i="20" s="1"/>
  <c r="G337" i="17"/>
  <c r="G336" i="17"/>
  <c r="G335" i="17"/>
  <c r="G333" i="17"/>
  <c r="G329" i="17"/>
  <c r="G328" i="17"/>
  <c r="G327" i="17"/>
  <c r="G326" i="17"/>
  <c r="G325" i="17"/>
  <c r="G324" i="17"/>
  <c r="G323" i="17"/>
  <c r="G322" i="17"/>
  <c r="G321" i="17"/>
  <c r="G320" i="17"/>
  <c r="G319" i="17"/>
  <c r="G318" i="17"/>
  <c r="F317" i="17"/>
  <c r="F330" i="17" s="1"/>
  <c r="E317" i="17"/>
  <c r="G317" i="17" s="1"/>
  <c r="G316" i="17"/>
  <c r="G315" i="17"/>
  <c r="G313" i="17"/>
  <c r="G312" i="17"/>
  <c r="F311" i="17"/>
  <c r="E311" i="17"/>
  <c r="G311" i="17" s="1"/>
  <c r="G310" i="17"/>
  <c r="G309" i="17"/>
  <c r="G308" i="17"/>
  <c r="G307" i="17"/>
  <c r="G306" i="17"/>
  <c r="G305" i="17"/>
  <c r="F304" i="17"/>
  <c r="E304" i="17"/>
  <c r="G304" i="17" s="1"/>
  <c r="G303" i="17"/>
  <c r="G302" i="17"/>
  <c r="G301" i="17"/>
  <c r="G300" i="17"/>
  <c r="F299" i="17"/>
  <c r="E299" i="17"/>
  <c r="G299" i="17" s="1"/>
  <c r="G298" i="17"/>
  <c r="G297" i="17"/>
  <c r="F296" i="17"/>
  <c r="F314" i="17" s="1"/>
  <c r="F331" i="17" s="1"/>
  <c r="E296" i="17"/>
  <c r="E314" i="17" s="1"/>
  <c r="G292" i="17"/>
  <c r="G291" i="17"/>
  <c r="G290" i="17"/>
  <c r="F289" i="17"/>
  <c r="F293" i="17" s="1"/>
  <c r="F294" i="17" s="1"/>
  <c r="E289" i="17"/>
  <c r="G289" i="17" s="1"/>
  <c r="G288" i="17"/>
  <c r="G287" i="17"/>
  <c r="G286" i="17"/>
  <c r="G285" i="17"/>
  <c r="G284" i="17"/>
  <c r="G283" i="17"/>
  <c r="G282" i="17"/>
  <c r="G281" i="17"/>
  <c r="F280" i="17"/>
  <c r="E280" i="17"/>
  <c r="G280" i="17" s="1"/>
  <c r="G279" i="17"/>
  <c r="G278" i="17"/>
  <c r="G277" i="17"/>
  <c r="G276" i="17"/>
  <c r="G275" i="17"/>
  <c r="F275" i="17"/>
  <c r="E275" i="17"/>
  <c r="G274" i="17"/>
  <c r="G273" i="17"/>
  <c r="G272" i="17"/>
  <c r="G271" i="17"/>
  <c r="G270" i="17"/>
  <c r="G269" i="17"/>
  <c r="G268" i="17"/>
  <c r="G267" i="17"/>
  <c r="G266" i="17"/>
  <c r="G263" i="17"/>
  <c r="G262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F249" i="17"/>
  <c r="E249" i="17"/>
  <c r="E248" i="17" s="1"/>
  <c r="G248" i="17" s="1"/>
  <c r="F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F225" i="17"/>
  <c r="E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F196" i="17"/>
  <c r="E196" i="17"/>
  <c r="G196" i="17" s="1"/>
  <c r="G195" i="17"/>
  <c r="G194" i="17"/>
  <c r="G193" i="17"/>
  <c r="G192" i="17"/>
  <c r="G191" i="17"/>
  <c r="G190" i="17"/>
  <c r="G189" i="17"/>
  <c r="G188" i="17"/>
  <c r="G187" i="17"/>
  <c r="G186" i="17"/>
  <c r="F185" i="17"/>
  <c r="F264" i="17" s="1"/>
  <c r="E185" i="17"/>
  <c r="G185" i="17" s="1"/>
  <c r="G183" i="17"/>
  <c r="G182" i="17"/>
  <c r="G181" i="17"/>
  <c r="F180" i="17"/>
  <c r="E180" i="17"/>
  <c r="G180" i="17" s="1"/>
  <c r="G179" i="17"/>
  <c r="F178" i="17"/>
  <c r="F177" i="17" s="1"/>
  <c r="E178" i="17"/>
  <c r="G178" i="17" s="1"/>
  <c r="G176" i="17"/>
  <c r="G175" i="17"/>
  <c r="F174" i="17"/>
  <c r="E174" i="17"/>
  <c r="G174" i="17" s="1"/>
  <c r="F173" i="17"/>
  <c r="E173" i="17"/>
  <c r="G173" i="17" s="1"/>
  <c r="G172" i="17"/>
  <c r="G171" i="17"/>
  <c r="G170" i="17"/>
  <c r="F170" i="17"/>
  <c r="E170" i="17"/>
  <c r="F169" i="17"/>
  <c r="E169" i="17"/>
  <c r="G169" i="17" s="1"/>
  <c r="G168" i="17"/>
  <c r="G167" i="17"/>
  <c r="G166" i="17"/>
  <c r="G165" i="17"/>
  <c r="G164" i="17"/>
  <c r="G163" i="17"/>
  <c r="G162" i="17"/>
  <c r="F162" i="17"/>
  <c r="E162" i="17"/>
  <c r="G161" i="17"/>
  <c r="G160" i="17"/>
  <c r="F159" i="17"/>
  <c r="E159" i="17"/>
  <c r="G159" i="17" s="1"/>
  <c r="G158" i="17"/>
  <c r="G157" i="17"/>
  <c r="G156" i="17"/>
  <c r="G155" i="17"/>
  <c r="G154" i="17"/>
  <c r="G153" i="17"/>
  <c r="G152" i="17"/>
  <c r="G151" i="17"/>
  <c r="G150" i="17"/>
  <c r="F149" i="17"/>
  <c r="E149" i="17"/>
  <c r="G149" i="17" s="1"/>
  <c r="G148" i="17"/>
  <c r="G147" i="17"/>
  <c r="G146" i="17"/>
  <c r="G145" i="17"/>
  <c r="G144" i="17"/>
  <c r="F143" i="17"/>
  <c r="G143" i="17" s="1"/>
  <c r="E143" i="17"/>
  <c r="G142" i="17"/>
  <c r="G141" i="17"/>
  <c r="G140" i="17"/>
  <c r="G139" i="17"/>
  <c r="F138" i="17"/>
  <c r="F137" i="17" s="1"/>
  <c r="E138" i="17"/>
  <c r="E137" i="17" s="1"/>
  <c r="G136" i="17"/>
  <c r="G135" i="17"/>
  <c r="G134" i="17"/>
  <c r="G133" i="17"/>
  <c r="G132" i="17"/>
  <c r="G131" i="17"/>
  <c r="F130" i="17"/>
  <c r="E130" i="17"/>
  <c r="G130" i="17" s="1"/>
  <c r="G129" i="17"/>
  <c r="G128" i="17"/>
  <c r="F127" i="17"/>
  <c r="G127" i="17" s="1"/>
  <c r="E127" i="17"/>
  <c r="G126" i="17"/>
  <c r="G125" i="17"/>
  <c r="G124" i="17"/>
  <c r="F123" i="17"/>
  <c r="F107" i="17" s="1"/>
  <c r="E123" i="17"/>
  <c r="E107" i="17" s="1"/>
  <c r="G107" i="17" s="1"/>
  <c r="G122" i="17"/>
  <c r="G121" i="17"/>
  <c r="G120" i="17"/>
  <c r="G119" i="17"/>
  <c r="G118" i="17"/>
  <c r="F117" i="17"/>
  <c r="E117" i="17"/>
  <c r="G117" i="17" s="1"/>
  <c r="G116" i="17"/>
  <c r="G115" i="17"/>
  <c r="G114" i="17"/>
  <c r="G113" i="17"/>
  <c r="G112" i="17"/>
  <c r="G111" i="17"/>
  <c r="G110" i="17"/>
  <c r="G109" i="17"/>
  <c r="F108" i="17"/>
  <c r="E108" i="17"/>
  <c r="G108" i="17" s="1"/>
  <c r="G106" i="17"/>
  <c r="G105" i="17"/>
  <c r="G104" i="17"/>
  <c r="G103" i="17"/>
  <c r="G102" i="17"/>
  <c r="G101" i="17"/>
  <c r="F100" i="17"/>
  <c r="E100" i="17"/>
  <c r="G100" i="17" s="1"/>
  <c r="G99" i="17"/>
  <c r="G98" i="17"/>
  <c r="G97" i="17"/>
  <c r="G96" i="17"/>
  <c r="F95" i="17"/>
  <c r="E95" i="17"/>
  <c r="G95" i="17" s="1"/>
  <c r="G94" i="17"/>
  <c r="G93" i="17"/>
  <c r="G92" i="17"/>
  <c r="F91" i="17"/>
  <c r="E91" i="17"/>
  <c r="G91" i="17" s="1"/>
  <c r="G90" i="17"/>
  <c r="G89" i="17"/>
  <c r="F88" i="17"/>
  <c r="E88" i="17"/>
  <c r="G88" i="17" s="1"/>
  <c r="G87" i="17"/>
  <c r="G86" i="17"/>
  <c r="F85" i="17"/>
  <c r="E85" i="17"/>
  <c r="G85" i="17" s="1"/>
  <c r="G84" i="17"/>
  <c r="G83" i="17"/>
  <c r="F82" i="17"/>
  <c r="E82" i="17"/>
  <c r="G82" i="17" s="1"/>
  <c r="F81" i="17"/>
  <c r="E81" i="17"/>
  <c r="G81" i="17" s="1"/>
  <c r="G80" i="17"/>
  <c r="G79" i="17"/>
  <c r="G78" i="17"/>
  <c r="G77" i="17"/>
  <c r="G76" i="17"/>
  <c r="F75" i="17"/>
  <c r="F70" i="17" s="1"/>
  <c r="E75" i="17"/>
  <c r="G75" i="17" s="1"/>
  <c r="G74" i="17"/>
  <c r="G73" i="17"/>
  <c r="G72" i="17"/>
  <c r="G71" i="17"/>
  <c r="F71" i="17"/>
  <c r="E71" i="17"/>
  <c r="G69" i="17"/>
  <c r="G68" i="17"/>
  <c r="G67" i="17"/>
  <c r="F66" i="17"/>
  <c r="E66" i="17"/>
  <c r="G66" i="17" s="1"/>
  <c r="G65" i="17"/>
  <c r="G64" i="17"/>
  <c r="G63" i="17"/>
  <c r="G62" i="17"/>
  <c r="G61" i="17"/>
  <c r="F60" i="17"/>
  <c r="E60" i="17"/>
  <c r="G60" i="17" s="1"/>
  <c r="G59" i="17"/>
  <c r="G58" i="17"/>
  <c r="G57" i="17"/>
  <c r="G56" i="17"/>
  <c r="G55" i="17"/>
  <c r="F55" i="17"/>
  <c r="F54" i="17" s="1"/>
  <c r="E55" i="17"/>
  <c r="G53" i="17"/>
  <c r="G52" i="17"/>
  <c r="G51" i="17"/>
  <c r="G50" i="17"/>
  <c r="G49" i="17"/>
  <c r="G48" i="17"/>
  <c r="G47" i="17"/>
  <c r="G46" i="17"/>
  <c r="F45" i="17"/>
  <c r="E45" i="17"/>
  <c r="G45" i="17" s="1"/>
  <c r="G44" i="17"/>
  <c r="G43" i="17"/>
  <c r="G42" i="17"/>
  <c r="G41" i="17"/>
  <c r="G40" i="17"/>
  <c r="G39" i="17"/>
  <c r="G38" i="17"/>
  <c r="G37" i="17"/>
  <c r="G36" i="17"/>
  <c r="G35" i="17"/>
  <c r="G34" i="17"/>
  <c r="F33" i="17"/>
  <c r="E33" i="17"/>
  <c r="G33" i="17" s="1"/>
  <c r="G32" i="17"/>
  <c r="G31" i="17"/>
  <c r="G30" i="17"/>
  <c r="F29" i="17"/>
  <c r="E29" i="17"/>
  <c r="G29" i="17" s="1"/>
  <c r="G28" i="17"/>
  <c r="G27" i="17"/>
  <c r="F26" i="17"/>
  <c r="E26" i="17"/>
  <c r="G26" i="17" s="1"/>
  <c r="G25" i="17"/>
  <c r="G24" i="17"/>
  <c r="G23" i="17"/>
  <c r="G22" i="17"/>
  <c r="G21" i="17"/>
  <c r="G20" i="17"/>
  <c r="G19" i="17"/>
  <c r="F19" i="17"/>
  <c r="E19" i="17"/>
  <c r="G18" i="17"/>
  <c r="G17" i="17"/>
  <c r="G16" i="17"/>
  <c r="G15" i="17"/>
  <c r="G14" i="17"/>
  <c r="G13" i="17"/>
  <c r="G12" i="17"/>
  <c r="F11" i="17"/>
  <c r="F6" i="17" s="1"/>
  <c r="E11" i="17"/>
  <c r="E6" i="17" s="1"/>
  <c r="G10" i="17"/>
  <c r="G9" i="17"/>
  <c r="G8" i="17"/>
  <c r="F7" i="17"/>
  <c r="E7" i="17"/>
  <c r="G7" i="17" s="1"/>
  <c r="G337" i="18"/>
  <c r="G336" i="18"/>
  <c r="G335" i="18"/>
  <c r="G333" i="18"/>
  <c r="F330" i="18"/>
  <c r="E330" i="18"/>
  <c r="G330" i="18" s="1"/>
  <c r="G329" i="18"/>
  <c r="G328" i="18"/>
  <c r="G327" i="18"/>
  <c r="G326" i="18"/>
  <c r="G325" i="18"/>
  <c r="G324" i="18"/>
  <c r="G323" i="18"/>
  <c r="G322" i="18"/>
  <c r="G321" i="18"/>
  <c r="G320" i="18"/>
  <c r="G319" i="18"/>
  <c r="G318" i="18"/>
  <c r="F317" i="18"/>
  <c r="E317" i="18"/>
  <c r="G317" i="18" s="1"/>
  <c r="G316" i="18"/>
  <c r="G315" i="18"/>
  <c r="G313" i="18"/>
  <c r="G312" i="18"/>
  <c r="F311" i="18"/>
  <c r="G311" i="18" s="1"/>
  <c r="E311" i="18"/>
  <c r="G310" i="18"/>
  <c r="G309" i="18"/>
  <c r="G308" i="18"/>
  <c r="G307" i="18"/>
  <c r="G306" i="18"/>
  <c r="G305" i="18"/>
  <c r="F304" i="18"/>
  <c r="E304" i="18"/>
  <c r="G304" i="18" s="1"/>
  <c r="G303" i="18"/>
  <c r="G302" i="18"/>
  <c r="G301" i="18"/>
  <c r="G300" i="18"/>
  <c r="F299" i="18"/>
  <c r="E299" i="18"/>
  <c r="G299" i="18" s="1"/>
  <c r="G298" i="18"/>
  <c r="G297" i="18"/>
  <c r="F296" i="18"/>
  <c r="F314" i="18" s="1"/>
  <c r="F331" i="18" s="1"/>
  <c r="E296" i="18"/>
  <c r="G296" i="18" s="1"/>
  <c r="G292" i="18"/>
  <c r="G291" i="18"/>
  <c r="G290" i="18"/>
  <c r="F289" i="18"/>
  <c r="F293" i="18" s="1"/>
  <c r="F294" i="18" s="1"/>
  <c r="E289" i="18"/>
  <c r="E293" i="18" s="1"/>
  <c r="G288" i="18"/>
  <c r="G287" i="18"/>
  <c r="G286" i="18"/>
  <c r="G285" i="18"/>
  <c r="G284" i="18"/>
  <c r="G283" i="18"/>
  <c r="G282" i="18"/>
  <c r="G281" i="18"/>
  <c r="F280" i="18"/>
  <c r="E280" i="18"/>
  <c r="G280" i="18" s="1"/>
  <c r="G279" i="18"/>
  <c r="G278" i="18"/>
  <c r="G277" i="18"/>
  <c r="G276" i="18"/>
  <c r="G275" i="18"/>
  <c r="F275" i="18"/>
  <c r="E275" i="18"/>
  <c r="G274" i="18"/>
  <c r="G273" i="18"/>
  <c r="G272" i="18"/>
  <c r="G271" i="18"/>
  <c r="G270" i="18"/>
  <c r="G269" i="18"/>
  <c r="G268" i="18"/>
  <c r="G267" i="18"/>
  <c r="G266" i="18"/>
  <c r="G263" i="18"/>
  <c r="G262" i="18"/>
  <c r="G261" i="18"/>
  <c r="G260" i="18"/>
  <c r="G259" i="18"/>
  <c r="G258" i="18"/>
  <c r="G257" i="18"/>
  <c r="G256" i="18"/>
  <c r="G255" i="18"/>
  <c r="G254" i="18"/>
  <c r="G253" i="18"/>
  <c r="G252" i="18"/>
  <c r="G251" i="18"/>
  <c r="G250" i="18"/>
  <c r="F249" i="18"/>
  <c r="E249" i="18"/>
  <c r="E248" i="18" s="1"/>
  <c r="G248" i="18" s="1"/>
  <c r="F248" i="18"/>
  <c r="G247" i="18"/>
  <c r="G246" i="18"/>
  <c r="G245" i="18"/>
  <c r="G244" i="18"/>
  <c r="G243" i="18"/>
  <c r="G242" i="18"/>
  <c r="G241" i="18"/>
  <c r="G240" i="18"/>
  <c r="G239" i="18"/>
  <c r="G238" i="18"/>
  <c r="G237" i="18"/>
  <c r="G236" i="18"/>
  <c r="G235" i="18"/>
  <c r="G234" i="18"/>
  <c r="G233" i="18"/>
  <c r="G232" i="18"/>
  <c r="G231" i="18"/>
  <c r="G230" i="18"/>
  <c r="G229" i="18"/>
  <c r="G228" i="18"/>
  <c r="G227" i="18"/>
  <c r="G226" i="18"/>
  <c r="G225" i="18"/>
  <c r="F225" i="18"/>
  <c r="E225" i="18"/>
  <c r="G224" i="18"/>
  <c r="G223" i="18"/>
  <c r="G222" i="18"/>
  <c r="G221" i="18"/>
  <c r="G220" i="18"/>
  <c r="G219" i="18"/>
  <c r="G218" i="18"/>
  <c r="G217" i="18"/>
  <c r="G216" i="18"/>
  <c r="G215" i="18"/>
  <c r="G214" i="18"/>
  <c r="G213" i="18"/>
  <c r="G212" i="18"/>
  <c r="G211" i="18"/>
  <c r="G210" i="18"/>
  <c r="G209" i="18"/>
  <c r="G208" i="18"/>
  <c r="G207" i="18"/>
  <c r="G206" i="18"/>
  <c r="G205" i="18"/>
  <c r="G204" i="18"/>
  <c r="G203" i="18"/>
  <c r="G202" i="18"/>
  <c r="G201" i="18"/>
  <c r="G200" i="18"/>
  <c r="G199" i="18"/>
  <c r="G198" i="18"/>
  <c r="G197" i="18"/>
  <c r="G196" i="18"/>
  <c r="F196" i="18"/>
  <c r="E196" i="18"/>
  <c r="G195" i="18"/>
  <c r="G194" i="18"/>
  <c r="G193" i="18"/>
  <c r="G192" i="18"/>
  <c r="G191" i="18"/>
  <c r="G190" i="18"/>
  <c r="G189" i="18"/>
  <c r="G188" i="18"/>
  <c r="G187" i="18"/>
  <c r="G186" i="18"/>
  <c r="F185" i="18"/>
  <c r="F264" i="18" s="1"/>
  <c r="E185" i="18"/>
  <c r="G183" i="18"/>
  <c r="G182" i="18"/>
  <c r="G181" i="18"/>
  <c r="F180" i="18"/>
  <c r="E180" i="18"/>
  <c r="G180" i="18" s="1"/>
  <c r="G179" i="18"/>
  <c r="F178" i="18"/>
  <c r="F177" i="18" s="1"/>
  <c r="E178" i="18"/>
  <c r="E177" i="18" s="1"/>
  <c r="G177" i="18" s="1"/>
  <c r="G176" i="18"/>
  <c r="G175" i="18"/>
  <c r="F174" i="18"/>
  <c r="F173" i="18" s="1"/>
  <c r="E174" i="18"/>
  <c r="G174" i="18" s="1"/>
  <c r="G172" i="18"/>
  <c r="G171" i="18"/>
  <c r="F170" i="18"/>
  <c r="E170" i="18"/>
  <c r="G170" i="18" s="1"/>
  <c r="F169" i="18"/>
  <c r="E169" i="18"/>
  <c r="G169" i="18" s="1"/>
  <c r="G168" i="18"/>
  <c r="G167" i="18"/>
  <c r="G166" i="18"/>
  <c r="G165" i="18"/>
  <c r="G164" i="18"/>
  <c r="G163" i="18"/>
  <c r="F162" i="18"/>
  <c r="E162" i="18"/>
  <c r="G162" i="18" s="1"/>
  <c r="G161" i="18"/>
  <c r="G160" i="18"/>
  <c r="F159" i="18"/>
  <c r="G159" i="18" s="1"/>
  <c r="E159" i="18"/>
  <c r="G158" i="18"/>
  <c r="G157" i="18"/>
  <c r="G156" i="18"/>
  <c r="G155" i="18"/>
  <c r="G154" i="18"/>
  <c r="G153" i="18"/>
  <c r="G152" i="18"/>
  <c r="G151" i="18"/>
  <c r="G150" i="18"/>
  <c r="F149" i="18"/>
  <c r="G149" i="18" s="1"/>
  <c r="E149" i="18"/>
  <c r="G148" i="18"/>
  <c r="G147" i="18"/>
  <c r="G146" i="18"/>
  <c r="G145" i="18"/>
  <c r="G144" i="18"/>
  <c r="F143" i="18"/>
  <c r="E143" i="18"/>
  <c r="G143" i="18" s="1"/>
  <c r="G142" i="18"/>
  <c r="G141" i="18"/>
  <c r="G140" i="18"/>
  <c r="G139" i="18"/>
  <c r="F138" i="18"/>
  <c r="F137" i="18" s="1"/>
  <c r="E138" i="18"/>
  <c r="E137" i="18" s="1"/>
  <c r="G137" i="18" s="1"/>
  <c r="G136" i="18"/>
  <c r="G135" i="18"/>
  <c r="G134" i="18"/>
  <c r="G133" i="18"/>
  <c r="G132" i="18"/>
  <c r="G131" i="18"/>
  <c r="F130" i="18"/>
  <c r="E130" i="18"/>
  <c r="G130" i="18" s="1"/>
  <c r="G129" i="18"/>
  <c r="G128" i="18"/>
  <c r="F127" i="18"/>
  <c r="E127" i="18"/>
  <c r="G127" i="18" s="1"/>
  <c r="G126" i="18"/>
  <c r="G125" i="18"/>
  <c r="G124" i="18"/>
  <c r="F123" i="18"/>
  <c r="E123" i="18"/>
  <c r="G123" i="18" s="1"/>
  <c r="G122" i="18"/>
  <c r="G121" i="18"/>
  <c r="G120" i="18"/>
  <c r="G119" i="18"/>
  <c r="G118" i="18"/>
  <c r="F117" i="18"/>
  <c r="E117" i="18"/>
  <c r="G117" i="18" s="1"/>
  <c r="G116" i="18"/>
  <c r="G115" i="18"/>
  <c r="G114" i="18"/>
  <c r="G113" i="18"/>
  <c r="G112" i="18"/>
  <c r="G111" i="18"/>
  <c r="G110" i="18"/>
  <c r="G109" i="18"/>
  <c r="F108" i="18"/>
  <c r="E108" i="18"/>
  <c r="G108" i="18" s="1"/>
  <c r="F107" i="18"/>
  <c r="G106" i="18"/>
  <c r="G105" i="18"/>
  <c r="G104" i="18"/>
  <c r="G103" i="18"/>
  <c r="G102" i="18"/>
  <c r="G101" i="18"/>
  <c r="F100" i="18"/>
  <c r="E100" i="18"/>
  <c r="G100" i="18" s="1"/>
  <c r="G99" i="18"/>
  <c r="G98" i="18"/>
  <c r="G97" i="18"/>
  <c r="G96" i="18"/>
  <c r="F95" i="18"/>
  <c r="E95" i="18"/>
  <c r="G95" i="18" s="1"/>
  <c r="G94" i="18"/>
  <c r="G93" i="18"/>
  <c r="G92" i="18"/>
  <c r="F91" i="18"/>
  <c r="E91" i="18"/>
  <c r="G91" i="18" s="1"/>
  <c r="G90" i="18"/>
  <c r="G89" i="18"/>
  <c r="F88" i="18"/>
  <c r="E88" i="18"/>
  <c r="G88" i="18" s="1"/>
  <c r="G87" i="18"/>
  <c r="G86" i="18"/>
  <c r="F85" i="18"/>
  <c r="E85" i="18"/>
  <c r="G85" i="18" s="1"/>
  <c r="G84" i="18"/>
  <c r="G83" i="18"/>
  <c r="G82" i="18"/>
  <c r="F82" i="18"/>
  <c r="E82" i="18"/>
  <c r="F81" i="18"/>
  <c r="E81" i="18"/>
  <c r="G81" i="18" s="1"/>
  <c r="G80" i="18"/>
  <c r="G79" i="18"/>
  <c r="G78" i="18"/>
  <c r="G77" i="18"/>
  <c r="G76" i="18"/>
  <c r="F75" i="18"/>
  <c r="F70" i="18" s="1"/>
  <c r="E75" i="18"/>
  <c r="G74" i="18"/>
  <c r="G73" i="18"/>
  <c r="G72" i="18"/>
  <c r="G71" i="18"/>
  <c r="F71" i="18"/>
  <c r="E71" i="18"/>
  <c r="E70" i="18"/>
  <c r="G70" i="18" s="1"/>
  <c r="G69" i="18"/>
  <c r="G68" i="18"/>
  <c r="G67" i="18"/>
  <c r="F66" i="18"/>
  <c r="E66" i="18"/>
  <c r="G66" i="18" s="1"/>
  <c r="G65" i="18"/>
  <c r="G64" i="18"/>
  <c r="G63" i="18"/>
  <c r="G62" i="18"/>
  <c r="G61" i="18"/>
  <c r="F60" i="18"/>
  <c r="F54" i="18" s="1"/>
  <c r="E60" i="18"/>
  <c r="G60" i="18" s="1"/>
  <c r="G59" i="18"/>
  <c r="G58" i="18"/>
  <c r="G57" i="18"/>
  <c r="G56" i="18"/>
  <c r="G55" i="18"/>
  <c r="F55" i="18"/>
  <c r="E55" i="18"/>
  <c r="G53" i="18"/>
  <c r="G52" i="18"/>
  <c r="G51" i="18"/>
  <c r="G50" i="18"/>
  <c r="G49" i="18"/>
  <c r="G48" i="18"/>
  <c r="G47" i="18"/>
  <c r="G46" i="18"/>
  <c r="F45" i="18"/>
  <c r="E45" i="18"/>
  <c r="G45" i="18" s="1"/>
  <c r="G44" i="18"/>
  <c r="G43" i="18"/>
  <c r="G42" i="18"/>
  <c r="G41" i="18"/>
  <c r="G40" i="18"/>
  <c r="G39" i="18"/>
  <c r="G38" i="18"/>
  <c r="G37" i="18"/>
  <c r="G36" i="18"/>
  <c r="G35" i="18"/>
  <c r="G34" i="18"/>
  <c r="F33" i="18"/>
  <c r="E33" i="18"/>
  <c r="G33" i="18" s="1"/>
  <c r="G32" i="18"/>
  <c r="G31" i="18"/>
  <c r="G30" i="18"/>
  <c r="F29" i="18"/>
  <c r="E29" i="18"/>
  <c r="G29" i="18" s="1"/>
  <c r="G28" i="18"/>
  <c r="G27" i="18"/>
  <c r="F26" i="18"/>
  <c r="E26" i="18"/>
  <c r="G26" i="18" s="1"/>
  <c r="G25" i="18"/>
  <c r="G24" i="18"/>
  <c r="G23" i="18"/>
  <c r="G22" i="18"/>
  <c r="G21" i="18"/>
  <c r="G20" i="18"/>
  <c r="G19" i="18"/>
  <c r="F19" i="18"/>
  <c r="E19" i="18"/>
  <c r="G18" i="18"/>
  <c r="G17" i="18"/>
  <c r="G16" i="18"/>
  <c r="G15" i="18"/>
  <c r="G14" i="18"/>
  <c r="G13" i="18"/>
  <c r="G12" i="18"/>
  <c r="F11" i="18"/>
  <c r="E11" i="18"/>
  <c r="G11" i="18" s="1"/>
  <c r="G10" i="18"/>
  <c r="G9" i="18"/>
  <c r="G8" i="18"/>
  <c r="F7" i="18"/>
  <c r="F6" i="18" s="1"/>
  <c r="F184" i="18" s="1"/>
  <c r="F265" i="18" s="1"/>
  <c r="E7" i="18"/>
  <c r="G7" i="18" s="1"/>
  <c r="G337" i="19"/>
  <c r="G336" i="19"/>
  <c r="G335" i="19"/>
  <c r="G333" i="19"/>
  <c r="G329" i="19"/>
  <c r="G328" i="19"/>
  <c r="G327" i="19"/>
  <c r="G326" i="19"/>
  <c r="G325" i="19"/>
  <c r="G324" i="19"/>
  <c r="G323" i="19"/>
  <c r="G322" i="19"/>
  <c r="G321" i="19"/>
  <c r="G320" i="19"/>
  <c r="G319" i="19"/>
  <c r="G318" i="19"/>
  <c r="F317" i="19"/>
  <c r="F330" i="19" s="1"/>
  <c r="E317" i="19"/>
  <c r="G317" i="19" s="1"/>
  <c r="G316" i="19"/>
  <c r="G315" i="19"/>
  <c r="G313" i="19"/>
  <c r="G312" i="19"/>
  <c r="F311" i="19"/>
  <c r="E311" i="19"/>
  <c r="G311" i="19" s="1"/>
  <c r="G310" i="19"/>
  <c r="G309" i="19"/>
  <c r="G308" i="19"/>
  <c r="G307" i="19"/>
  <c r="G306" i="19"/>
  <c r="G305" i="19"/>
  <c r="F304" i="19"/>
  <c r="E304" i="19"/>
  <c r="G304" i="19" s="1"/>
  <c r="G303" i="19"/>
  <c r="G302" i="19"/>
  <c r="G301" i="19"/>
  <c r="G300" i="19"/>
  <c r="F299" i="19"/>
  <c r="F314" i="19" s="1"/>
  <c r="E299" i="19"/>
  <c r="G299" i="19" s="1"/>
  <c r="G298" i="19"/>
  <c r="G297" i="19"/>
  <c r="F296" i="19"/>
  <c r="E296" i="19"/>
  <c r="E314" i="19" s="1"/>
  <c r="G292" i="19"/>
  <c r="G291" i="19"/>
  <c r="G290" i="19"/>
  <c r="F289" i="19"/>
  <c r="F293" i="19" s="1"/>
  <c r="F294" i="19" s="1"/>
  <c r="E289" i="19"/>
  <c r="E293" i="19" s="1"/>
  <c r="G288" i="19"/>
  <c r="G287" i="19"/>
  <c r="G286" i="19"/>
  <c r="G285" i="19"/>
  <c r="G284" i="19"/>
  <c r="G283" i="19"/>
  <c r="G282" i="19"/>
  <c r="G281" i="19"/>
  <c r="F280" i="19"/>
  <c r="E280" i="19"/>
  <c r="G280" i="19" s="1"/>
  <c r="G279" i="19"/>
  <c r="G278" i="19"/>
  <c r="G277" i="19"/>
  <c r="G276" i="19"/>
  <c r="G275" i="19"/>
  <c r="F275" i="19"/>
  <c r="E275" i="19"/>
  <c r="G274" i="19"/>
  <c r="G273" i="19"/>
  <c r="G272" i="19"/>
  <c r="G271" i="19"/>
  <c r="G270" i="19"/>
  <c r="G269" i="19"/>
  <c r="G268" i="19"/>
  <c r="G267" i="19"/>
  <c r="G266" i="19"/>
  <c r="G263" i="19"/>
  <c r="G262" i="19"/>
  <c r="G261" i="19"/>
  <c r="G260" i="19"/>
  <c r="G259" i="19"/>
  <c r="G258" i="19"/>
  <c r="G257" i="19"/>
  <c r="G256" i="19"/>
  <c r="G255" i="19"/>
  <c r="G254" i="19"/>
  <c r="G253" i="19"/>
  <c r="G252" i="19"/>
  <c r="G251" i="19"/>
  <c r="G250" i="19"/>
  <c r="F249" i="19"/>
  <c r="E249" i="19"/>
  <c r="E248" i="19" s="1"/>
  <c r="G248" i="19" s="1"/>
  <c r="F248" i="19"/>
  <c r="G247" i="19"/>
  <c r="G246" i="19"/>
  <c r="G245" i="19"/>
  <c r="G244" i="19"/>
  <c r="G243" i="19"/>
  <c r="G242" i="19"/>
  <c r="G241" i="19"/>
  <c r="G240" i="19"/>
  <c r="G239" i="19"/>
  <c r="G238" i="19"/>
  <c r="G237" i="19"/>
  <c r="G236" i="19"/>
  <c r="G235" i="19"/>
  <c r="G234" i="19"/>
  <c r="G233" i="19"/>
  <c r="G232" i="19"/>
  <c r="G231" i="19"/>
  <c r="G230" i="19"/>
  <c r="G229" i="19"/>
  <c r="G228" i="19"/>
  <c r="G227" i="19"/>
  <c r="G226" i="19"/>
  <c r="G225" i="19"/>
  <c r="F225" i="19"/>
  <c r="E225" i="19"/>
  <c r="G224" i="19"/>
  <c r="G223" i="19"/>
  <c r="G222" i="19"/>
  <c r="G221" i="19"/>
  <c r="G220" i="19"/>
  <c r="G219" i="19"/>
  <c r="G218" i="19"/>
  <c r="G217" i="19"/>
  <c r="G216" i="19"/>
  <c r="G215" i="19"/>
  <c r="G214" i="19"/>
  <c r="G213" i="19"/>
  <c r="G212" i="19"/>
  <c r="G211" i="19"/>
  <c r="G210" i="19"/>
  <c r="G209" i="19"/>
  <c r="G208" i="19"/>
  <c r="G207" i="19"/>
  <c r="G206" i="19"/>
  <c r="G205" i="19"/>
  <c r="G204" i="19"/>
  <c r="G203" i="19"/>
  <c r="G202" i="19"/>
  <c r="G201" i="19"/>
  <c r="G200" i="19"/>
  <c r="G199" i="19"/>
  <c r="G198" i="19"/>
  <c r="G197" i="19"/>
  <c r="F196" i="19"/>
  <c r="E196" i="19"/>
  <c r="G196" i="19" s="1"/>
  <c r="G195" i="19"/>
  <c r="G194" i="19"/>
  <c r="G193" i="19"/>
  <c r="G192" i="19"/>
  <c r="G191" i="19"/>
  <c r="G190" i="19"/>
  <c r="G189" i="19"/>
  <c r="G188" i="19"/>
  <c r="G187" i="19"/>
  <c r="G186" i="19"/>
  <c r="F185" i="19"/>
  <c r="F264" i="19" s="1"/>
  <c r="E185" i="19"/>
  <c r="G185" i="19" s="1"/>
  <c r="G183" i="19"/>
  <c r="G182" i="19"/>
  <c r="G181" i="19"/>
  <c r="F180" i="19"/>
  <c r="E180" i="19"/>
  <c r="G180" i="19" s="1"/>
  <c r="G179" i="19"/>
  <c r="F178" i="19"/>
  <c r="F177" i="19" s="1"/>
  <c r="E178" i="19"/>
  <c r="E177" i="19" s="1"/>
  <c r="G177" i="19" s="1"/>
  <c r="G176" i="19"/>
  <c r="G175" i="19"/>
  <c r="F174" i="19"/>
  <c r="E174" i="19"/>
  <c r="G174" i="19" s="1"/>
  <c r="F173" i="19"/>
  <c r="E173" i="19"/>
  <c r="G173" i="19" s="1"/>
  <c r="G172" i="19"/>
  <c r="G171" i="19"/>
  <c r="F170" i="19"/>
  <c r="F169" i="19" s="1"/>
  <c r="E170" i="19"/>
  <c r="G170" i="19" s="1"/>
  <c r="E169" i="19"/>
  <c r="G169" i="19" s="1"/>
  <c r="G168" i="19"/>
  <c r="G167" i="19"/>
  <c r="G166" i="19"/>
  <c r="G165" i="19"/>
  <c r="G164" i="19"/>
  <c r="G163" i="19"/>
  <c r="F162" i="19"/>
  <c r="E162" i="19"/>
  <c r="G162" i="19" s="1"/>
  <c r="G161" i="19"/>
  <c r="G160" i="19"/>
  <c r="F159" i="19"/>
  <c r="F149" i="19" s="1"/>
  <c r="E159" i="19"/>
  <c r="G159" i="19" s="1"/>
  <c r="G158" i="19"/>
  <c r="G157" i="19"/>
  <c r="G156" i="19"/>
  <c r="G155" i="19"/>
  <c r="G154" i="19"/>
  <c r="G153" i="19"/>
  <c r="G152" i="19"/>
  <c r="G151" i="19"/>
  <c r="G150" i="19"/>
  <c r="E149" i="19"/>
  <c r="G148" i="19"/>
  <c r="G147" i="19"/>
  <c r="G146" i="19"/>
  <c r="G145" i="19"/>
  <c r="G144" i="19"/>
  <c r="G143" i="19"/>
  <c r="F143" i="19"/>
  <c r="E143" i="19"/>
  <c r="G142" i="19"/>
  <c r="G141" i="19"/>
  <c r="G140" i="19"/>
  <c r="G139" i="19"/>
  <c r="F138" i="19"/>
  <c r="F137" i="19" s="1"/>
  <c r="E138" i="19"/>
  <c r="E137" i="19" s="1"/>
  <c r="G137" i="19" s="1"/>
  <c r="G136" i="19"/>
  <c r="G135" i="19"/>
  <c r="G134" i="19"/>
  <c r="G133" i="19"/>
  <c r="G132" i="19"/>
  <c r="G131" i="19"/>
  <c r="F130" i="19"/>
  <c r="E130" i="19"/>
  <c r="G130" i="19" s="1"/>
  <c r="G129" i="19"/>
  <c r="G128" i="19"/>
  <c r="G127" i="19"/>
  <c r="F127" i="19"/>
  <c r="E127" i="19"/>
  <c r="G126" i="19"/>
  <c r="G125" i="19"/>
  <c r="G124" i="19"/>
  <c r="F123" i="19"/>
  <c r="F107" i="19" s="1"/>
  <c r="E123" i="19"/>
  <c r="G123" i="19" s="1"/>
  <c r="G122" i="19"/>
  <c r="G121" i="19"/>
  <c r="G120" i="19"/>
  <c r="G119" i="19"/>
  <c r="G118" i="19"/>
  <c r="F117" i="19"/>
  <c r="E117" i="19"/>
  <c r="G117" i="19" s="1"/>
  <c r="G116" i="19"/>
  <c r="G115" i="19"/>
  <c r="G114" i="19"/>
  <c r="G113" i="19"/>
  <c r="G112" i="19"/>
  <c r="G111" i="19"/>
  <c r="G110" i="19"/>
  <c r="G109" i="19"/>
  <c r="F108" i="19"/>
  <c r="E108" i="19"/>
  <c r="G108" i="19" s="1"/>
  <c r="G106" i="19"/>
  <c r="G105" i="19"/>
  <c r="G104" i="19"/>
  <c r="G103" i="19"/>
  <c r="G102" i="19"/>
  <c r="G101" i="19"/>
  <c r="F100" i="19"/>
  <c r="E100" i="19"/>
  <c r="G100" i="19" s="1"/>
  <c r="G99" i="19"/>
  <c r="G98" i="19"/>
  <c r="G97" i="19"/>
  <c r="G96" i="19"/>
  <c r="F95" i="19"/>
  <c r="F81" i="19" s="1"/>
  <c r="E95" i="19"/>
  <c r="G95" i="19" s="1"/>
  <c r="G94" i="19"/>
  <c r="G93" i="19"/>
  <c r="G92" i="19"/>
  <c r="F91" i="19"/>
  <c r="E91" i="19"/>
  <c r="G91" i="19" s="1"/>
  <c r="G90" i="19"/>
  <c r="G89" i="19"/>
  <c r="F88" i="19"/>
  <c r="E88" i="19"/>
  <c r="G88" i="19" s="1"/>
  <c r="G87" i="19"/>
  <c r="G86" i="19"/>
  <c r="G85" i="19"/>
  <c r="F85" i="19"/>
  <c r="E85" i="19"/>
  <c r="G84" i="19"/>
  <c r="G83" i="19"/>
  <c r="F82" i="19"/>
  <c r="E82" i="19"/>
  <c r="G82" i="19" s="1"/>
  <c r="E81" i="19"/>
  <c r="G80" i="19"/>
  <c r="G79" i="19"/>
  <c r="G78" i="19"/>
  <c r="G77" i="19"/>
  <c r="G76" i="19"/>
  <c r="F75" i="19"/>
  <c r="F70" i="19" s="1"/>
  <c r="E75" i="19"/>
  <c r="G75" i="19" s="1"/>
  <c r="G74" i="19"/>
  <c r="G73" i="19"/>
  <c r="G72" i="19"/>
  <c r="G71" i="19"/>
  <c r="F71" i="19"/>
  <c r="E71" i="19"/>
  <c r="E70" i="19" s="1"/>
  <c r="G70" i="19" s="1"/>
  <c r="G69" i="19"/>
  <c r="G68" i="19"/>
  <c r="G67" i="19"/>
  <c r="F66" i="19"/>
  <c r="E66" i="19"/>
  <c r="G66" i="19" s="1"/>
  <c r="G65" i="19"/>
  <c r="G64" i="19"/>
  <c r="G63" i="19"/>
  <c r="G62" i="19"/>
  <c r="G61" i="19"/>
  <c r="F60" i="19"/>
  <c r="F54" i="19" s="1"/>
  <c r="E60" i="19"/>
  <c r="G60" i="19" s="1"/>
  <c r="G59" i="19"/>
  <c r="G58" i="19"/>
  <c r="G57" i="19"/>
  <c r="G56" i="19"/>
  <c r="G55" i="19"/>
  <c r="F55" i="19"/>
  <c r="E55" i="19"/>
  <c r="E54" i="19" s="1"/>
  <c r="G54" i="19" s="1"/>
  <c r="G53" i="19"/>
  <c r="G52" i="19"/>
  <c r="G51" i="19"/>
  <c r="G50" i="19"/>
  <c r="G49" i="19"/>
  <c r="G48" i="19"/>
  <c r="G47" i="19"/>
  <c r="G46" i="19"/>
  <c r="G45" i="19"/>
  <c r="F45" i="19"/>
  <c r="E45" i="19"/>
  <c r="G44" i="19"/>
  <c r="G43" i="19"/>
  <c r="G42" i="19"/>
  <c r="G41" i="19"/>
  <c r="G40" i="19"/>
  <c r="G39" i="19"/>
  <c r="G38" i="19"/>
  <c r="G37" i="19"/>
  <c r="G36" i="19"/>
  <c r="G35" i="19"/>
  <c r="G34" i="19"/>
  <c r="F33" i="19"/>
  <c r="E33" i="19"/>
  <c r="G33" i="19" s="1"/>
  <c r="G32" i="19"/>
  <c r="G31" i="19"/>
  <c r="G30" i="19"/>
  <c r="F29" i="19"/>
  <c r="E29" i="19"/>
  <c r="G29" i="19" s="1"/>
  <c r="G28" i="19"/>
  <c r="G27" i="19"/>
  <c r="F26" i="19"/>
  <c r="E26" i="19"/>
  <c r="G26" i="19" s="1"/>
  <c r="G25" i="19"/>
  <c r="G24" i="19"/>
  <c r="G23" i="19"/>
  <c r="G22" i="19"/>
  <c r="G21" i="19"/>
  <c r="G20" i="19"/>
  <c r="G19" i="19"/>
  <c r="F19" i="19"/>
  <c r="E19" i="19"/>
  <c r="G18" i="19"/>
  <c r="G17" i="19"/>
  <c r="G16" i="19"/>
  <c r="G15" i="19"/>
  <c r="G14" i="19"/>
  <c r="G13" i="19"/>
  <c r="G12" i="19"/>
  <c r="F11" i="19"/>
  <c r="F6" i="19" s="1"/>
  <c r="E11" i="19"/>
  <c r="G11" i="19" s="1"/>
  <c r="G10" i="19"/>
  <c r="G9" i="19"/>
  <c r="G8" i="19"/>
  <c r="F7" i="19"/>
  <c r="E7" i="19"/>
  <c r="G7" i="19" s="1"/>
  <c r="G337" i="21"/>
  <c r="G336" i="21"/>
  <c r="G335" i="21"/>
  <c r="G333" i="21"/>
  <c r="G329" i="21"/>
  <c r="G328" i="21"/>
  <c r="G327" i="21"/>
  <c r="G326" i="21"/>
  <c r="G325" i="21"/>
  <c r="G324" i="21"/>
  <c r="G323" i="21"/>
  <c r="G322" i="21"/>
  <c r="G321" i="21"/>
  <c r="G320" i="21"/>
  <c r="G319" i="21"/>
  <c r="G318" i="21"/>
  <c r="F317" i="21"/>
  <c r="F330" i="21" s="1"/>
  <c r="E317" i="21"/>
  <c r="E330" i="21" s="1"/>
  <c r="G330" i="21" s="1"/>
  <c r="G316" i="21"/>
  <c r="G315" i="21"/>
  <c r="G313" i="21"/>
  <c r="G312" i="21"/>
  <c r="F311" i="21"/>
  <c r="E311" i="21"/>
  <c r="G311" i="21" s="1"/>
  <c r="G310" i="21"/>
  <c r="G309" i="21"/>
  <c r="G308" i="21"/>
  <c r="G307" i="21"/>
  <c r="G306" i="21"/>
  <c r="G305" i="21"/>
  <c r="F304" i="21"/>
  <c r="E304" i="21"/>
  <c r="G304" i="21" s="1"/>
  <c r="G303" i="21"/>
  <c r="G302" i="21"/>
  <c r="G301" i="21"/>
  <c r="G300" i="21"/>
  <c r="F299" i="21"/>
  <c r="E299" i="21"/>
  <c r="G299" i="21" s="1"/>
  <c r="G298" i="21"/>
  <c r="G297" i="21"/>
  <c r="F296" i="21"/>
  <c r="F314" i="21" s="1"/>
  <c r="F331" i="21" s="1"/>
  <c r="E296" i="21"/>
  <c r="E314" i="21" s="1"/>
  <c r="G292" i="21"/>
  <c r="G291" i="21"/>
  <c r="G290" i="21"/>
  <c r="F289" i="21"/>
  <c r="F293" i="21" s="1"/>
  <c r="F294" i="21" s="1"/>
  <c r="E289" i="21"/>
  <c r="G289" i="21" s="1"/>
  <c r="G288" i="21"/>
  <c r="G287" i="21"/>
  <c r="G286" i="21"/>
  <c r="G285" i="21"/>
  <c r="G284" i="21"/>
  <c r="G283" i="21"/>
  <c r="G282" i="21"/>
  <c r="G281" i="21"/>
  <c r="F280" i="21"/>
  <c r="E280" i="21"/>
  <c r="G280" i="21" s="1"/>
  <c r="G279" i="21"/>
  <c r="G278" i="21"/>
  <c r="G277" i="21"/>
  <c r="G276" i="21"/>
  <c r="G275" i="21"/>
  <c r="F275" i="21"/>
  <c r="E275" i="21"/>
  <c r="G274" i="21"/>
  <c r="G273" i="21"/>
  <c r="G272" i="21"/>
  <c r="G271" i="21"/>
  <c r="G270" i="21"/>
  <c r="G269" i="21"/>
  <c r="G268" i="21"/>
  <c r="G267" i="21"/>
  <c r="G266" i="21"/>
  <c r="G263" i="21"/>
  <c r="G262" i="21"/>
  <c r="G261" i="21"/>
  <c r="G260" i="21"/>
  <c r="G259" i="21"/>
  <c r="G258" i="21"/>
  <c r="G257" i="21"/>
  <c r="G256" i="21"/>
  <c r="G255" i="21"/>
  <c r="G254" i="21"/>
  <c r="G253" i="21"/>
  <c r="G252" i="21"/>
  <c r="G251" i="21"/>
  <c r="G250" i="21"/>
  <c r="F249" i="21"/>
  <c r="E249" i="21"/>
  <c r="E248" i="21" s="1"/>
  <c r="G248" i="21" s="1"/>
  <c r="F248" i="21"/>
  <c r="G247" i="21"/>
  <c r="G246" i="21"/>
  <c r="G245" i="21"/>
  <c r="G244" i="21"/>
  <c r="G243" i="21"/>
  <c r="G242" i="21"/>
  <c r="G241" i="21"/>
  <c r="G240" i="21"/>
  <c r="G239" i="21"/>
  <c r="G238" i="21"/>
  <c r="G237" i="21"/>
  <c r="G236" i="21"/>
  <c r="G235" i="21"/>
  <c r="G234" i="21"/>
  <c r="G233" i="21"/>
  <c r="G232" i="21"/>
  <c r="G231" i="21"/>
  <c r="G230" i="21"/>
  <c r="G229" i="21"/>
  <c r="G228" i="21"/>
  <c r="G227" i="21"/>
  <c r="G226" i="21"/>
  <c r="G225" i="21"/>
  <c r="F225" i="21"/>
  <c r="E225" i="21"/>
  <c r="G224" i="21"/>
  <c r="G223" i="21"/>
  <c r="G222" i="21"/>
  <c r="G221" i="21"/>
  <c r="G220" i="21"/>
  <c r="G219" i="21"/>
  <c r="G218" i="21"/>
  <c r="G217" i="21"/>
  <c r="G216" i="21"/>
  <c r="G215" i="21"/>
  <c r="G214" i="21"/>
  <c r="G213" i="21"/>
  <c r="G212" i="21"/>
  <c r="G211" i="21"/>
  <c r="G210" i="21"/>
  <c r="G209" i="21"/>
  <c r="G208" i="21"/>
  <c r="G207" i="21"/>
  <c r="G206" i="21"/>
  <c r="G205" i="21"/>
  <c r="G204" i="21"/>
  <c r="G203" i="21"/>
  <c r="G202" i="21"/>
  <c r="G201" i="21"/>
  <c r="G200" i="21"/>
  <c r="G199" i="21"/>
  <c r="G198" i="21"/>
  <c r="G197" i="21"/>
  <c r="F196" i="21"/>
  <c r="E196" i="21"/>
  <c r="G196" i="21" s="1"/>
  <c r="G195" i="21"/>
  <c r="G194" i="21"/>
  <c r="G193" i="21"/>
  <c r="G192" i="21"/>
  <c r="G191" i="21"/>
  <c r="G190" i="21"/>
  <c r="G189" i="21"/>
  <c r="G188" i="21"/>
  <c r="G187" i="21"/>
  <c r="G186" i="21"/>
  <c r="F185" i="21"/>
  <c r="F264" i="21" s="1"/>
  <c r="E185" i="21"/>
  <c r="G185" i="21" s="1"/>
  <c r="G183" i="21"/>
  <c r="G182" i="21"/>
  <c r="G181" i="21"/>
  <c r="F180" i="21"/>
  <c r="E180" i="21"/>
  <c r="G180" i="21" s="1"/>
  <c r="G179" i="21"/>
  <c r="F178" i="21"/>
  <c r="F177" i="21" s="1"/>
  <c r="E178" i="21"/>
  <c r="E177" i="21" s="1"/>
  <c r="G177" i="21" s="1"/>
  <c r="G176" i="21"/>
  <c r="G175" i="21"/>
  <c r="F174" i="21"/>
  <c r="E174" i="21"/>
  <c r="G174" i="21" s="1"/>
  <c r="F173" i="21"/>
  <c r="E173" i="21"/>
  <c r="G173" i="21" s="1"/>
  <c r="G172" i="21"/>
  <c r="G171" i="21"/>
  <c r="F170" i="21"/>
  <c r="E170" i="21"/>
  <c r="G170" i="21" s="1"/>
  <c r="F169" i="21"/>
  <c r="E169" i="21"/>
  <c r="G169" i="21" s="1"/>
  <c r="G168" i="21"/>
  <c r="G167" i="21"/>
  <c r="G166" i="21"/>
  <c r="G165" i="21"/>
  <c r="G164" i="21"/>
  <c r="G163" i="21"/>
  <c r="F162" i="21"/>
  <c r="E162" i="21"/>
  <c r="G162" i="21" s="1"/>
  <c r="G161" i="21"/>
  <c r="G160" i="21"/>
  <c r="F159" i="21"/>
  <c r="E159" i="21"/>
  <c r="G159" i="21" s="1"/>
  <c r="G158" i="21"/>
  <c r="G157" i="21"/>
  <c r="G156" i="21"/>
  <c r="G155" i="21"/>
  <c r="G154" i="21"/>
  <c r="G153" i="21"/>
  <c r="G152" i="21"/>
  <c r="G151" i="21"/>
  <c r="G150" i="21"/>
  <c r="F149" i="21"/>
  <c r="E149" i="21"/>
  <c r="G149" i="21" s="1"/>
  <c r="G148" i="21"/>
  <c r="G147" i="21"/>
  <c r="G146" i="21"/>
  <c r="G145" i="21"/>
  <c r="G144" i="21"/>
  <c r="F143" i="21"/>
  <c r="E143" i="21"/>
  <c r="G143" i="21" s="1"/>
  <c r="G142" i="21"/>
  <c r="G141" i="21"/>
  <c r="G140" i="21"/>
  <c r="G139" i="21"/>
  <c r="F138" i="21"/>
  <c r="F137" i="21" s="1"/>
  <c r="E138" i="21"/>
  <c r="E137" i="21" s="1"/>
  <c r="G137" i="21" s="1"/>
  <c r="G136" i="21"/>
  <c r="G135" i="21"/>
  <c r="G134" i="21"/>
  <c r="G133" i="21"/>
  <c r="G132" i="21"/>
  <c r="G131" i="21"/>
  <c r="F130" i="21"/>
  <c r="E130" i="21"/>
  <c r="G130" i="21" s="1"/>
  <c r="G129" i="21"/>
  <c r="G128" i="21"/>
  <c r="F127" i="21"/>
  <c r="E127" i="21"/>
  <c r="G127" i="21" s="1"/>
  <c r="G126" i="21"/>
  <c r="G125" i="21"/>
  <c r="G124" i="21"/>
  <c r="F123" i="21"/>
  <c r="F107" i="21" s="1"/>
  <c r="E123" i="21"/>
  <c r="G123" i="21" s="1"/>
  <c r="G122" i="21"/>
  <c r="G121" i="21"/>
  <c r="G120" i="21"/>
  <c r="G119" i="21"/>
  <c r="G118" i="21"/>
  <c r="F117" i="21"/>
  <c r="E117" i="21"/>
  <c r="G117" i="21" s="1"/>
  <c r="G116" i="21"/>
  <c r="G115" i="21"/>
  <c r="G114" i="21"/>
  <c r="G113" i="21"/>
  <c r="G112" i="21"/>
  <c r="G111" i="21"/>
  <c r="G110" i="21"/>
  <c r="G109" i="21"/>
  <c r="F108" i="21"/>
  <c r="E108" i="21"/>
  <c r="G108" i="21" s="1"/>
  <c r="G106" i="21"/>
  <c r="G105" i="21"/>
  <c r="G104" i="21"/>
  <c r="G103" i="21"/>
  <c r="G102" i="21"/>
  <c r="G101" i="21"/>
  <c r="F100" i="21"/>
  <c r="E100" i="21"/>
  <c r="G100" i="21" s="1"/>
  <c r="G99" i="21"/>
  <c r="G98" i="21"/>
  <c r="G97" i="21"/>
  <c r="G96" i="21"/>
  <c r="F95" i="21"/>
  <c r="E95" i="21"/>
  <c r="G95" i="21" s="1"/>
  <c r="G94" i="21"/>
  <c r="G93" i="21"/>
  <c r="G92" i="21"/>
  <c r="F91" i="21"/>
  <c r="E91" i="21"/>
  <c r="G91" i="21" s="1"/>
  <c r="G90" i="21"/>
  <c r="G89" i="21"/>
  <c r="F88" i="21"/>
  <c r="E88" i="21"/>
  <c r="G88" i="21" s="1"/>
  <c r="G87" i="21"/>
  <c r="G86" i="21"/>
  <c r="F85" i="21"/>
  <c r="E85" i="21"/>
  <c r="G85" i="21" s="1"/>
  <c r="G84" i="21"/>
  <c r="G83" i="21"/>
  <c r="F82" i="21"/>
  <c r="E82" i="21"/>
  <c r="G82" i="21" s="1"/>
  <c r="F81" i="21"/>
  <c r="E81" i="21"/>
  <c r="G81" i="21" s="1"/>
  <c r="G80" i="21"/>
  <c r="G79" i="21"/>
  <c r="G78" i="21"/>
  <c r="G77" i="21"/>
  <c r="G76" i="21"/>
  <c r="F75" i="21"/>
  <c r="F70" i="21" s="1"/>
  <c r="E75" i="21"/>
  <c r="G75" i="21" s="1"/>
  <c r="G74" i="21"/>
  <c r="G73" i="21"/>
  <c r="G72" i="21"/>
  <c r="G71" i="21"/>
  <c r="F71" i="21"/>
  <c r="E71" i="21"/>
  <c r="G69" i="21"/>
  <c r="G68" i="21"/>
  <c r="G67" i="21"/>
  <c r="F66" i="21"/>
  <c r="E66" i="21"/>
  <c r="G66" i="21" s="1"/>
  <c r="G65" i="21"/>
  <c r="G64" i="21"/>
  <c r="G63" i="21"/>
  <c r="G62" i="21"/>
  <c r="G61" i="21"/>
  <c r="F60" i="21"/>
  <c r="F54" i="21" s="1"/>
  <c r="E60" i="21"/>
  <c r="G60" i="21" s="1"/>
  <c r="G59" i="21"/>
  <c r="G58" i="21"/>
  <c r="G57" i="21"/>
  <c r="G56" i="21"/>
  <c r="G55" i="21"/>
  <c r="F55" i="21"/>
  <c r="E55" i="21"/>
  <c r="G53" i="21"/>
  <c r="G52" i="21"/>
  <c r="G51" i="21"/>
  <c r="G50" i="21"/>
  <c r="G49" i="21"/>
  <c r="G48" i="21"/>
  <c r="G47" i="21"/>
  <c r="G46" i="21"/>
  <c r="F45" i="21"/>
  <c r="E45" i="21"/>
  <c r="G45" i="21" s="1"/>
  <c r="G44" i="21"/>
  <c r="G43" i="21"/>
  <c r="G42" i="21"/>
  <c r="G41" i="21"/>
  <c r="G40" i="21"/>
  <c r="G39" i="21"/>
  <c r="G38" i="21"/>
  <c r="G37" i="21"/>
  <c r="G36" i="21"/>
  <c r="G35" i="21"/>
  <c r="G34" i="21"/>
  <c r="F33" i="21"/>
  <c r="E33" i="21"/>
  <c r="G33" i="21" s="1"/>
  <c r="G32" i="21"/>
  <c r="G31" i="21"/>
  <c r="G30" i="21"/>
  <c r="F29" i="21"/>
  <c r="E29" i="21"/>
  <c r="G29" i="21" s="1"/>
  <c r="G28" i="21"/>
  <c r="G27" i="21"/>
  <c r="F26" i="21"/>
  <c r="E26" i="21"/>
  <c r="G26" i="21" s="1"/>
  <c r="G25" i="21"/>
  <c r="G24" i="21"/>
  <c r="G23" i="21"/>
  <c r="G22" i="21"/>
  <c r="G21" i="21"/>
  <c r="G20" i="21"/>
  <c r="G19" i="21"/>
  <c r="F19" i="21"/>
  <c r="E19" i="21"/>
  <c r="G18" i="21"/>
  <c r="G17" i="21"/>
  <c r="G16" i="21"/>
  <c r="G15" i="21"/>
  <c r="G14" i="21"/>
  <c r="G13" i="21"/>
  <c r="G12" i="21"/>
  <c r="F11" i="21"/>
  <c r="F6" i="21" s="1"/>
  <c r="F184" i="21" s="1"/>
  <c r="F265" i="21" s="1"/>
  <c r="F295" i="21" s="1"/>
  <c r="F332" i="21" s="1"/>
  <c r="F334" i="21" s="1"/>
  <c r="F338" i="21" s="1"/>
  <c r="E11" i="21"/>
  <c r="E6" i="21" s="1"/>
  <c r="G10" i="21"/>
  <c r="G9" i="21"/>
  <c r="G8" i="21"/>
  <c r="F7" i="21"/>
  <c r="E7" i="21"/>
  <c r="G7" i="21" s="1"/>
  <c r="G137" i="17" l="1"/>
  <c r="G6" i="17"/>
  <c r="F184" i="17"/>
  <c r="F265" i="17" s="1"/>
  <c r="F295" i="17" s="1"/>
  <c r="F332" i="17" s="1"/>
  <c r="F334" i="17" s="1"/>
  <c r="F338" i="17" s="1"/>
  <c r="G314" i="17"/>
  <c r="G11" i="17"/>
  <c r="E330" i="17"/>
  <c r="G330" i="17" s="1"/>
  <c r="E70" i="17"/>
  <c r="G70" i="17" s="1"/>
  <c r="E264" i="17"/>
  <c r="G264" i="17" s="1"/>
  <c r="G138" i="17"/>
  <c r="G123" i="17"/>
  <c r="G296" i="17"/>
  <c r="G249" i="17"/>
  <c r="E54" i="17"/>
  <c r="G54" i="17" s="1"/>
  <c r="E177" i="17"/>
  <c r="G177" i="17" s="1"/>
  <c r="E293" i="17"/>
  <c r="F295" i="18"/>
  <c r="F332" i="18" s="1"/>
  <c r="F334" i="18" s="1"/>
  <c r="F338" i="18" s="1"/>
  <c r="E264" i="18"/>
  <c r="G264" i="18" s="1"/>
  <c r="E294" i="18"/>
  <c r="G294" i="18" s="1"/>
  <c r="G293" i="18"/>
  <c r="E173" i="18"/>
  <c r="G173" i="18" s="1"/>
  <c r="E6" i="18"/>
  <c r="G138" i="18"/>
  <c r="G178" i="18"/>
  <c r="E107" i="18"/>
  <c r="G107" i="18" s="1"/>
  <c r="G185" i="18"/>
  <c r="G249" i="18"/>
  <c r="G289" i="18"/>
  <c r="E314" i="18"/>
  <c r="G75" i="18"/>
  <c r="E54" i="18"/>
  <c r="G54" i="18" s="1"/>
  <c r="E294" i="19"/>
  <c r="G294" i="19" s="1"/>
  <c r="G293" i="19"/>
  <c r="G149" i="19"/>
  <c r="G314" i="19"/>
  <c r="F184" i="19"/>
  <c r="F265" i="19" s="1"/>
  <c r="F295" i="19" s="1"/>
  <c r="F332" i="19" s="1"/>
  <c r="F334" i="19" s="1"/>
  <c r="F338" i="19" s="1"/>
  <c r="G81" i="19"/>
  <c r="F331" i="19"/>
  <c r="G178" i="19"/>
  <c r="E6" i="19"/>
  <c r="E330" i="19"/>
  <c r="G330" i="19" s="1"/>
  <c r="E264" i="19"/>
  <c r="G264" i="19" s="1"/>
  <c r="G138" i="19"/>
  <c r="E107" i="19"/>
  <c r="G107" i="19" s="1"/>
  <c r="G249" i="19"/>
  <c r="G289" i="19"/>
  <c r="G296" i="19"/>
  <c r="G314" i="21"/>
  <c r="E331" i="21"/>
  <c r="G331" i="21" s="1"/>
  <c r="G6" i="21"/>
  <c r="G11" i="21"/>
  <c r="G138" i="21"/>
  <c r="G178" i="21"/>
  <c r="E54" i="21"/>
  <c r="G54" i="21" s="1"/>
  <c r="E70" i="21"/>
  <c r="G70" i="21" s="1"/>
  <c r="E264" i="21"/>
  <c r="G264" i="21" s="1"/>
  <c r="G296" i="21"/>
  <c r="E293" i="21"/>
  <c r="E107" i="21"/>
  <c r="G107" i="21" s="1"/>
  <c r="G249" i="21"/>
  <c r="G317" i="21"/>
  <c r="E331" i="17" l="1"/>
  <c r="G331" i="17" s="1"/>
  <c r="E294" i="17"/>
  <c r="G294" i="17" s="1"/>
  <c r="G293" i="17"/>
  <c r="E184" i="17"/>
  <c r="E184" i="18"/>
  <c r="G6" i="18"/>
  <c r="G314" i="18"/>
  <c r="E331" i="18"/>
  <c r="G331" i="18" s="1"/>
  <c r="E184" i="19"/>
  <c r="G6" i="19"/>
  <c r="E331" i="19"/>
  <c r="G331" i="19" s="1"/>
  <c r="E294" i="21"/>
  <c r="G294" i="21" s="1"/>
  <c r="G293" i="21"/>
  <c r="E184" i="21"/>
  <c r="E265" i="17" l="1"/>
  <c r="G184" i="17"/>
  <c r="E265" i="18"/>
  <c r="G184" i="18"/>
  <c r="E265" i="19"/>
  <c r="G184" i="19"/>
  <c r="G184" i="21"/>
  <c r="E265" i="21"/>
  <c r="G265" i="17" l="1"/>
  <c r="E295" i="17"/>
  <c r="G265" i="18"/>
  <c r="E295" i="18"/>
  <c r="G265" i="19"/>
  <c r="E295" i="19"/>
  <c r="G265" i="21"/>
  <c r="E295" i="21"/>
  <c r="E332" i="17" l="1"/>
  <c r="G295" i="17"/>
  <c r="E332" i="18"/>
  <c r="G295" i="18"/>
  <c r="E332" i="19"/>
  <c r="G295" i="19"/>
  <c r="E332" i="21"/>
  <c r="G295" i="21"/>
  <c r="E334" i="17" l="1"/>
  <c r="G332" i="17"/>
  <c r="G332" i="18"/>
  <c r="E334" i="18"/>
  <c r="G332" i="19"/>
  <c r="E334" i="19"/>
  <c r="E334" i="21"/>
  <c r="G332" i="21"/>
  <c r="G334" i="17" l="1"/>
  <c r="E338" i="17"/>
  <c r="G338" i="17" s="1"/>
  <c r="E338" i="18"/>
  <c r="G338" i="18" s="1"/>
  <c r="G334" i="18"/>
  <c r="E338" i="19"/>
  <c r="G338" i="19" s="1"/>
  <c r="G334" i="19"/>
  <c r="E338" i="21"/>
  <c r="G338" i="21" s="1"/>
  <c r="G334" i="21"/>
  <c r="I90" i="7"/>
  <c r="K90" i="7" s="1"/>
  <c r="I89" i="7"/>
  <c r="K89" i="7" s="1"/>
  <c r="I88" i="7"/>
  <c r="K88" i="7" s="1"/>
  <c r="I86" i="7"/>
  <c r="K86" i="7" s="1"/>
  <c r="J83" i="7"/>
  <c r="H83" i="7"/>
  <c r="G83" i="7"/>
  <c r="F83" i="7"/>
  <c r="I83" i="7" s="1"/>
  <c r="K83" i="7" s="1"/>
  <c r="E83" i="7"/>
  <c r="I82" i="7"/>
  <c r="K82" i="7" s="1"/>
  <c r="I81" i="7"/>
  <c r="K81" i="7" s="1"/>
  <c r="I80" i="7"/>
  <c r="K80" i="7" s="1"/>
  <c r="I79" i="7"/>
  <c r="K79" i="7" s="1"/>
  <c r="I78" i="7"/>
  <c r="K78" i="7" s="1"/>
  <c r="K77" i="7"/>
  <c r="I77" i="7"/>
  <c r="I76" i="7"/>
  <c r="K76" i="7" s="1"/>
  <c r="I75" i="7"/>
  <c r="K75" i="7" s="1"/>
  <c r="I74" i="7"/>
  <c r="K74" i="7" s="1"/>
  <c r="I73" i="7"/>
  <c r="K73" i="7" s="1"/>
  <c r="I72" i="7"/>
  <c r="K72" i="7" s="1"/>
  <c r="J71" i="7"/>
  <c r="J84" i="7" s="1"/>
  <c r="H71" i="7"/>
  <c r="H84" i="7" s="1"/>
  <c r="G71" i="7"/>
  <c r="G84" i="7" s="1"/>
  <c r="F71" i="7"/>
  <c r="F84" i="7" s="1"/>
  <c r="E71" i="7"/>
  <c r="E84" i="7" s="1"/>
  <c r="K70" i="7"/>
  <c r="I70" i="7"/>
  <c r="K69" i="7"/>
  <c r="I69" i="7"/>
  <c r="I68" i="7"/>
  <c r="K68" i="7" s="1"/>
  <c r="I67" i="7"/>
  <c r="K67" i="7" s="1"/>
  <c r="I66" i="7"/>
  <c r="K66" i="7" s="1"/>
  <c r="I65" i="7"/>
  <c r="K65" i="7" s="1"/>
  <c r="K64" i="7"/>
  <c r="I64" i="7"/>
  <c r="K63" i="7"/>
  <c r="I63" i="7"/>
  <c r="I62" i="7"/>
  <c r="K62" i="7" s="1"/>
  <c r="I61" i="7"/>
  <c r="K61" i="7" s="1"/>
  <c r="F59" i="7"/>
  <c r="E59" i="7"/>
  <c r="J58" i="7"/>
  <c r="I58" i="7"/>
  <c r="K58" i="7" s="1"/>
  <c r="H58" i="7"/>
  <c r="G58" i="7"/>
  <c r="G59" i="7" s="1"/>
  <c r="F58" i="7"/>
  <c r="E58" i="7"/>
  <c r="K57" i="7"/>
  <c r="I57" i="7"/>
  <c r="I56" i="7"/>
  <c r="K56" i="7" s="1"/>
  <c r="I55" i="7"/>
  <c r="K55" i="7" s="1"/>
  <c r="I54" i="7"/>
  <c r="K54" i="7" s="1"/>
  <c r="I53" i="7"/>
  <c r="K53" i="7" s="1"/>
  <c r="I52" i="7"/>
  <c r="K52" i="7" s="1"/>
  <c r="K51" i="7"/>
  <c r="I51" i="7"/>
  <c r="I50" i="7"/>
  <c r="K50" i="7" s="1"/>
  <c r="I49" i="7"/>
  <c r="K49" i="7" s="1"/>
  <c r="J48" i="7"/>
  <c r="J59" i="7" s="1"/>
  <c r="H48" i="7"/>
  <c r="H59" i="7" s="1"/>
  <c r="G48" i="7"/>
  <c r="F48" i="7"/>
  <c r="E48" i="7"/>
  <c r="I48" i="7" s="1"/>
  <c r="K48" i="7" s="1"/>
  <c r="I47" i="7"/>
  <c r="K47" i="7" s="1"/>
  <c r="I46" i="7"/>
  <c r="K46" i="7" s="1"/>
  <c r="I45" i="7"/>
  <c r="K45" i="7" s="1"/>
  <c r="K44" i="7"/>
  <c r="I44" i="7"/>
  <c r="K43" i="7"/>
  <c r="I43" i="7"/>
  <c r="I42" i="7"/>
  <c r="K42" i="7" s="1"/>
  <c r="I41" i="7"/>
  <c r="K41" i="7" s="1"/>
  <c r="I40" i="7"/>
  <c r="K40" i="7" s="1"/>
  <c r="I39" i="7"/>
  <c r="K39" i="7" s="1"/>
  <c r="K38" i="7"/>
  <c r="I38" i="7"/>
  <c r="J36" i="7"/>
  <c r="H36" i="7"/>
  <c r="I36" i="7" s="1"/>
  <c r="K36" i="7" s="1"/>
  <c r="G36" i="7"/>
  <c r="F36" i="7"/>
  <c r="E36" i="7"/>
  <c r="I35" i="7"/>
  <c r="K35" i="7" s="1"/>
  <c r="I34" i="7"/>
  <c r="K34" i="7" s="1"/>
  <c r="I33" i="7"/>
  <c r="K33" i="7" s="1"/>
  <c r="I32" i="7"/>
  <c r="K32" i="7" s="1"/>
  <c r="K31" i="7"/>
  <c r="I31" i="7"/>
  <c r="K30" i="7"/>
  <c r="I30" i="7"/>
  <c r="I29" i="7"/>
  <c r="K29" i="7" s="1"/>
  <c r="I28" i="7"/>
  <c r="K28" i="7" s="1"/>
  <c r="I27" i="7"/>
  <c r="K27" i="7" s="1"/>
  <c r="I26" i="7"/>
  <c r="K26" i="7" s="1"/>
  <c r="K25" i="7"/>
  <c r="I25" i="7"/>
  <c r="K24" i="7"/>
  <c r="I24" i="7"/>
  <c r="I23" i="7"/>
  <c r="K23" i="7" s="1"/>
  <c r="J22" i="7"/>
  <c r="J37" i="7" s="1"/>
  <c r="H22" i="7"/>
  <c r="H37" i="7" s="1"/>
  <c r="H60" i="7" s="1"/>
  <c r="G22" i="7"/>
  <c r="G37" i="7" s="1"/>
  <c r="F22" i="7"/>
  <c r="F37" i="7" s="1"/>
  <c r="F60" i="7" s="1"/>
  <c r="F85" i="7" s="1"/>
  <c r="F87" i="7" s="1"/>
  <c r="F91" i="7" s="1"/>
  <c r="E22" i="7"/>
  <c r="E37" i="7" s="1"/>
  <c r="I21" i="7"/>
  <c r="K21" i="7" s="1"/>
  <c r="I20" i="7"/>
  <c r="K20" i="7" s="1"/>
  <c r="K19" i="7"/>
  <c r="I19" i="7"/>
  <c r="I18" i="7"/>
  <c r="K18" i="7" s="1"/>
  <c r="I17" i="7"/>
  <c r="K17" i="7" s="1"/>
  <c r="I16" i="7"/>
  <c r="K16" i="7" s="1"/>
  <c r="I15" i="7"/>
  <c r="K15" i="7" s="1"/>
  <c r="I14" i="7"/>
  <c r="K14" i="7" s="1"/>
  <c r="K13" i="7"/>
  <c r="I13" i="7"/>
  <c r="I12" i="7"/>
  <c r="K12" i="7" s="1"/>
  <c r="I11" i="7"/>
  <c r="K11" i="7" s="1"/>
  <c r="I10" i="7"/>
  <c r="K10" i="7" s="1"/>
  <c r="I9" i="7"/>
  <c r="K9" i="7" s="1"/>
  <c r="I8" i="7"/>
  <c r="K8" i="7" s="1"/>
  <c r="E60" i="7" l="1"/>
  <c r="I37" i="7"/>
  <c r="G60" i="7"/>
  <c r="G85" i="7" s="1"/>
  <c r="G87" i="7" s="1"/>
  <c r="G91" i="7" s="1"/>
  <c r="I59" i="7"/>
  <c r="H85" i="7"/>
  <c r="H87" i="7" s="1"/>
  <c r="H91" i="7" s="1"/>
  <c r="J60" i="7"/>
  <c r="J85" i="7" s="1"/>
  <c r="J87" i="7" s="1"/>
  <c r="J91" i="7" s="1"/>
  <c r="K59" i="7"/>
  <c r="I84" i="7"/>
  <c r="I22" i="7"/>
  <c r="K22" i="7" s="1"/>
  <c r="K37" i="7" s="1"/>
  <c r="K60" i="7" s="1"/>
  <c r="I71" i="7"/>
  <c r="K71" i="7" s="1"/>
  <c r="K84" i="7" s="1"/>
  <c r="E85" i="7" l="1"/>
  <c r="I60" i="7"/>
  <c r="K85" i="7"/>
  <c r="K87" i="7" s="1"/>
  <c r="K91" i="7" s="1"/>
  <c r="I85" i="7" l="1"/>
  <c r="E87" i="7"/>
  <c r="I87" i="7" l="1"/>
  <c r="E91" i="7"/>
  <c r="I91" i="7" s="1"/>
  <c r="H86" i="15"/>
  <c r="J86" i="15" s="1"/>
  <c r="H85" i="15"/>
  <c r="J85" i="15" s="1"/>
  <c r="H84" i="15"/>
  <c r="J84" i="15" s="1"/>
  <c r="H82" i="15"/>
  <c r="J82" i="15" s="1"/>
  <c r="F80" i="15"/>
  <c r="E80" i="15"/>
  <c r="I79" i="15"/>
  <c r="G79" i="15"/>
  <c r="H79" i="15" s="1"/>
  <c r="J79" i="15" s="1"/>
  <c r="F79" i="15"/>
  <c r="E79" i="15"/>
  <c r="H78" i="15"/>
  <c r="J78" i="15" s="1"/>
  <c r="H77" i="15"/>
  <c r="J77" i="15" s="1"/>
  <c r="H76" i="15"/>
  <c r="J76" i="15" s="1"/>
  <c r="H75" i="15"/>
  <c r="J75" i="15" s="1"/>
  <c r="H74" i="15"/>
  <c r="J74" i="15" s="1"/>
  <c r="H73" i="15"/>
  <c r="J73" i="15" s="1"/>
  <c r="H72" i="15"/>
  <c r="J72" i="15" s="1"/>
  <c r="H71" i="15"/>
  <c r="J71" i="15" s="1"/>
  <c r="H70" i="15"/>
  <c r="J70" i="15" s="1"/>
  <c r="I69" i="15"/>
  <c r="I80" i="15" s="1"/>
  <c r="G69" i="15"/>
  <c r="G80" i="15" s="1"/>
  <c r="F69" i="15"/>
  <c r="E69" i="15"/>
  <c r="H68" i="15"/>
  <c r="J68" i="15" s="1"/>
  <c r="H67" i="15"/>
  <c r="J67" i="15" s="1"/>
  <c r="H66" i="15"/>
  <c r="J66" i="15" s="1"/>
  <c r="H65" i="15"/>
  <c r="J65" i="15" s="1"/>
  <c r="H64" i="15"/>
  <c r="J64" i="15" s="1"/>
  <c r="H63" i="15"/>
  <c r="J63" i="15" s="1"/>
  <c r="H62" i="15"/>
  <c r="J62" i="15" s="1"/>
  <c r="H61" i="15"/>
  <c r="J61" i="15" s="1"/>
  <c r="I58" i="15"/>
  <c r="G58" i="15"/>
  <c r="F58" i="15"/>
  <c r="E58" i="15"/>
  <c r="H58" i="15" s="1"/>
  <c r="J58" i="15" s="1"/>
  <c r="H57" i="15"/>
  <c r="J57" i="15" s="1"/>
  <c r="H56" i="15"/>
  <c r="J56" i="15" s="1"/>
  <c r="H55" i="15"/>
  <c r="J55" i="15" s="1"/>
  <c r="H54" i="15"/>
  <c r="J54" i="15" s="1"/>
  <c r="H53" i="15"/>
  <c r="J53" i="15" s="1"/>
  <c r="H52" i="15"/>
  <c r="J52" i="15" s="1"/>
  <c r="H51" i="15"/>
  <c r="J51" i="15" s="1"/>
  <c r="H50" i="15"/>
  <c r="J50" i="15" s="1"/>
  <c r="H49" i="15"/>
  <c r="J49" i="15" s="1"/>
  <c r="I48" i="15"/>
  <c r="I59" i="15" s="1"/>
  <c r="G48" i="15"/>
  <c r="G59" i="15" s="1"/>
  <c r="F48" i="15"/>
  <c r="F59" i="15" s="1"/>
  <c r="E48" i="15"/>
  <c r="H48" i="15" s="1"/>
  <c r="J48" i="15" s="1"/>
  <c r="J59" i="15" s="1"/>
  <c r="H47" i="15"/>
  <c r="J47" i="15" s="1"/>
  <c r="H46" i="15"/>
  <c r="J46" i="15" s="1"/>
  <c r="H45" i="15"/>
  <c r="J45" i="15" s="1"/>
  <c r="H44" i="15"/>
  <c r="J44" i="15" s="1"/>
  <c r="H43" i="15"/>
  <c r="J43" i="15" s="1"/>
  <c r="H42" i="15"/>
  <c r="J42" i="15" s="1"/>
  <c r="H41" i="15"/>
  <c r="J41" i="15" s="1"/>
  <c r="H40" i="15"/>
  <c r="J40" i="15" s="1"/>
  <c r="H39" i="15"/>
  <c r="J39" i="15" s="1"/>
  <c r="H38" i="15"/>
  <c r="J38" i="15" s="1"/>
  <c r="G37" i="15"/>
  <c r="G60" i="15" s="1"/>
  <c r="G81" i="15" s="1"/>
  <c r="G83" i="15" s="1"/>
  <c r="G87" i="15" s="1"/>
  <c r="I36" i="15"/>
  <c r="G36" i="15"/>
  <c r="F36" i="15"/>
  <c r="E36" i="15"/>
  <c r="H36" i="15" s="1"/>
  <c r="J36" i="15" s="1"/>
  <c r="H35" i="15"/>
  <c r="J35" i="15" s="1"/>
  <c r="H34" i="15"/>
  <c r="J34" i="15" s="1"/>
  <c r="H33" i="15"/>
  <c r="J33" i="15" s="1"/>
  <c r="H32" i="15"/>
  <c r="J32" i="15" s="1"/>
  <c r="H31" i="15"/>
  <c r="J31" i="15" s="1"/>
  <c r="H30" i="15"/>
  <c r="J30" i="15" s="1"/>
  <c r="H29" i="15"/>
  <c r="J29" i="15" s="1"/>
  <c r="H28" i="15"/>
  <c r="J28" i="15" s="1"/>
  <c r="H27" i="15"/>
  <c r="J27" i="15" s="1"/>
  <c r="H26" i="15"/>
  <c r="J26" i="15" s="1"/>
  <c r="H25" i="15"/>
  <c r="J25" i="15" s="1"/>
  <c r="H24" i="15"/>
  <c r="J24" i="15" s="1"/>
  <c r="H23" i="15"/>
  <c r="J23" i="15" s="1"/>
  <c r="I22" i="15"/>
  <c r="I37" i="15" s="1"/>
  <c r="G22" i="15"/>
  <c r="F22" i="15"/>
  <c r="F37" i="15" s="1"/>
  <c r="E22" i="15"/>
  <c r="H22" i="15" s="1"/>
  <c r="J22" i="15" s="1"/>
  <c r="J37" i="15" s="1"/>
  <c r="H21" i="15"/>
  <c r="J21" i="15" s="1"/>
  <c r="H20" i="15"/>
  <c r="J20" i="15" s="1"/>
  <c r="H19" i="15"/>
  <c r="J19" i="15" s="1"/>
  <c r="H18" i="15"/>
  <c r="J18" i="15" s="1"/>
  <c r="H17" i="15"/>
  <c r="J17" i="15" s="1"/>
  <c r="H16" i="15"/>
  <c r="J16" i="15" s="1"/>
  <c r="H15" i="15"/>
  <c r="J15" i="15" s="1"/>
  <c r="H14" i="15"/>
  <c r="J14" i="15" s="1"/>
  <c r="H13" i="15"/>
  <c r="J13" i="15" s="1"/>
  <c r="H12" i="15"/>
  <c r="J12" i="15" s="1"/>
  <c r="H11" i="15"/>
  <c r="J11" i="15" s="1"/>
  <c r="H10" i="15"/>
  <c r="J10" i="15" s="1"/>
  <c r="H9" i="15"/>
  <c r="J9" i="15" s="1"/>
  <c r="H8" i="15"/>
  <c r="J8" i="15" s="1"/>
  <c r="J60" i="15" l="1"/>
  <c r="J81" i="15" s="1"/>
  <c r="J83" i="15" s="1"/>
  <c r="J87" i="15" s="1"/>
  <c r="H80" i="15"/>
  <c r="I60" i="15"/>
  <c r="I81" i="15" s="1"/>
  <c r="I83" i="15" s="1"/>
  <c r="I87" i="15" s="1"/>
  <c r="F60" i="15"/>
  <c r="F81" i="15" s="1"/>
  <c r="F83" i="15" s="1"/>
  <c r="F87" i="15" s="1"/>
  <c r="E59" i="15"/>
  <c r="H59" i="15" s="1"/>
  <c r="H69" i="15"/>
  <c r="J69" i="15" s="1"/>
  <c r="J80" i="15" s="1"/>
  <c r="E37" i="15"/>
  <c r="E60" i="15" l="1"/>
  <c r="H37" i="15"/>
  <c r="H60" i="15" l="1"/>
  <c r="E81" i="15"/>
  <c r="E83" i="15" l="1"/>
  <c r="H81" i="15"/>
  <c r="H83" i="15" l="1"/>
  <c r="E87" i="15"/>
  <c r="H87" i="15" s="1"/>
  <c r="G82" i="14"/>
  <c r="G81" i="14"/>
  <c r="G80" i="14"/>
  <c r="G78" i="14"/>
  <c r="F75" i="14"/>
  <c r="G75" i="14" s="1"/>
  <c r="E75" i="14"/>
  <c r="G74" i="14"/>
  <c r="G73" i="14"/>
  <c r="G72" i="14"/>
  <c r="G71" i="14"/>
  <c r="G70" i="14"/>
  <c r="G69" i="14"/>
  <c r="G68" i="14"/>
  <c r="F67" i="14"/>
  <c r="F76" i="14" s="1"/>
  <c r="E67" i="14"/>
  <c r="G67" i="14" s="1"/>
  <c r="G66" i="14"/>
  <c r="G65" i="14"/>
  <c r="G64" i="14"/>
  <c r="G63" i="14"/>
  <c r="G62" i="14"/>
  <c r="G61" i="14"/>
  <c r="G58" i="14"/>
  <c r="F58" i="14"/>
  <c r="E58" i="14"/>
  <c r="G57" i="14"/>
  <c r="G56" i="14"/>
  <c r="G55" i="14"/>
  <c r="G54" i="14"/>
  <c r="G53" i="14"/>
  <c r="G52" i="14"/>
  <c r="G51" i="14"/>
  <c r="G50" i="14"/>
  <c r="G49" i="14"/>
  <c r="G48" i="14"/>
  <c r="F48" i="14"/>
  <c r="F59" i="14" s="1"/>
  <c r="E48" i="14"/>
  <c r="E59" i="14" s="1"/>
  <c r="G59" i="14" s="1"/>
  <c r="G47" i="14"/>
  <c r="G46" i="14"/>
  <c r="G45" i="14"/>
  <c r="G44" i="14"/>
  <c r="G43" i="14"/>
  <c r="G42" i="14"/>
  <c r="G41" i="14"/>
  <c r="G40" i="14"/>
  <c r="G39" i="14"/>
  <c r="G38" i="14"/>
  <c r="F36" i="14"/>
  <c r="F37" i="14" s="1"/>
  <c r="F60" i="14" s="1"/>
  <c r="F77" i="14" s="1"/>
  <c r="F79" i="14" s="1"/>
  <c r="F83" i="14" s="1"/>
  <c r="E36" i="14"/>
  <c r="G36" i="14" s="1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F22" i="14"/>
  <c r="E22" i="14"/>
  <c r="G22" i="14" s="1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E37" i="14" l="1"/>
  <c r="E76" i="14"/>
  <c r="G76" i="14" s="1"/>
  <c r="E60" i="14" l="1"/>
  <c r="G37" i="14"/>
  <c r="E77" i="14" l="1"/>
  <c r="G60" i="14"/>
  <c r="E79" i="14" l="1"/>
  <c r="G77" i="14"/>
  <c r="H346" i="13"/>
  <c r="F346" i="13"/>
  <c r="E343" i="13"/>
  <c r="F343" i="13" s="1"/>
  <c r="H343" i="13" s="1"/>
  <c r="F342" i="13"/>
  <c r="H342" i="13" s="1"/>
  <c r="F341" i="13"/>
  <c r="H341" i="13" s="1"/>
  <c r="F340" i="13"/>
  <c r="H340" i="13" s="1"/>
  <c r="F339" i="13"/>
  <c r="H339" i="13" s="1"/>
  <c r="F338" i="13"/>
  <c r="H338" i="13" s="1"/>
  <c r="F337" i="13"/>
  <c r="H337" i="13" s="1"/>
  <c r="F336" i="13"/>
  <c r="H336" i="13" s="1"/>
  <c r="F335" i="13"/>
  <c r="H335" i="13" s="1"/>
  <c r="F334" i="13"/>
  <c r="H334" i="13" s="1"/>
  <c r="F333" i="13"/>
  <c r="H333" i="13" s="1"/>
  <c r="F332" i="13"/>
  <c r="H332" i="13" s="1"/>
  <c r="G331" i="13"/>
  <c r="G343" i="13" s="1"/>
  <c r="E331" i="13"/>
  <c r="F331" i="13" s="1"/>
  <c r="H331" i="13" s="1"/>
  <c r="F330" i="13"/>
  <c r="H330" i="13" s="1"/>
  <c r="F329" i="13"/>
  <c r="H329" i="13" s="1"/>
  <c r="F328" i="13"/>
  <c r="H328" i="13" s="1"/>
  <c r="F327" i="13"/>
  <c r="H327" i="13" s="1"/>
  <c r="F326" i="13"/>
  <c r="H326" i="13" s="1"/>
  <c r="F325" i="13"/>
  <c r="H325" i="13" s="1"/>
  <c r="E324" i="13"/>
  <c r="F323" i="13"/>
  <c r="H323" i="13" s="1"/>
  <c r="F322" i="13"/>
  <c r="H322" i="13" s="1"/>
  <c r="F321" i="13"/>
  <c r="H321" i="13" s="1"/>
  <c r="F320" i="13"/>
  <c r="H320" i="13" s="1"/>
  <c r="F319" i="13"/>
  <c r="H319" i="13" s="1"/>
  <c r="F318" i="13"/>
  <c r="H318" i="13" s="1"/>
  <c r="F317" i="13"/>
  <c r="H317" i="13" s="1"/>
  <c r="F316" i="13"/>
  <c r="H316" i="13" s="1"/>
  <c r="F315" i="13"/>
  <c r="H315" i="13" s="1"/>
  <c r="F314" i="13"/>
  <c r="H314" i="13" s="1"/>
  <c r="F313" i="13"/>
  <c r="H313" i="13" s="1"/>
  <c r="G312" i="13"/>
  <c r="E312" i="13"/>
  <c r="F312" i="13" s="1"/>
  <c r="F311" i="13"/>
  <c r="H311" i="13" s="1"/>
  <c r="F310" i="13"/>
  <c r="H310" i="13" s="1"/>
  <c r="F309" i="13"/>
  <c r="H309" i="13" s="1"/>
  <c r="F308" i="13"/>
  <c r="H308" i="13" s="1"/>
  <c r="F307" i="13"/>
  <c r="H307" i="13" s="1"/>
  <c r="F306" i="13"/>
  <c r="H306" i="13" s="1"/>
  <c r="F305" i="13"/>
  <c r="H305" i="13" s="1"/>
  <c r="F302" i="13"/>
  <c r="H302" i="13" s="1"/>
  <c r="G301" i="13"/>
  <c r="E301" i="13"/>
  <c r="F300" i="13"/>
  <c r="H300" i="13" s="1"/>
  <c r="F299" i="13"/>
  <c r="H299" i="13" s="1"/>
  <c r="F298" i="13"/>
  <c r="H298" i="13" s="1"/>
  <c r="F297" i="13"/>
  <c r="H297" i="13" s="1"/>
  <c r="F296" i="13"/>
  <c r="H296" i="13" s="1"/>
  <c r="F295" i="13"/>
  <c r="H295" i="13" s="1"/>
  <c r="G294" i="13"/>
  <c r="G303" i="13" s="1"/>
  <c r="E294" i="13"/>
  <c r="F294" i="13" s="1"/>
  <c r="F293" i="13"/>
  <c r="H293" i="13" s="1"/>
  <c r="F292" i="13"/>
  <c r="H292" i="13" s="1"/>
  <c r="F290" i="13"/>
  <c r="H290" i="13" s="1"/>
  <c r="F289" i="13"/>
  <c r="H289" i="13" s="1"/>
  <c r="F288" i="13"/>
  <c r="H288" i="13" s="1"/>
  <c r="G287" i="13"/>
  <c r="E287" i="13"/>
  <c r="F287" i="13" s="1"/>
  <c r="H287" i="13" s="1"/>
  <c r="F286" i="13"/>
  <c r="H286" i="13" s="1"/>
  <c r="F285" i="13"/>
  <c r="H285" i="13" s="1"/>
  <c r="F284" i="13"/>
  <c r="H284" i="13" s="1"/>
  <c r="F283" i="13"/>
  <c r="H283" i="13" s="1"/>
  <c r="G282" i="13"/>
  <c r="E282" i="13"/>
  <c r="F282" i="13" s="1"/>
  <c r="H282" i="13" s="1"/>
  <c r="F281" i="13"/>
  <c r="H281" i="13" s="1"/>
  <c r="F280" i="13"/>
  <c r="H280" i="13" s="1"/>
  <c r="G279" i="13"/>
  <c r="G291" i="13" s="1"/>
  <c r="E279" i="13"/>
  <c r="H276" i="13"/>
  <c r="F276" i="13"/>
  <c r="H275" i="13"/>
  <c r="F275" i="13"/>
  <c r="F274" i="13"/>
  <c r="H274" i="13" s="1"/>
  <c r="F273" i="13"/>
  <c r="H273" i="13" s="1"/>
  <c r="G272" i="13"/>
  <c r="G270" i="13" s="1"/>
  <c r="H270" i="13" s="1"/>
  <c r="F272" i="13"/>
  <c r="H272" i="13" s="1"/>
  <c r="E272" i="13"/>
  <c r="E270" i="13" s="1"/>
  <c r="F270" i="13" s="1"/>
  <c r="F271" i="13"/>
  <c r="H271" i="13" s="1"/>
  <c r="F269" i="13"/>
  <c r="H269" i="13" s="1"/>
  <c r="F268" i="13"/>
  <c r="H268" i="13" s="1"/>
  <c r="G267" i="13"/>
  <c r="E267" i="13"/>
  <c r="F267" i="13" s="1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G259" i="13"/>
  <c r="E259" i="13"/>
  <c r="F259" i="13" s="1"/>
  <c r="H259" i="13" s="1"/>
  <c r="G258" i="13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F247" i="13"/>
  <c r="H247" i="13" s="1"/>
  <c r="F246" i="13"/>
  <c r="H246" i="13" s="1"/>
  <c r="F245" i="13"/>
  <c r="H245" i="13" s="1"/>
  <c r="F244" i="13"/>
  <c r="H244" i="13" s="1"/>
  <c r="F243" i="13"/>
  <c r="H243" i="13" s="1"/>
  <c r="F242" i="13"/>
  <c r="H242" i="13" s="1"/>
  <c r="F241" i="13"/>
  <c r="H241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G235" i="13"/>
  <c r="E235" i="13"/>
  <c r="F235" i="13" s="1"/>
  <c r="H235" i="13" s="1"/>
  <c r="F234" i="13"/>
  <c r="H234" i="13" s="1"/>
  <c r="F233" i="13"/>
  <c r="H233" i="13" s="1"/>
  <c r="F232" i="13"/>
  <c r="H232" i="13" s="1"/>
  <c r="F231" i="13"/>
  <c r="H231" i="13" s="1"/>
  <c r="F230" i="13"/>
  <c r="H230" i="13" s="1"/>
  <c r="F229" i="13"/>
  <c r="H229" i="13" s="1"/>
  <c r="F228" i="13"/>
  <c r="H228" i="13" s="1"/>
  <c r="F227" i="13"/>
  <c r="H227" i="13" s="1"/>
  <c r="F226" i="13"/>
  <c r="H226" i="13" s="1"/>
  <c r="F225" i="13"/>
  <c r="H225" i="13" s="1"/>
  <c r="F224" i="13"/>
  <c r="H224" i="13" s="1"/>
  <c r="F223" i="13"/>
  <c r="H223" i="13" s="1"/>
  <c r="F222" i="13"/>
  <c r="H222" i="13" s="1"/>
  <c r="F221" i="13"/>
  <c r="H22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5" i="13"/>
  <c r="H215" i="13" s="1"/>
  <c r="F214" i="13"/>
  <c r="H214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G206" i="13"/>
  <c r="E206" i="13"/>
  <c r="F206" i="13" s="1"/>
  <c r="H206" i="13" s="1"/>
  <c r="F205" i="13"/>
  <c r="H205" i="13" s="1"/>
  <c r="F204" i="13"/>
  <c r="H204" i="13" s="1"/>
  <c r="F203" i="13"/>
  <c r="H203" i="13" s="1"/>
  <c r="F202" i="13"/>
  <c r="H202" i="13" s="1"/>
  <c r="F201" i="13"/>
  <c r="H201" i="13" s="1"/>
  <c r="F200" i="13"/>
  <c r="H200" i="13" s="1"/>
  <c r="F199" i="13"/>
  <c r="H199" i="13" s="1"/>
  <c r="F198" i="13"/>
  <c r="H198" i="13" s="1"/>
  <c r="G197" i="13"/>
  <c r="E197" i="13"/>
  <c r="F195" i="13"/>
  <c r="H195" i="13" s="1"/>
  <c r="F194" i="13"/>
  <c r="H194" i="13" s="1"/>
  <c r="F193" i="13"/>
  <c r="H193" i="13" s="1"/>
  <c r="G192" i="13"/>
  <c r="E192" i="13"/>
  <c r="F192" i="13" s="1"/>
  <c r="H192" i="13" s="1"/>
  <c r="F191" i="13"/>
  <c r="H191" i="13" s="1"/>
  <c r="F190" i="13"/>
  <c r="H190" i="13" s="1"/>
  <c r="F189" i="13"/>
  <c r="H189" i="13" s="1"/>
  <c r="G188" i="13"/>
  <c r="E188" i="13"/>
  <c r="F188" i="13" s="1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G182" i="13"/>
  <c r="G181" i="13" s="1"/>
  <c r="E182" i="13"/>
  <c r="F182" i="13" s="1"/>
  <c r="H182" i="13" s="1"/>
  <c r="F180" i="13"/>
  <c r="H180" i="13" s="1"/>
  <c r="G179" i="13"/>
  <c r="E179" i="13"/>
  <c r="F179" i="13" s="1"/>
  <c r="H179" i="13" s="1"/>
  <c r="G178" i="13"/>
  <c r="E178" i="13"/>
  <c r="F178" i="13" s="1"/>
  <c r="H178" i="13" s="1"/>
  <c r="F177" i="13"/>
  <c r="H177" i="13" s="1"/>
  <c r="F176" i="13"/>
  <c r="H176" i="13" s="1"/>
  <c r="G175" i="13"/>
  <c r="E175" i="13"/>
  <c r="F175" i="13" s="1"/>
  <c r="H175" i="13" s="1"/>
  <c r="G174" i="13"/>
  <c r="E174" i="13"/>
  <c r="F174" i="13" s="1"/>
  <c r="H174" i="13" s="1"/>
  <c r="F173" i="13"/>
  <c r="H173" i="13" s="1"/>
  <c r="F172" i="13"/>
  <c r="H172" i="13" s="1"/>
  <c r="G171" i="13"/>
  <c r="E171" i="13"/>
  <c r="G170" i="13"/>
  <c r="F169" i="13"/>
  <c r="H169" i="13" s="1"/>
  <c r="F168" i="13"/>
  <c r="H168" i="13" s="1"/>
  <c r="F167" i="13"/>
  <c r="H167" i="13" s="1"/>
  <c r="F166" i="13"/>
  <c r="H166" i="13" s="1"/>
  <c r="F165" i="13"/>
  <c r="H165" i="13" s="1"/>
  <c r="F164" i="13"/>
  <c r="H164" i="13" s="1"/>
  <c r="G163" i="13"/>
  <c r="E163" i="13"/>
  <c r="F163" i="13" s="1"/>
  <c r="H163" i="13" s="1"/>
  <c r="F162" i="13"/>
  <c r="H162" i="13" s="1"/>
  <c r="F161" i="13"/>
  <c r="H161" i="13" s="1"/>
  <c r="G160" i="13"/>
  <c r="E160" i="13"/>
  <c r="F160" i="13" s="1"/>
  <c r="H160" i="13" s="1"/>
  <c r="F159" i="13"/>
  <c r="H159" i="13" s="1"/>
  <c r="F158" i="13"/>
  <c r="H158" i="13" s="1"/>
  <c r="F157" i="13"/>
  <c r="H157" i="13" s="1"/>
  <c r="F156" i="13"/>
  <c r="H156" i="13" s="1"/>
  <c r="F155" i="13"/>
  <c r="H155" i="13" s="1"/>
  <c r="F154" i="13"/>
  <c r="H154" i="13" s="1"/>
  <c r="F153" i="13"/>
  <c r="H153" i="13" s="1"/>
  <c r="F152" i="13"/>
  <c r="H152" i="13" s="1"/>
  <c r="F151" i="13"/>
  <c r="H151" i="13" s="1"/>
  <c r="G150" i="13"/>
  <c r="F149" i="13"/>
  <c r="H149" i="13" s="1"/>
  <c r="F148" i="13"/>
  <c r="H148" i="13" s="1"/>
  <c r="F147" i="13"/>
  <c r="H147" i="13" s="1"/>
  <c r="F146" i="13"/>
  <c r="H146" i="13" s="1"/>
  <c r="F145" i="13"/>
  <c r="H145" i="13" s="1"/>
  <c r="G144" i="13"/>
  <c r="E144" i="13"/>
  <c r="F144" i="13" s="1"/>
  <c r="H144" i="13" s="1"/>
  <c r="F143" i="13"/>
  <c r="H143" i="13" s="1"/>
  <c r="F142" i="13"/>
  <c r="H142" i="13" s="1"/>
  <c r="F141" i="13"/>
  <c r="H141" i="13" s="1"/>
  <c r="F140" i="13"/>
  <c r="H140" i="13" s="1"/>
  <c r="G139" i="13"/>
  <c r="E139" i="13"/>
  <c r="F139" i="13" s="1"/>
  <c r="H139" i="13" s="1"/>
  <c r="G138" i="13"/>
  <c r="E138" i="13"/>
  <c r="F138" i="13" s="1"/>
  <c r="F137" i="13"/>
  <c r="H137" i="13" s="1"/>
  <c r="F136" i="13"/>
  <c r="H136" i="13" s="1"/>
  <c r="F135" i="13"/>
  <c r="H135" i="13" s="1"/>
  <c r="F134" i="13"/>
  <c r="H134" i="13" s="1"/>
  <c r="F133" i="13"/>
  <c r="H133" i="13" s="1"/>
  <c r="F132" i="13"/>
  <c r="H132" i="13" s="1"/>
  <c r="G131" i="13"/>
  <c r="E131" i="13"/>
  <c r="F131" i="13" s="1"/>
  <c r="H131" i="13" s="1"/>
  <c r="F130" i="13"/>
  <c r="H130" i="13" s="1"/>
  <c r="F129" i="13"/>
  <c r="H129" i="13" s="1"/>
  <c r="G128" i="13"/>
  <c r="E128" i="13"/>
  <c r="F128" i="13" s="1"/>
  <c r="H128" i="13" s="1"/>
  <c r="F127" i="13"/>
  <c r="H127" i="13" s="1"/>
  <c r="F126" i="13"/>
  <c r="H126" i="13" s="1"/>
  <c r="F125" i="13"/>
  <c r="H125" i="13" s="1"/>
  <c r="G124" i="13"/>
  <c r="E124" i="13"/>
  <c r="F124" i="13" s="1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G118" i="13"/>
  <c r="E118" i="13"/>
  <c r="F118" i="13" s="1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H110" i="13"/>
  <c r="F110" i="13"/>
  <c r="G109" i="13"/>
  <c r="E109" i="13"/>
  <c r="F109" i="13" s="1"/>
  <c r="H109" i="13" s="1"/>
  <c r="G108" i="13"/>
  <c r="F107" i="13"/>
  <c r="H107" i="13" s="1"/>
  <c r="F106" i="13"/>
  <c r="H106" i="13" s="1"/>
  <c r="H105" i="13"/>
  <c r="F105" i="13"/>
  <c r="H104" i="13"/>
  <c r="F104" i="13"/>
  <c r="F103" i="13"/>
  <c r="H103" i="13" s="1"/>
  <c r="H102" i="13"/>
  <c r="F102" i="13"/>
  <c r="G101" i="13"/>
  <c r="E101" i="13"/>
  <c r="F101" i="13" s="1"/>
  <c r="H101" i="13" s="1"/>
  <c r="F100" i="13"/>
  <c r="H100" i="13" s="1"/>
  <c r="H99" i="13"/>
  <c r="F99" i="13"/>
  <c r="H98" i="13"/>
  <c r="F98" i="13"/>
  <c r="F97" i="13"/>
  <c r="H97" i="13" s="1"/>
  <c r="G96" i="13"/>
  <c r="E96" i="13"/>
  <c r="F96" i="13" s="1"/>
  <c r="H96" i="13" s="1"/>
  <c r="H95" i="13"/>
  <c r="F95" i="13"/>
  <c r="F94" i="13"/>
  <c r="H94" i="13" s="1"/>
  <c r="H93" i="13"/>
  <c r="F93" i="13"/>
  <c r="G92" i="13"/>
  <c r="E92" i="13"/>
  <c r="F92" i="13" s="1"/>
  <c r="H92" i="13" s="1"/>
  <c r="F91" i="13"/>
  <c r="H91" i="13" s="1"/>
  <c r="F90" i="13"/>
  <c r="H90" i="13" s="1"/>
  <c r="G89" i="13"/>
  <c r="E89" i="13"/>
  <c r="F89" i="13" s="1"/>
  <c r="H89" i="13" s="1"/>
  <c r="F88" i="13"/>
  <c r="H88" i="13" s="1"/>
  <c r="F87" i="13"/>
  <c r="H87" i="13" s="1"/>
  <c r="G86" i="13"/>
  <c r="G82" i="13" s="1"/>
  <c r="F86" i="13"/>
  <c r="H86" i="13" s="1"/>
  <c r="E86" i="13"/>
  <c r="H85" i="13"/>
  <c r="F85" i="13"/>
  <c r="F84" i="13"/>
  <c r="H84" i="13" s="1"/>
  <c r="H83" i="13"/>
  <c r="G83" i="13"/>
  <c r="E83" i="13"/>
  <c r="F83" i="13" s="1"/>
  <c r="E82" i="13"/>
  <c r="F82" i="13" s="1"/>
  <c r="F81" i="13"/>
  <c r="H81" i="13" s="1"/>
  <c r="F80" i="13"/>
  <c r="H80" i="13" s="1"/>
  <c r="F79" i="13"/>
  <c r="H79" i="13" s="1"/>
  <c r="F78" i="13"/>
  <c r="H78" i="13" s="1"/>
  <c r="H77" i="13"/>
  <c r="F77" i="13"/>
  <c r="G76" i="13"/>
  <c r="F76" i="13"/>
  <c r="H76" i="13" s="1"/>
  <c r="E76" i="13"/>
  <c r="H75" i="13"/>
  <c r="F75" i="13"/>
  <c r="F74" i="13"/>
  <c r="H74" i="13" s="1"/>
  <c r="F73" i="13"/>
  <c r="H73" i="13" s="1"/>
  <c r="G72" i="13"/>
  <c r="E72" i="13"/>
  <c r="F72" i="13" s="1"/>
  <c r="H72" i="13" s="1"/>
  <c r="G71" i="13"/>
  <c r="E71" i="13"/>
  <c r="F71" i="13" s="1"/>
  <c r="H71" i="13" s="1"/>
  <c r="F70" i="13"/>
  <c r="H70" i="13" s="1"/>
  <c r="F69" i="13"/>
  <c r="H69" i="13" s="1"/>
  <c r="H68" i="13"/>
  <c r="F68" i="13"/>
  <c r="G67" i="13"/>
  <c r="E67" i="13"/>
  <c r="F67" i="13" s="1"/>
  <c r="H67" i="13" s="1"/>
  <c r="H66" i="13"/>
  <c r="F66" i="13"/>
  <c r="H65" i="13"/>
  <c r="F65" i="13"/>
  <c r="F64" i="13"/>
  <c r="H64" i="13" s="1"/>
  <c r="F63" i="13"/>
  <c r="H63" i="13" s="1"/>
  <c r="F62" i="13"/>
  <c r="H62" i="13" s="1"/>
  <c r="G61" i="13"/>
  <c r="E61" i="13"/>
  <c r="F61" i="13" s="1"/>
  <c r="H61" i="13" s="1"/>
  <c r="F60" i="13"/>
  <c r="H60" i="13" s="1"/>
  <c r="F59" i="13"/>
  <c r="H59" i="13" s="1"/>
  <c r="F58" i="13"/>
  <c r="H58" i="13" s="1"/>
  <c r="H57" i="13"/>
  <c r="F57" i="13"/>
  <c r="G56" i="13"/>
  <c r="E56" i="13"/>
  <c r="F56" i="13" s="1"/>
  <c r="H56" i="13" s="1"/>
  <c r="G55" i="13"/>
  <c r="H54" i="13"/>
  <c r="F54" i="13"/>
  <c r="F53" i="13"/>
  <c r="H53" i="13" s="1"/>
  <c r="H52" i="13"/>
  <c r="F52" i="13"/>
  <c r="H51" i="13"/>
  <c r="F51" i="13"/>
  <c r="F50" i="13"/>
  <c r="H50" i="13" s="1"/>
  <c r="H49" i="13"/>
  <c r="F49" i="13"/>
  <c r="H48" i="13"/>
  <c r="F48" i="13"/>
  <c r="F47" i="13"/>
  <c r="H47" i="13" s="1"/>
  <c r="H46" i="13"/>
  <c r="G46" i="13"/>
  <c r="F46" i="13"/>
  <c r="E46" i="13"/>
  <c r="F45" i="13"/>
  <c r="H45" i="13" s="1"/>
  <c r="H44" i="13"/>
  <c r="F44" i="13"/>
  <c r="H43" i="13"/>
  <c r="F43" i="13"/>
  <c r="F42" i="13"/>
  <c r="H42" i="13" s="1"/>
  <c r="H41" i="13"/>
  <c r="F41" i="13"/>
  <c r="H40" i="13"/>
  <c r="F40" i="13"/>
  <c r="F39" i="13"/>
  <c r="H39" i="13" s="1"/>
  <c r="H38" i="13"/>
  <c r="F38" i="13"/>
  <c r="H37" i="13"/>
  <c r="F37" i="13"/>
  <c r="F36" i="13"/>
  <c r="H36" i="13" s="1"/>
  <c r="H35" i="13"/>
  <c r="F35" i="13"/>
  <c r="G34" i="13"/>
  <c r="E34" i="13"/>
  <c r="F34" i="13" s="1"/>
  <c r="H34" i="13" s="1"/>
  <c r="H33" i="13"/>
  <c r="F33" i="13"/>
  <c r="H32" i="13"/>
  <c r="F32" i="13"/>
  <c r="F31" i="13"/>
  <c r="H31" i="13" s="1"/>
  <c r="H30" i="13"/>
  <c r="G30" i="13"/>
  <c r="F30" i="13"/>
  <c r="E30" i="13"/>
  <c r="F29" i="13"/>
  <c r="H29" i="13" s="1"/>
  <c r="H28" i="13"/>
  <c r="F28" i="13"/>
  <c r="H27" i="13"/>
  <c r="G27" i="13"/>
  <c r="E27" i="13"/>
  <c r="F27" i="13" s="1"/>
  <c r="H26" i="13"/>
  <c r="F26" i="13"/>
  <c r="H25" i="13"/>
  <c r="F25" i="13"/>
  <c r="F24" i="13"/>
  <c r="H24" i="13" s="1"/>
  <c r="H23" i="13"/>
  <c r="F23" i="13"/>
  <c r="H22" i="13"/>
  <c r="F22" i="13"/>
  <c r="F21" i="13"/>
  <c r="H21" i="13" s="1"/>
  <c r="H20" i="13"/>
  <c r="G20" i="13"/>
  <c r="F20" i="13"/>
  <c r="E20" i="13"/>
  <c r="F19" i="13"/>
  <c r="H19" i="13" s="1"/>
  <c r="H18" i="13"/>
  <c r="F18" i="13"/>
  <c r="H17" i="13"/>
  <c r="F17" i="13"/>
  <c r="F16" i="13"/>
  <c r="H16" i="13" s="1"/>
  <c r="H15" i="13"/>
  <c r="F15" i="13"/>
  <c r="H14" i="13"/>
  <c r="F14" i="13"/>
  <c r="F13" i="13"/>
  <c r="H13" i="13" s="1"/>
  <c r="G12" i="13"/>
  <c r="E12" i="13"/>
  <c r="F11" i="13"/>
  <c r="H11" i="13" s="1"/>
  <c r="F10" i="13"/>
  <c r="H10" i="13" s="1"/>
  <c r="F9" i="13"/>
  <c r="H9" i="13" s="1"/>
  <c r="G8" i="13"/>
  <c r="H8" i="13" s="1"/>
  <c r="F8" i="13"/>
  <c r="E8" i="13"/>
  <c r="G7" i="13"/>
  <c r="E83" i="14" l="1"/>
  <c r="G83" i="14" s="1"/>
  <c r="G79" i="14"/>
  <c r="G277" i="13"/>
  <c r="G196" i="13"/>
  <c r="G278" i="13" s="1"/>
  <c r="H138" i="13"/>
  <c r="F197" i="13"/>
  <c r="H197" i="13" s="1"/>
  <c r="E277" i="13"/>
  <c r="F277" i="13" s="1"/>
  <c r="H277" i="13" s="1"/>
  <c r="H294" i="13"/>
  <c r="E150" i="13"/>
  <c r="F150" i="13" s="1"/>
  <c r="H150" i="13" s="1"/>
  <c r="F171" i="13"/>
  <c r="H171" i="13" s="1"/>
  <c r="E170" i="13"/>
  <c r="F170" i="13" s="1"/>
  <c r="H170" i="13" s="1"/>
  <c r="F12" i="13"/>
  <c r="H12" i="13" s="1"/>
  <c r="E7" i="13"/>
  <c r="H82" i="13"/>
  <c r="E181" i="13"/>
  <c r="F181" i="13" s="1"/>
  <c r="H181" i="13" s="1"/>
  <c r="E291" i="13"/>
  <c r="F279" i="13"/>
  <c r="H279" i="13" s="1"/>
  <c r="G304" i="13"/>
  <c r="E303" i="13"/>
  <c r="F303" i="13" s="1"/>
  <c r="H303" i="13" s="1"/>
  <c r="F301" i="13"/>
  <c r="H301" i="13" s="1"/>
  <c r="H312" i="13"/>
  <c r="G324" i="13"/>
  <c r="G344" i="13" s="1"/>
  <c r="E344" i="13"/>
  <c r="F344" i="13" s="1"/>
  <c r="F324" i="13"/>
  <c r="H324" i="13" s="1"/>
  <c r="H344" i="13" s="1"/>
  <c r="E108" i="13"/>
  <c r="F108" i="13" s="1"/>
  <c r="H108" i="13" s="1"/>
  <c r="E55" i="13"/>
  <c r="F55" i="13" s="1"/>
  <c r="H55" i="13" s="1"/>
  <c r="E258" i="13"/>
  <c r="F258" i="13" s="1"/>
  <c r="H258" i="13" s="1"/>
  <c r="E196" i="13" l="1"/>
  <c r="F7" i="13"/>
  <c r="H7" i="13" s="1"/>
  <c r="F291" i="13"/>
  <c r="H291" i="13" s="1"/>
  <c r="H304" i="13" s="1"/>
  <c r="E304" i="13"/>
  <c r="F304" i="13" s="1"/>
  <c r="G345" i="13"/>
  <c r="G347" i="13" s="1"/>
  <c r="F196" i="13" l="1"/>
  <c r="H196" i="13" s="1"/>
  <c r="H278" i="13" s="1"/>
  <c r="H345" i="13" s="1"/>
  <c r="H347" i="13" s="1"/>
  <c r="E278" i="13"/>
  <c r="F278" i="13" l="1"/>
  <c r="E345" i="13"/>
  <c r="E347" i="13" l="1"/>
  <c r="F347" i="13" s="1"/>
  <c r="F345" i="13"/>
  <c r="G345" i="4" l="1"/>
  <c r="G342" i="4"/>
  <c r="F340" i="4"/>
  <c r="G339" i="4"/>
  <c r="G338" i="4"/>
  <c r="G337" i="4"/>
  <c r="G336" i="4"/>
  <c r="G335" i="4"/>
  <c r="G334" i="4"/>
  <c r="G333" i="4"/>
  <c r="G332" i="4"/>
  <c r="G331" i="4"/>
  <c r="G330" i="4"/>
  <c r="F329" i="4"/>
  <c r="E329" i="4"/>
  <c r="G329" i="4" s="1"/>
  <c r="G328" i="4"/>
  <c r="G327" i="4"/>
  <c r="G326" i="4"/>
  <c r="G325" i="4"/>
  <c r="G324" i="4"/>
  <c r="G323" i="4"/>
  <c r="E322" i="4"/>
  <c r="G322" i="4" s="1"/>
  <c r="G321" i="4"/>
  <c r="G320" i="4"/>
  <c r="G319" i="4"/>
  <c r="G318" i="4"/>
  <c r="G317" i="4"/>
  <c r="G316" i="4"/>
  <c r="G315" i="4"/>
  <c r="G314" i="4"/>
  <c r="G313" i="4"/>
  <c r="G312" i="4"/>
  <c r="F311" i="4"/>
  <c r="F322" i="4" s="1"/>
  <c r="F341" i="4" s="1"/>
  <c r="E311" i="4"/>
  <c r="G310" i="4"/>
  <c r="G309" i="4"/>
  <c r="G308" i="4"/>
  <c r="G307" i="4"/>
  <c r="G306" i="4"/>
  <c r="G305" i="4"/>
  <c r="G304" i="4"/>
  <c r="G301" i="4"/>
  <c r="F300" i="4"/>
  <c r="F302" i="4" s="1"/>
  <c r="E300" i="4"/>
  <c r="G300" i="4" s="1"/>
  <c r="G299" i="4"/>
  <c r="G298" i="4"/>
  <c r="G297" i="4"/>
  <c r="G296" i="4"/>
  <c r="G295" i="4"/>
  <c r="G294" i="4"/>
  <c r="F293" i="4"/>
  <c r="E293" i="4"/>
  <c r="G293" i="4" s="1"/>
  <c r="G292" i="4"/>
  <c r="G291" i="4"/>
  <c r="G289" i="4"/>
  <c r="G288" i="4"/>
  <c r="G287" i="4"/>
  <c r="G286" i="4"/>
  <c r="F286" i="4"/>
  <c r="E286" i="4"/>
  <c r="G285" i="4"/>
  <c r="G284" i="4"/>
  <c r="G283" i="4"/>
  <c r="G282" i="4"/>
  <c r="F281" i="4"/>
  <c r="E281" i="4"/>
  <c r="G281" i="4" s="1"/>
  <c r="G280" i="4"/>
  <c r="G279" i="4"/>
  <c r="G278" i="4"/>
  <c r="F278" i="4"/>
  <c r="F290" i="4" s="1"/>
  <c r="F303" i="4" s="1"/>
  <c r="E278" i="4"/>
  <c r="G275" i="4"/>
  <c r="G274" i="4"/>
  <c r="G273" i="4"/>
  <c r="G272" i="4"/>
  <c r="F271" i="4"/>
  <c r="E271" i="4"/>
  <c r="G271" i="4" s="1"/>
  <c r="G270" i="4"/>
  <c r="F269" i="4"/>
  <c r="G268" i="4"/>
  <c r="G267" i="4"/>
  <c r="F266" i="4"/>
  <c r="E266" i="4"/>
  <c r="G266" i="4" s="1"/>
  <c r="G265" i="4"/>
  <c r="G264" i="4"/>
  <c r="G263" i="4"/>
  <c r="G262" i="4"/>
  <c r="G261" i="4"/>
  <c r="G260" i="4"/>
  <c r="G259" i="4"/>
  <c r="F258" i="4"/>
  <c r="E258" i="4"/>
  <c r="E257" i="4" s="1"/>
  <c r="G257" i="4" s="1"/>
  <c r="F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F234" i="4"/>
  <c r="E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F205" i="4"/>
  <c r="E205" i="4"/>
  <c r="G205" i="4" s="1"/>
  <c r="G204" i="4"/>
  <c r="G203" i="4"/>
  <c r="G202" i="4"/>
  <c r="G201" i="4"/>
  <c r="G200" i="4"/>
  <c r="G199" i="4"/>
  <c r="G198" i="4"/>
  <c r="G197" i="4"/>
  <c r="G196" i="4"/>
  <c r="F196" i="4"/>
  <c r="F276" i="4" s="1"/>
  <c r="E196" i="4"/>
  <c r="G194" i="4"/>
  <c r="G193" i="4"/>
  <c r="G192" i="4"/>
  <c r="F191" i="4"/>
  <c r="E191" i="4"/>
  <c r="G191" i="4" s="1"/>
  <c r="G190" i="4"/>
  <c r="G189" i="4"/>
  <c r="G188" i="4"/>
  <c r="F187" i="4"/>
  <c r="E187" i="4"/>
  <c r="G187" i="4" s="1"/>
  <c r="G186" i="4"/>
  <c r="G185" i="4"/>
  <c r="G184" i="4"/>
  <c r="G183" i="4"/>
  <c r="G182" i="4"/>
  <c r="F181" i="4"/>
  <c r="G181" i="4" s="1"/>
  <c r="E181" i="4"/>
  <c r="F180" i="4"/>
  <c r="E180" i="4"/>
  <c r="G180" i="4" s="1"/>
  <c r="G179" i="4"/>
  <c r="G178" i="4"/>
  <c r="F178" i="4"/>
  <c r="F177" i="4" s="1"/>
  <c r="E178" i="4"/>
  <c r="E177" i="4"/>
  <c r="G177" i="4" s="1"/>
  <c r="G176" i="4"/>
  <c r="G175" i="4"/>
  <c r="F174" i="4"/>
  <c r="E174" i="4"/>
  <c r="E173" i="4" s="1"/>
  <c r="G173" i="4" s="1"/>
  <c r="F173" i="4"/>
  <c r="G172" i="4"/>
  <c r="G171" i="4"/>
  <c r="F170" i="4"/>
  <c r="E170" i="4"/>
  <c r="G170" i="4" s="1"/>
  <c r="F169" i="4"/>
  <c r="E169" i="4"/>
  <c r="G169" i="4" s="1"/>
  <c r="G168" i="4"/>
  <c r="G167" i="4"/>
  <c r="G166" i="4"/>
  <c r="G165" i="4"/>
  <c r="G164" i="4"/>
  <c r="G163" i="4"/>
  <c r="F162" i="4"/>
  <c r="E162" i="4"/>
  <c r="G162" i="4" s="1"/>
  <c r="G161" i="4"/>
  <c r="G160" i="4"/>
  <c r="F159" i="4"/>
  <c r="E159" i="4"/>
  <c r="G159" i="4" s="1"/>
  <c r="G158" i="4"/>
  <c r="G157" i="4"/>
  <c r="G156" i="4"/>
  <c r="G155" i="4"/>
  <c r="G154" i="4"/>
  <c r="G153" i="4"/>
  <c r="G152" i="4"/>
  <c r="G151" i="4"/>
  <c r="G150" i="4"/>
  <c r="F149" i="4"/>
  <c r="G148" i="4"/>
  <c r="G147" i="4"/>
  <c r="G146" i="4"/>
  <c r="G145" i="4"/>
  <c r="G144" i="4"/>
  <c r="F143" i="4"/>
  <c r="G143" i="4" s="1"/>
  <c r="E143" i="4"/>
  <c r="G142" i="4"/>
  <c r="G141" i="4"/>
  <c r="G140" i="4"/>
  <c r="G139" i="4"/>
  <c r="G138" i="4"/>
  <c r="F138" i="4"/>
  <c r="F137" i="4" s="1"/>
  <c r="E138" i="4"/>
  <c r="E137" i="4"/>
  <c r="G137" i="4" s="1"/>
  <c r="G136" i="4"/>
  <c r="G135" i="4"/>
  <c r="G134" i="4"/>
  <c r="G133" i="4"/>
  <c r="G132" i="4"/>
  <c r="G131" i="4"/>
  <c r="G130" i="4"/>
  <c r="F130" i="4"/>
  <c r="E130" i="4"/>
  <c r="G129" i="4"/>
  <c r="G128" i="4"/>
  <c r="F127" i="4"/>
  <c r="G127" i="4" s="1"/>
  <c r="E127" i="4"/>
  <c r="G126" i="4"/>
  <c r="G125" i="4"/>
  <c r="G124" i="4"/>
  <c r="F123" i="4"/>
  <c r="G123" i="4" s="1"/>
  <c r="E123" i="4"/>
  <c r="G122" i="4"/>
  <c r="G121" i="4"/>
  <c r="G120" i="4"/>
  <c r="G119" i="4"/>
  <c r="G118" i="4"/>
  <c r="F117" i="4"/>
  <c r="E117" i="4"/>
  <c r="G117" i="4" s="1"/>
  <c r="G116" i="4"/>
  <c r="G115" i="4"/>
  <c r="G114" i="4"/>
  <c r="G113" i="4"/>
  <c r="G112" i="4"/>
  <c r="G111" i="4"/>
  <c r="G110" i="4"/>
  <c r="G109" i="4"/>
  <c r="G108" i="4"/>
  <c r="F108" i="4"/>
  <c r="E108" i="4"/>
  <c r="E107" i="4"/>
  <c r="G106" i="4"/>
  <c r="G105" i="4"/>
  <c r="G104" i="4"/>
  <c r="G103" i="4"/>
  <c r="G102" i="4"/>
  <c r="G101" i="4"/>
  <c r="G100" i="4"/>
  <c r="F100" i="4"/>
  <c r="E100" i="4"/>
  <c r="G99" i="4"/>
  <c r="G98" i="4"/>
  <c r="G97" i="4"/>
  <c r="G96" i="4"/>
  <c r="G95" i="4"/>
  <c r="F95" i="4"/>
  <c r="E95" i="4"/>
  <c r="G94" i="4"/>
  <c r="G93" i="4"/>
  <c r="G92" i="4"/>
  <c r="F91" i="4"/>
  <c r="E91" i="4"/>
  <c r="G91" i="4" s="1"/>
  <c r="G90" i="4"/>
  <c r="G89" i="4"/>
  <c r="G88" i="4"/>
  <c r="F88" i="4"/>
  <c r="E88" i="4"/>
  <c r="G87" i="4"/>
  <c r="G86" i="4"/>
  <c r="F85" i="4"/>
  <c r="G85" i="4" s="1"/>
  <c r="E85" i="4"/>
  <c r="G84" i="4"/>
  <c r="G83" i="4"/>
  <c r="F82" i="4"/>
  <c r="F81" i="4" s="1"/>
  <c r="E82" i="4"/>
  <c r="E81" i="4" s="1"/>
  <c r="G80" i="4"/>
  <c r="G79" i="4"/>
  <c r="G78" i="4"/>
  <c r="G77" i="4"/>
  <c r="G76" i="4"/>
  <c r="F75" i="4"/>
  <c r="F70" i="4" s="1"/>
  <c r="E75" i="4"/>
  <c r="G75" i="4" s="1"/>
  <c r="G74" i="4"/>
  <c r="G73" i="4"/>
  <c r="G72" i="4"/>
  <c r="F71" i="4"/>
  <c r="E71" i="4"/>
  <c r="G71" i="4" s="1"/>
  <c r="G69" i="4"/>
  <c r="G68" i="4"/>
  <c r="G67" i="4"/>
  <c r="G66" i="4"/>
  <c r="F66" i="4"/>
  <c r="E66" i="4"/>
  <c r="G65" i="4"/>
  <c r="G64" i="4"/>
  <c r="G63" i="4"/>
  <c r="G62" i="4"/>
  <c r="G61" i="4"/>
  <c r="F60" i="4"/>
  <c r="F54" i="4" s="1"/>
  <c r="E60" i="4"/>
  <c r="G60" i="4" s="1"/>
  <c r="G59" i="4"/>
  <c r="G58" i="4"/>
  <c r="G57" i="4"/>
  <c r="G56" i="4"/>
  <c r="F55" i="4"/>
  <c r="E55" i="4"/>
  <c r="G55" i="4" s="1"/>
  <c r="G53" i="4"/>
  <c r="G52" i="4"/>
  <c r="G51" i="4"/>
  <c r="G50" i="4"/>
  <c r="G49" i="4"/>
  <c r="G48" i="4"/>
  <c r="G47" i="4"/>
  <c r="G46" i="4"/>
  <c r="F45" i="4"/>
  <c r="G45" i="4" s="1"/>
  <c r="E45" i="4"/>
  <c r="G44" i="4"/>
  <c r="G43" i="4"/>
  <c r="G42" i="4"/>
  <c r="G41" i="4"/>
  <c r="G40" i="4"/>
  <c r="G39" i="4"/>
  <c r="G38" i="4"/>
  <c r="G37" i="4"/>
  <c r="G36" i="4"/>
  <c r="G35" i="4"/>
  <c r="G34" i="4"/>
  <c r="F33" i="4"/>
  <c r="E33" i="4"/>
  <c r="G33" i="4" s="1"/>
  <c r="G32" i="4"/>
  <c r="G31" i="4"/>
  <c r="G30" i="4"/>
  <c r="G29" i="4"/>
  <c r="F29" i="4"/>
  <c r="E29" i="4"/>
  <c r="G28" i="4"/>
  <c r="G27" i="4"/>
  <c r="G26" i="4"/>
  <c r="F26" i="4"/>
  <c r="E26" i="4"/>
  <c r="G25" i="4"/>
  <c r="G24" i="4"/>
  <c r="G23" i="4"/>
  <c r="G22" i="4"/>
  <c r="G21" i="4"/>
  <c r="G20" i="4"/>
  <c r="F19" i="4"/>
  <c r="E19" i="4"/>
  <c r="G19" i="4" s="1"/>
  <c r="G18" i="4"/>
  <c r="G17" i="4"/>
  <c r="G16" i="4"/>
  <c r="G15" i="4"/>
  <c r="G14" i="4"/>
  <c r="G13" i="4"/>
  <c r="G12" i="4"/>
  <c r="G11" i="4"/>
  <c r="F11" i="4"/>
  <c r="E11" i="4"/>
  <c r="G10" i="4"/>
  <c r="G9" i="4"/>
  <c r="G8" i="4"/>
  <c r="F7" i="4"/>
  <c r="E7" i="4"/>
  <c r="G7" i="4" s="1"/>
  <c r="F6" i="4"/>
  <c r="E6" i="4"/>
  <c r="G6" i="4" s="1"/>
  <c r="E276" i="4" l="1"/>
  <c r="G276" i="4" s="1"/>
  <c r="G81" i="4"/>
  <c r="G311" i="4"/>
  <c r="G82" i="4"/>
  <c r="E54" i="4"/>
  <c r="G54" i="4" s="1"/>
  <c r="E70" i="4"/>
  <c r="G70" i="4" s="1"/>
  <c r="G174" i="4"/>
  <c r="G258" i="4"/>
  <c r="E290" i="4"/>
  <c r="E269" i="4"/>
  <c r="G269" i="4" s="1"/>
  <c r="E149" i="4"/>
  <c r="G149" i="4" s="1"/>
  <c r="F107" i="4"/>
  <c r="F195" i="4" s="1"/>
  <c r="F277" i="4" s="1"/>
  <c r="F344" i="4" s="1"/>
  <c r="F346" i="4" s="1"/>
  <c r="E302" i="4"/>
  <c r="G302" i="4" s="1"/>
  <c r="E340" i="4"/>
  <c r="G340" i="4" s="1"/>
  <c r="E341" i="4"/>
  <c r="G341" i="4" s="1"/>
  <c r="G290" i="4" l="1"/>
  <c r="E303" i="4"/>
  <c r="G303" i="4" s="1"/>
  <c r="E195" i="4"/>
  <c r="G107" i="4"/>
  <c r="G195" i="4" l="1"/>
  <c r="E277" i="4"/>
  <c r="G277" i="4" l="1"/>
  <c r="E344" i="4"/>
  <c r="E346" i="4" l="1"/>
  <c r="G346" i="4" s="1"/>
  <c r="G344" i="4"/>
  <c r="I87" i="3"/>
  <c r="K87" i="3" s="1"/>
  <c r="H85" i="3"/>
  <c r="G85" i="3"/>
  <c r="F85" i="3"/>
  <c r="E85" i="3"/>
  <c r="I85" i="3" s="1"/>
  <c r="J84" i="3"/>
  <c r="H84" i="3"/>
  <c r="G84" i="3"/>
  <c r="F84" i="3"/>
  <c r="E84" i="3"/>
  <c r="I84" i="3" s="1"/>
  <c r="K84" i="3" s="1"/>
  <c r="I83" i="3"/>
  <c r="K83" i="3" s="1"/>
  <c r="I82" i="3"/>
  <c r="K82" i="3" s="1"/>
  <c r="I81" i="3"/>
  <c r="K81" i="3" s="1"/>
  <c r="I80" i="3"/>
  <c r="K80" i="3" s="1"/>
  <c r="I79" i="3"/>
  <c r="K79" i="3" s="1"/>
  <c r="I78" i="3"/>
  <c r="K78" i="3" s="1"/>
  <c r="I77" i="3"/>
  <c r="K77" i="3" s="1"/>
  <c r="I76" i="3"/>
  <c r="K76" i="3" s="1"/>
  <c r="I75" i="3"/>
  <c r="K75" i="3" s="1"/>
  <c r="I74" i="3"/>
  <c r="K74" i="3" s="1"/>
  <c r="I73" i="3"/>
  <c r="K73" i="3" s="1"/>
  <c r="I72" i="3"/>
  <c r="K72" i="3" s="1"/>
  <c r="I71" i="3"/>
  <c r="K71" i="3" s="1"/>
  <c r="I70" i="3"/>
  <c r="K70" i="3" s="1"/>
  <c r="J69" i="3"/>
  <c r="J85" i="3" s="1"/>
  <c r="H69" i="3"/>
  <c r="G69" i="3"/>
  <c r="F69" i="3"/>
  <c r="E69" i="3"/>
  <c r="I69" i="3" s="1"/>
  <c r="K69" i="3" s="1"/>
  <c r="I68" i="3"/>
  <c r="K68" i="3" s="1"/>
  <c r="I67" i="3"/>
  <c r="K67" i="3" s="1"/>
  <c r="I66" i="3"/>
  <c r="K66" i="3" s="1"/>
  <c r="K65" i="3"/>
  <c r="I65" i="3"/>
  <c r="K64" i="3"/>
  <c r="I64" i="3"/>
  <c r="I63" i="3"/>
  <c r="K63" i="3" s="1"/>
  <c r="I62" i="3"/>
  <c r="K62" i="3" s="1"/>
  <c r="I61" i="3"/>
  <c r="K61" i="3" s="1"/>
  <c r="I60" i="3"/>
  <c r="K60" i="3" s="1"/>
  <c r="K59" i="3"/>
  <c r="I59" i="3"/>
  <c r="K58" i="3"/>
  <c r="I58" i="3"/>
  <c r="I57" i="3"/>
  <c r="K57" i="3" s="1"/>
  <c r="I56" i="3"/>
  <c r="K56" i="3" s="1"/>
  <c r="I55" i="3"/>
  <c r="K55" i="3" s="1"/>
  <c r="I54" i="3"/>
  <c r="K54" i="3" s="1"/>
  <c r="J52" i="3"/>
  <c r="H52" i="3"/>
  <c r="G52" i="3"/>
  <c r="F52" i="3"/>
  <c r="I52" i="3" s="1"/>
  <c r="K52" i="3" s="1"/>
  <c r="E52" i="3"/>
  <c r="K51" i="3"/>
  <c r="I51" i="3"/>
  <c r="I50" i="3"/>
  <c r="K50" i="3" s="1"/>
  <c r="I49" i="3"/>
  <c r="K49" i="3" s="1"/>
  <c r="I48" i="3"/>
  <c r="K48" i="3" s="1"/>
  <c r="I47" i="3"/>
  <c r="K47" i="3" s="1"/>
  <c r="K46" i="3"/>
  <c r="I46" i="3"/>
  <c r="J45" i="3"/>
  <c r="J53" i="3" s="1"/>
  <c r="J86" i="3" s="1"/>
  <c r="J88" i="3" s="1"/>
  <c r="H45" i="3"/>
  <c r="H53" i="3" s="1"/>
  <c r="G45" i="3"/>
  <c r="G53" i="3" s="1"/>
  <c r="F45" i="3"/>
  <c r="F53" i="3" s="1"/>
  <c r="E45" i="3"/>
  <c r="I45" i="3" s="1"/>
  <c r="K45" i="3" s="1"/>
  <c r="K53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J38" i="3"/>
  <c r="H38" i="3"/>
  <c r="J37" i="3"/>
  <c r="H37" i="3"/>
  <c r="G37" i="3"/>
  <c r="F37" i="3"/>
  <c r="E37" i="3"/>
  <c r="I37" i="3" s="1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J26" i="3"/>
  <c r="H26" i="3"/>
  <c r="G26" i="3"/>
  <c r="G38" i="3" s="1"/>
  <c r="G86" i="3" s="1"/>
  <c r="G88" i="3" s="1"/>
  <c r="F26" i="3"/>
  <c r="F38" i="3" s="1"/>
  <c r="F86" i="3" s="1"/>
  <c r="F88" i="3" s="1"/>
  <c r="E26" i="3"/>
  <c r="E38" i="3" s="1"/>
  <c r="K25" i="3"/>
  <c r="I25" i="3"/>
  <c r="I24" i="3"/>
  <c r="K24" i="3" s="1"/>
  <c r="I23" i="3"/>
  <c r="K23" i="3" s="1"/>
  <c r="I22" i="3"/>
  <c r="K22" i="3" s="1"/>
  <c r="I21" i="3"/>
  <c r="K21" i="3" s="1"/>
  <c r="K20" i="3"/>
  <c r="I20" i="3"/>
  <c r="K19" i="3"/>
  <c r="I19" i="3"/>
  <c r="I18" i="3"/>
  <c r="K18" i="3" s="1"/>
  <c r="I17" i="3"/>
  <c r="K17" i="3" s="1"/>
  <c r="I16" i="3"/>
  <c r="K16" i="3" s="1"/>
  <c r="I15" i="3"/>
  <c r="K15" i="3" s="1"/>
  <c r="K14" i="3"/>
  <c r="I14" i="3"/>
  <c r="K13" i="3"/>
  <c r="I13" i="3"/>
  <c r="I12" i="3"/>
  <c r="K12" i="3" s="1"/>
  <c r="I11" i="3"/>
  <c r="K11" i="3" s="1"/>
  <c r="I10" i="3"/>
  <c r="K10" i="3" s="1"/>
  <c r="I9" i="3"/>
  <c r="K9" i="3" s="1"/>
  <c r="K8" i="3"/>
  <c r="I8" i="3"/>
  <c r="I38" i="3" l="1"/>
  <c r="H86" i="3"/>
  <c r="H88" i="3" s="1"/>
  <c r="K85" i="3"/>
  <c r="E53" i="3"/>
  <c r="I53" i="3" s="1"/>
  <c r="I26" i="3"/>
  <c r="K26" i="3" s="1"/>
  <c r="K38" i="3" s="1"/>
  <c r="K86" i="3" s="1"/>
  <c r="K88" i="3" s="1"/>
  <c r="E86" i="3" l="1"/>
  <c r="E88" i="3" l="1"/>
  <c r="I88" i="3" s="1"/>
  <c r="I86" i="3"/>
  <c r="H81" i="2"/>
  <c r="J81" i="2" s="1"/>
  <c r="I78" i="2"/>
  <c r="G78" i="2"/>
  <c r="G79" i="2" s="1"/>
  <c r="F78" i="2"/>
  <c r="E78" i="2"/>
  <c r="J77" i="2"/>
  <c r="H77" i="2"/>
  <c r="H76" i="2"/>
  <c r="J76" i="2" s="1"/>
  <c r="H75" i="2"/>
  <c r="J75" i="2" s="1"/>
  <c r="H74" i="2"/>
  <c r="J74" i="2" s="1"/>
  <c r="H73" i="2"/>
  <c r="J73" i="2" s="1"/>
  <c r="H72" i="2"/>
  <c r="J72" i="2" s="1"/>
  <c r="J71" i="2"/>
  <c r="H71" i="2"/>
  <c r="H70" i="2"/>
  <c r="J70" i="2" s="1"/>
  <c r="H69" i="2"/>
  <c r="J69" i="2" s="1"/>
  <c r="H68" i="2"/>
  <c r="J68" i="2" s="1"/>
  <c r="H67" i="2"/>
  <c r="J67" i="2" s="1"/>
  <c r="I66" i="2"/>
  <c r="I79" i="2" s="1"/>
  <c r="H66" i="2"/>
  <c r="J66" i="2" s="1"/>
  <c r="G66" i="2"/>
  <c r="F66" i="2"/>
  <c r="F79" i="2" s="1"/>
  <c r="E66" i="2"/>
  <c r="E79" i="2" s="1"/>
  <c r="H79" i="2" s="1"/>
  <c r="H65" i="2"/>
  <c r="J65" i="2" s="1"/>
  <c r="H64" i="2"/>
  <c r="J64" i="2" s="1"/>
  <c r="H63" i="2"/>
  <c r="J63" i="2" s="1"/>
  <c r="H62" i="2"/>
  <c r="J62" i="2" s="1"/>
  <c r="J61" i="2"/>
  <c r="H61" i="2"/>
  <c r="H60" i="2"/>
  <c r="J60" i="2" s="1"/>
  <c r="H59" i="2"/>
  <c r="J59" i="2" s="1"/>
  <c r="H58" i="2"/>
  <c r="J58" i="2" s="1"/>
  <c r="H57" i="2"/>
  <c r="J57" i="2" s="1"/>
  <c r="H56" i="2"/>
  <c r="J56" i="2" s="1"/>
  <c r="J55" i="2"/>
  <c r="H55" i="2"/>
  <c r="H54" i="2"/>
  <c r="J54" i="2" s="1"/>
  <c r="I52" i="2"/>
  <c r="H52" i="2"/>
  <c r="J52" i="2" s="1"/>
  <c r="G52" i="2"/>
  <c r="F52" i="2"/>
  <c r="E52" i="2"/>
  <c r="H51" i="2"/>
  <c r="J51" i="2" s="1"/>
  <c r="H50" i="2"/>
  <c r="J50" i="2" s="1"/>
  <c r="H49" i="2"/>
  <c r="J49" i="2" s="1"/>
  <c r="H48" i="2"/>
  <c r="J48" i="2" s="1"/>
  <c r="J47" i="2"/>
  <c r="H47" i="2"/>
  <c r="H46" i="2"/>
  <c r="J46" i="2" s="1"/>
  <c r="I45" i="2"/>
  <c r="I53" i="2" s="1"/>
  <c r="G45" i="2"/>
  <c r="G53" i="2" s="1"/>
  <c r="F45" i="2"/>
  <c r="F53" i="2" s="1"/>
  <c r="E45" i="2"/>
  <c r="H45" i="2" s="1"/>
  <c r="J45" i="2" s="1"/>
  <c r="J53" i="2" s="1"/>
  <c r="H44" i="2"/>
  <c r="J44" i="2" s="1"/>
  <c r="J43" i="2"/>
  <c r="H43" i="2"/>
  <c r="H42" i="2"/>
  <c r="J42" i="2" s="1"/>
  <c r="H41" i="2"/>
  <c r="J41" i="2" s="1"/>
  <c r="H40" i="2"/>
  <c r="J40" i="2" s="1"/>
  <c r="H39" i="2"/>
  <c r="J39" i="2" s="1"/>
  <c r="I37" i="2"/>
  <c r="G37" i="2"/>
  <c r="F37" i="2"/>
  <c r="E37" i="2"/>
  <c r="H37" i="2" s="1"/>
  <c r="J37" i="2" s="1"/>
  <c r="H36" i="2"/>
  <c r="J36" i="2" s="1"/>
  <c r="J35" i="2"/>
  <c r="H35" i="2"/>
  <c r="H34" i="2"/>
  <c r="J34" i="2" s="1"/>
  <c r="H33" i="2"/>
  <c r="J33" i="2" s="1"/>
  <c r="H32" i="2"/>
  <c r="J32" i="2" s="1"/>
  <c r="H31" i="2"/>
  <c r="J31" i="2" s="1"/>
  <c r="H30" i="2"/>
  <c r="J30" i="2" s="1"/>
  <c r="J29" i="2"/>
  <c r="H29" i="2"/>
  <c r="H28" i="2"/>
  <c r="J28" i="2" s="1"/>
  <c r="H27" i="2"/>
  <c r="J27" i="2" s="1"/>
  <c r="I26" i="2"/>
  <c r="I38" i="2" s="1"/>
  <c r="G26" i="2"/>
  <c r="G38" i="2" s="1"/>
  <c r="G80" i="2" s="1"/>
  <c r="G82" i="2" s="1"/>
  <c r="F26" i="2"/>
  <c r="F38" i="2" s="1"/>
  <c r="E26" i="2"/>
  <c r="E38" i="2" s="1"/>
  <c r="J25" i="2"/>
  <c r="H25" i="2"/>
  <c r="H24" i="2"/>
  <c r="J24" i="2" s="1"/>
  <c r="H23" i="2"/>
  <c r="J23" i="2" s="1"/>
  <c r="H22" i="2"/>
  <c r="J22" i="2" s="1"/>
  <c r="H21" i="2"/>
  <c r="J21" i="2" s="1"/>
  <c r="H20" i="2"/>
  <c r="J20" i="2" s="1"/>
  <c r="J19" i="2"/>
  <c r="H19" i="2"/>
  <c r="H18" i="2"/>
  <c r="J18" i="2" s="1"/>
  <c r="H17" i="2"/>
  <c r="J17" i="2" s="1"/>
  <c r="H16" i="2"/>
  <c r="J16" i="2" s="1"/>
  <c r="H15" i="2"/>
  <c r="J15" i="2" s="1"/>
  <c r="H14" i="2"/>
  <c r="J14" i="2" s="1"/>
  <c r="J13" i="2"/>
  <c r="H13" i="2"/>
  <c r="H12" i="2"/>
  <c r="J12" i="2" s="1"/>
  <c r="H11" i="2"/>
  <c r="J11" i="2" s="1"/>
  <c r="H10" i="2"/>
  <c r="J10" i="2" s="1"/>
  <c r="H9" i="2"/>
  <c r="J9" i="2" s="1"/>
  <c r="H8" i="2"/>
  <c r="J8" i="2" s="1"/>
  <c r="H38" i="2" l="1"/>
  <c r="F80" i="2"/>
  <c r="F82" i="2" s="1"/>
  <c r="I80" i="2"/>
  <c r="I82" i="2" s="1"/>
  <c r="E53" i="2"/>
  <c r="H53" i="2" s="1"/>
  <c r="H78" i="2"/>
  <c r="J78" i="2" s="1"/>
  <c r="J79" i="2" s="1"/>
  <c r="H26" i="2"/>
  <c r="J26" i="2" s="1"/>
  <c r="J38" i="2" s="1"/>
  <c r="J80" i="2" l="1"/>
  <c r="J82" i="2" s="1"/>
  <c r="E80" i="2"/>
  <c r="E82" i="2" l="1"/>
  <c r="H82" i="2" s="1"/>
  <c r="H80" i="2"/>
  <c r="G77" i="1"/>
  <c r="G74" i="1"/>
  <c r="E73" i="1"/>
  <c r="G72" i="1"/>
  <c r="F72" i="1"/>
  <c r="E72" i="1"/>
  <c r="G71" i="1"/>
  <c r="G70" i="1"/>
  <c r="G69" i="1"/>
  <c r="G68" i="1"/>
  <c r="G67" i="1"/>
  <c r="G66" i="1"/>
  <c r="G65" i="1"/>
  <c r="G64" i="1"/>
  <c r="F63" i="1"/>
  <c r="G63" i="1" s="1"/>
  <c r="E63" i="1"/>
  <c r="G62" i="1"/>
  <c r="G61" i="1"/>
  <c r="G60" i="1"/>
  <c r="G59" i="1"/>
  <c r="G58" i="1"/>
  <c r="G57" i="1"/>
  <c r="G56" i="1"/>
  <c r="G55" i="1"/>
  <c r="G54" i="1"/>
  <c r="F52" i="1"/>
  <c r="E52" i="1"/>
  <c r="G52" i="1" s="1"/>
  <c r="G51" i="1"/>
  <c r="G50" i="1"/>
  <c r="G49" i="1"/>
  <c r="G48" i="1"/>
  <c r="G47" i="1"/>
  <c r="G46" i="1"/>
  <c r="F45" i="1"/>
  <c r="F53" i="1" s="1"/>
  <c r="E45" i="1"/>
  <c r="E53" i="1" s="1"/>
  <c r="G53" i="1" s="1"/>
  <c r="G44" i="1"/>
  <c r="G43" i="1"/>
  <c r="G42" i="1"/>
  <c r="G41" i="1"/>
  <c r="G40" i="1"/>
  <c r="G39" i="1"/>
  <c r="E38" i="1"/>
  <c r="F37" i="1"/>
  <c r="F38" i="1" s="1"/>
  <c r="E37" i="1"/>
  <c r="G36" i="1"/>
  <c r="G35" i="1"/>
  <c r="G34" i="1"/>
  <c r="G33" i="1"/>
  <c r="G32" i="1"/>
  <c r="G31" i="1"/>
  <c r="G30" i="1"/>
  <c r="G29" i="1"/>
  <c r="G28" i="1"/>
  <c r="G27" i="1"/>
  <c r="G26" i="1"/>
  <c r="F26" i="1"/>
  <c r="E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76" i="1" l="1"/>
  <c r="G37" i="1"/>
  <c r="G38" i="1"/>
  <c r="G45" i="1"/>
  <c r="F73" i="1"/>
  <c r="F76" i="1" s="1"/>
  <c r="F78" i="1" s="1"/>
  <c r="E78" i="1" l="1"/>
  <c r="G78" i="1" s="1"/>
  <c r="G76" i="1"/>
  <c r="G73" i="1"/>
</calcChain>
</file>

<file path=xl/sharedStrings.xml><?xml version="1.0" encoding="utf-8"?>
<sst xmlns="http://schemas.openxmlformats.org/spreadsheetml/2006/main" count="6987" uniqueCount="745">
  <si>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</si>
  <si>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</si>
  <si>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</si>
  <si>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</si>
  <si>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</si>
  <si>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</si>
  <si>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</si>
  <si>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</si>
  <si>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</si>
  <si>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</si>
  <si>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</si>
  <si>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</si>
  <si>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</si>
  <si>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</si>
  <si>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</si>
  <si>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</si>
  <si>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</si>
  <si>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</si>
  <si>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情報出版事業収入</t>
  </si>
  <si>
    <t>点字図書館事業収入</t>
  </si>
  <si>
    <t>付帯事業収入</t>
  </si>
  <si>
    <t>その他収入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</si>
  <si>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</si>
  <si>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</si>
  <si>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</si>
  <si>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</si>
  <si>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</si>
  <si>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</si>
  <si>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</si>
  <si>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</si>
  <si>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</si>
  <si>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</si>
  <si>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</si>
  <si>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</si>
  <si>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</si>
  <si>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</si>
  <si>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</si>
  <si>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</si>
  <si>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</si>
  <si>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</si>
  <si>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</si>
  <si>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</si>
  <si>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</si>
  <si>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</si>
  <si>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</si>
  <si>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</si>
  <si>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</si>
  <si>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</si>
  <si>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</si>
  <si>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</si>
  <si>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</si>
  <si>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</si>
  <si>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</si>
  <si>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</si>
  <si>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</si>
  <si>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</si>
  <si>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</si>
  <si>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</si>
  <si>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</si>
  <si>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</si>
  <si>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</si>
  <si>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</si>
  <si>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</si>
  <si>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</si>
  <si>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</si>
  <si>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</si>
  <si>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</si>
  <si>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</si>
  <si>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</si>
  <si>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</si>
  <si>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</si>
  <si>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</si>
  <si>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</si>
  <si>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</si>
  <si>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</si>
  <si>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</si>
  <si>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</si>
  <si>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</si>
  <si>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</si>
  <si>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</si>
  <si>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</si>
  <si>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</si>
  <si>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</si>
  <si>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事業区分間長期借入金収入</t>
  </si>
  <si>
    <t>事業区分間長期貸付金回収収入</t>
  </si>
  <si>
    <t>事業区分間繰入金収入</t>
  </si>
  <si>
    <t>事業区分間長期貸付金支出</t>
  </si>
  <si>
    <t>事業区分間長期借入金返済支出</t>
  </si>
  <si>
    <t>事業区分間繰入金支出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</si>
  <si>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</si>
  <si>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</si>
  <si>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</si>
  <si>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</si>
  <si>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本部</t>
    <phoneticPr fontId="1"/>
  </si>
  <si>
    <t>春光苑</t>
    <phoneticPr fontId="1"/>
  </si>
  <si>
    <t>点字図書館</t>
    <phoneticPr fontId="1"/>
  </si>
  <si>
    <t>光明園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</si>
  <si>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</si>
  <si>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</si>
  <si>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</si>
  <si>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拠点区分間長期借入金収入</t>
  </si>
  <si>
    <t>拠点区分間長期貸付金回収収入</t>
  </si>
  <si>
    <t>拠点区分間繰入金収入</t>
  </si>
  <si>
    <t>拠点区分間長期貸付金支出</t>
  </si>
  <si>
    <t>拠点区分間長期借入金返済支出</t>
  </si>
  <si>
    <t>拠点区分間繰入金支出</t>
  </si>
  <si>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</si>
  <si>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　施設介護料収入</t>
  </si>
  <si>
    <t>　　介護報酬収入</t>
  </si>
  <si>
    <t>　　利用者負担金収入（公費）</t>
  </si>
  <si>
    <t>　　利用者負担金収入（一般）</t>
  </si>
  <si>
    <t>　居宅介護料収入</t>
  </si>
  <si>
    <t>　　介護予防報酬収入</t>
  </si>
  <si>
    <t>　　介護負担金収入（公費）</t>
  </si>
  <si>
    <t>　　介護負担金収入（一般）</t>
  </si>
  <si>
    <t>　　介護予防負担金収入（公費）</t>
  </si>
  <si>
    <t>　　介護予防負担金収入（一般）</t>
  </si>
  <si>
    <t>　　利用者負担金収入</t>
  </si>
  <si>
    <t>　地域密着型介護料収入</t>
  </si>
  <si>
    <t>　居宅介護支援介護料収入</t>
  </si>
  <si>
    <t>　　居宅介護支援介護料収入</t>
  </si>
  <si>
    <t>　　介護予防支援介護料収入</t>
  </si>
  <si>
    <t>　介護予防・日常生活支援総合事業収入</t>
  </si>
  <si>
    <t>　　事業費収入</t>
  </si>
  <si>
    <t>　　事業負担金収入（公費）</t>
  </si>
  <si>
    <t>　　事業負担金収入（一般）</t>
  </si>
  <si>
    <t>　利用者等利用料収入</t>
  </si>
  <si>
    <t>　　施設サービス利用料収入</t>
  </si>
  <si>
    <t>　　居宅介護サービス利用料収入</t>
  </si>
  <si>
    <t>　　地域密着型介護サービス利用料収入</t>
  </si>
  <si>
    <t>　　食費収入（公費）</t>
  </si>
  <si>
    <t>　　食費収入（一般）</t>
  </si>
  <si>
    <t>　　食費収入（特定）</t>
  </si>
  <si>
    <t>　　居住費収入（公費）</t>
  </si>
  <si>
    <t>　　居住費収入（一般）</t>
  </si>
  <si>
    <t>　　居住費収入（特定）</t>
  </si>
  <si>
    <t>　　介護予防・日常生活支援総合事業利用料収入</t>
  </si>
  <si>
    <t>　　その他の利用料収入</t>
  </si>
  <si>
    <t>　その他の事業収入</t>
  </si>
  <si>
    <t>　　補助金事業収入（公費）</t>
  </si>
  <si>
    <t>　　補助金事業収入（一般）</t>
  </si>
  <si>
    <t>　　市町村特別事業収入（公費）</t>
  </si>
  <si>
    <t>　　市町村特別事業収入（一般）</t>
  </si>
  <si>
    <t>　　受託事業収入（公費）</t>
  </si>
  <si>
    <t>　　受託事業収入（一般）</t>
  </si>
  <si>
    <t>　　その他の事業収入</t>
  </si>
  <si>
    <t>　（保険等査定減）</t>
  </si>
  <si>
    <t>　措置事業収入</t>
  </si>
  <si>
    <t>　　事務費収入</t>
  </si>
  <si>
    <t>　運営事業収入</t>
  </si>
  <si>
    <t>　　管理費収入</t>
  </si>
  <si>
    <t>　措置費収入</t>
  </si>
  <si>
    <t>　私的契約利用料収入</t>
  </si>
  <si>
    <t>　施設型給付費収入</t>
  </si>
  <si>
    <t>　　施設型給付費収入</t>
  </si>
  <si>
    <t>　特例施設型給付費収入</t>
  </si>
  <si>
    <t>　　特例施設型給付費収入</t>
  </si>
  <si>
    <t>　地域型保育給付費収入</t>
  </si>
  <si>
    <t>　　地域型保育給付費収入</t>
  </si>
  <si>
    <t>　特例地域型保育給付費収入</t>
  </si>
  <si>
    <t>　　特例地域型保育給付費収入</t>
  </si>
  <si>
    <t>　委託費収入</t>
  </si>
  <si>
    <t>　　利用者等利用料収入（公費）</t>
  </si>
  <si>
    <t>　　利用者等利用料収入（一般）</t>
  </si>
  <si>
    <t>　自立支援給付費収入</t>
  </si>
  <si>
    <t>　　介護給付費収入</t>
  </si>
  <si>
    <t>　　特例介護給付費収入</t>
  </si>
  <si>
    <t>　　訓練等給付費収入</t>
  </si>
  <si>
    <t>　　特例訓練等給付費収入</t>
  </si>
  <si>
    <t>　　地域相談支援給付費収入</t>
  </si>
  <si>
    <t>　　特例地域相談支援給付費収入</t>
  </si>
  <si>
    <t>　　計画相談支援給付費収入</t>
  </si>
  <si>
    <t>　　特例計画相談支援給付費収入</t>
  </si>
  <si>
    <t>　障害児施設給付費収入</t>
  </si>
  <si>
    <t>　　障害児通所給付費収入</t>
  </si>
  <si>
    <t>　　障害児入所給付費収入</t>
  </si>
  <si>
    <t>　　障害児相談支援給付費収入</t>
  </si>
  <si>
    <t>　　特例障害児相談支援給付費収入</t>
  </si>
  <si>
    <t>　利用者負担金収入</t>
  </si>
  <si>
    <t>　補足給付費収入</t>
  </si>
  <si>
    <t>　　特定障害者特別給付費収入</t>
  </si>
  <si>
    <t>　　特例特定障害者特別給付費収入</t>
  </si>
  <si>
    <t>　　特定入所障害児食費等給付費収入</t>
  </si>
  <si>
    <t>　特定費用収入</t>
  </si>
  <si>
    <t>　　協力金収入</t>
  </si>
  <si>
    <t>　授産事業収入</t>
  </si>
  <si>
    <t>　入院診療収入（公費）</t>
  </si>
  <si>
    <t>　入院診療収入（一般）</t>
  </si>
  <si>
    <t>　室料差額収入</t>
  </si>
  <si>
    <t>　外来診療収入（公費）</t>
  </si>
  <si>
    <t>　外来診療収入（一般）</t>
  </si>
  <si>
    <t>　保健予防活動収入</t>
  </si>
  <si>
    <t>　受託検査・施設利用収入</t>
  </si>
  <si>
    <t>　訪問看護療養費収入（公費）</t>
  </si>
  <si>
    <t>　訪問看護療養費収入（一般）</t>
  </si>
  <si>
    <t>　訪問看護利用料収入</t>
  </si>
  <si>
    <t>　　訪問看護基本利用料収入</t>
  </si>
  <si>
    <t>　　訪問看護その他の利用料収入</t>
  </si>
  <si>
    <t>　その他の医療事業収入</t>
  </si>
  <si>
    <t>　　その他の医療事業収入</t>
  </si>
  <si>
    <t>　　その他印刷収入</t>
  </si>
  <si>
    <t>　　受託事業収入</t>
  </si>
  <si>
    <t>　　補助金事業収入</t>
  </si>
  <si>
    <t>　その他収入</t>
  </si>
  <si>
    <t>　受入研修費収入</t>
  </si>
  <si>
    <t>　利用者等外給食費収入</t>
  </si>
  <si>
    <t>　雑収入</t>
  </si>
  <si>
    <t>　有価証券売却益</t>
  </si>
  <si>
    <t>　有価証券評価益</t>
  </si>
  <si>
    <t>　為替差益</t>
  </si>
  <si>
    <t>　役員報酬支出</t>
  </si>
  <si>
    <t>　職員給料支出</t>
  </si>
  <si>
    <t>　職員賞与支出</t>
  </si>
  <si>
    <t>　非常勤職員給与支出</t>
  </si>
  <si>
    <t>　派遣職員費支出</t>
  </si>
  <si>
    <t>　退職給付支出</t>
  </si>
  <si>
    <t>　役員退職慰労金支出</t>
  </si>
  <si>
    <t>　法定福利費支出</t>
  </si>
  <si>
    <t>　給食費支出</t>
  </si>
  <si>
    <t>　介護用品費支出</t>
  </si>
  <si>
    <t>　医薬品費支出</t>
  </si>
  <si>
    <t>　診療・療養等材料費支出</t>
  </si>
  <si>
    <t>　保健衛生費支出</t>
  </si>
  <si>
    <t>　医療費支出</t>
  </si>
  <si>
    <t>　被服費支出</t>
  </si>
  <si>
    <t>　教養娯楽費支出</t>
  </si>
  <si>
    <t>　日用品費支出</t>
  </si>
  <si>
    <t>　保育材料費支出</t>
  </si>
  <si>
    <t>　本人支給金支出</t>
  </si>
  <si>
    <t>　水道光熱費支出</t>
  </si>
  <si>
    <t>　燃料費支出</t>
  </si>
  <si>
    <t>　消耗器具備品費支出</t>
  </si>
  <si>
    <t>　保険料支出</t>
  </si>
  <si>
    <t>　賃借料支出</t>
  </si>
  <si>
    <t>　教育指導費支出</t>
  </si>
  <si>
    <t>　就職支度費支出</t>
  </si>
  <si>
    <t>　修繕費支出</t>
  </si>
  <si>
    <t>　葬祭費支出</t>
  </si>
  <si>
    <t>　車輌費支出</t>
  </si>
  <si>
    <t>　委託事業費</t>
  </si>
  <si>
    <t>　管理費返還支出</t>
  </si>
  <si>
    <t>　文化祭開催等事業費支出</t>
  </si>
  <si>
    <t>　整備費支出</t>
  </si>
  <si>
    <t>　材料費支出</t>
  </si>
  <si>
    <t>　講習会費支出</t>
  </si>
  <si>
    <t>　雑支出</t>
  </si>
  <si>
    <t>　福利厚生費支出</t>
  </si>
  <si>
    <t>　職員被服費支出</t>
  </si>
  <si>
    <t>　旅費交通費支出</t>
  </si>
  <si>
    <t>　研修研究費支出</t>
  </si>
  <si>
    <t>　事務消耗品費支出</t>
  </si>
  <si>
    <t>　印刷製本費支出</t>
  </si>
  <si>
    <t>　通信運搬費支出</t>
  </si>
  <si>
    <t>　会議費支出</t>
  </si>
  <si>
    <t>　広報費支出</t>
  </si>
  <si>
    <t>　業務委託費支出</t>
  </si>
  <si>
    <t>　手数料支出</t>
  </si>
  <si>
    <t>　土地・建物賃借料支出</t>
  </si>
  <si>
    <t>　租税公課支出</t>
  </si>
  <si>
    <t>　保守料支出</t>
  </si>
  <si>
    <t>　渉外費支出</t>
  </si>
  <si>
    <t>　諸会費支出</t>
  </si>
  <si>
    <t>　就労支援事業販売原価支出</t>
  </si>
  <si>
    <t>　　就労支援事業製造原価支出</t>
  </si>
  <si>
    <t>　　就労支援事業仕入支出</t>
  </si>
  <si>
    <t>　就労支援事業販管費支出</t>
  </si>
  <si>
    <t>　利用者等外給食費支出</t>
  </si>
  <si>
    <t>　有価証券売却損</t>
  </si>
  <si>
    <t>　資産評価損</t>
  </si>
  <si>
    <t>　　有価証券評価損</t>
  </si>
  <si>
    <t>　為替差損</t>
  </si>
  <si>
    <t>　徴収不能額</t>
  </si>
  <si>
    <t>　施設整備等補助金収入</t>
  </si>
  <si>
    <t>　設備資金借入金元金償還補助金収入</t>
  </si>
  <si>
    <t>　施設整備等寄附金収入</t>
  </si>
  <si>
    <t>　設備資金借入金元金償還寄附金収入</t>
  </si>
  <si>
    <t>　車輌運搬具売却収入</t>
  </si>
  <si>
    <t>　器具及び備品売却収入</t>
  </si>
  <si>
    <t>　土地取得支出</t>
  </si>
  <si>
    <t>　建物取得支出</t>
  </si>
  <si>
    <t>　車輌運搬具取得支出</t>
  </si>
  <si>
    <t>　器具及び備品取得支出</t>
  </si>
  <si>
    <t>　退職給付引当資産取崩収入</t>
  </si>
  <si>
    <t>　長期預り金積立資産取崩収入</t>
  </si>
  <si>
    <t>　積立資産取崩収入</t>
  </si>
  <si>
    <t>　退職給付引当資産支出</t>
  </si>
  <si>
    <t>　長期預り金積立資産支出</t>
  </si>
  <si>
    <t>　積立資産支出</t>
  </si>
  <si>
    <t>別紙３（⑩）</t>
    <rPh sb="0" eb="2">
      <t>ベッシ</t>
    </rPh>
    <phoneticPr fontId="4"/>
  </si>
  <si>
    <t>本部  資金収支明細書</t>
    <phoneticPr fontId="4"/>
  </si>
  <si>
    <t>サービス区分</t>
  </si>
  <si>
    <t>拠点区分合計</t>
    <rPh sb="0" eb="2">
      <t>キョテン</t>
    </rPh>
    <rPh sb="2" eb="4">
      <t>クブン</t>
    </rPh>
    <rPh sb="4" eb="6">
      <t>ゴウケイ</t>
    </rPh>
    <phoneticPr fontId="2"/>
  </si>
  <si>
    <t>本部経理区分_法人本部</t>
    <phoneticPr fontId="1"/>
  </si>
  <si>
    <t>サービス区分間繰入金収入</t>
  </si>
  <si>
    <t>サービス区分間繰入金支出</t>
  </si>
  <si>
    <t>春光苑  資金収支明細書</t>
    <phoneticPr fontId="4"/>
  </si>
  <si>
    <t>養護老人ホーム_養護（盲人）老人ホーム春光苑</t>
    <phoneticPr fontId="1"/>
  </si>
  <si>
    <t>老人居宅介護等事業（訪問介護）_ﾍﾙﾊﾟｰｾﾝﾀｰ山風（訪問介護・山）</t>
  </si>
  <si>
    <t>老人デイサービス事業（通所介護）_通所介護事業所・あかり</t>
  </si>
  <si>
    <t>障害福祉サービス事業（居宅介護）_ﾍﾙﾊﾟｰｾﾝﾀｰ山風（居宅介護・風）</t>
  </si>
  <si>
    <t>障害福祉サービス事業（重度訪問介護）_ﾍﾙﾊﾟｰｾﾝﾀｰ山風（重度訪問・風）</t>
  </si>
  <si>
    <t>障害福祉サービス事業（同行援護）_ﾍﾙﾊﾟｰｾﾝﾀｰ山風（同行援護・風）</t>
  </si>
  <si>
    <t>移動支援事業_ﾍﾙﾊﾟｰｾﾝﾀｰ山風（移動支援・風）</t>
  </si>
  <si>
    <t>（公益）居宅サービス事業（特定施設入居生活介護）_特定春光苑</t>
  </si>
  <si>
    <t>（公益）居宅介護支援事業_居宅介護支援事業所・山</t>
  </si>
  <si>
    <t>点字図書館  資金収支明細書</t>
    <phoneticPr fontId="4"/>
  </si>
  <si>
    <t>視聴覚障害者情報提供施設_点字図書館</t>
    <phoneticPr fontId="1"/>
  </si>
  <si>
    <t>（公益事業）法人固有の公益事業サービス情報出版事業_情報出版</t>
  </si>
  <si>
    <t>（公益事業）法人固有の公益事業サービス付帯（歩行訓練）事業_付帯事業</t>
  </si>
  <si>
    <t>光明園  資金収支明細書</t>
    <phoneticPr fontId="4"/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</si>
  <si>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</si>
  <si>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</si>
  <si>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</si>
  <si>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</si>
  <si>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</si>
  <si>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</si>
  <si>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</si>
  <si>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</si>
  <si>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</si>
  <si>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児童福祉事業収益</t>
  </si>
  <si>
    <t>保育事業収益</t>
  </si>
  <si>
    <t>就労支援事業収益</t>
  </si>
  <si>
    <t>障害福祉サービス等事業収益</t>
  </si>
  <si>
    <t>生活保護事業収益</t>
  </si>
  <si>
    <t>医療事業収益</t>
  </si>
  <si>
    <t>情報出版事業収益</t>
  </si>
  <si>
    <t>点字図書館事業収益</t>
  </si>
  <si>
    <t>付帯事業収益</t>
  </si>
  <si>
    <t>その他収益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</si>
  <si>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</si>
  <si>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</si>
  <si>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</si>
  <si>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</si>
  <si>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</si>
  <si>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</si>
  <si>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</si>
  <si>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</si>
  <si>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授産事業費用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</si>
  <si>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</si>
  <si>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</si>
  <si>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</si>
  <si>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</si>
  <si>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</si>
  <si>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</si>
  <si>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</si>
  <si>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</si>
  <si>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</si>
  <si>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</si>
  <si>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</si>
  <si>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</si>
  <si>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</si>
  <si>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</si>
  <si>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</si>
  <si>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</si>
  <si>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</si>
  <si>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</si>
  <si>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</si>
  <si>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</si>
  <si>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</si>
  <si>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</si>
  <si>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</si>
  <si>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</si>
  <si>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</si>
  <si>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</si>
  <si>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</si>
  <si>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</si>
  <si>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</si>
  <si>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</si>
  <si>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</si>
  <si>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</si>
  <si>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</si>
  <si>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</si>
  <si>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</si>
  <si>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</si>
  <si>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</si>
  <si>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</si>
  <si>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</si>
  <si>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</si>
  <si>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</si>
  <si>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</si>
  <si>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</si>
  <si>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</si>
  <si>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</si>
  <si>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</si>
  <si>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</si>
  <si>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</si>
  <si>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</si>
  <si>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</si>
  <si>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</si>
  <si>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</si>
  <si>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</si>
  <si>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</si>
  <si>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</si>
  <si>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事業活動内訳表</t>
    <rPh sb="0" eb="2">
      <t>ジギョウ</t>
    </rPh>
    <rPh sb="2" eb="4">
      <t>カツドウ</t>
    </rPh>
    <phoneticPr fontId="4"/>
  </si>
  <si>
    <t>事業区分間繰入金収益</t>
  </si>
  <si>
    <t>事業区分間固定資産移管収益</t>
  </si>
  <si>
    <t>事業区分間繰入金費用</t>
  </si>
  <si>
    <t>事業区分間固定資産移管費用</t>
  </si>
  <si>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</si>
  <si>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拠点区分間繰入金収益</t>
  </si>
  <si>
    <t>拠点区分間固定資産移管収益</t>
  </si>
  <si>
    <t>拠点区分間繰入金費用</t>
  </si>
  <si>
    <t>拠点区分間固定資産移管費用</t>
  </si>
  <si>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</si>
  <si>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　施設介護料収益</t>
  </si>
  <si>
    <t>　　介護報酬収益</t>
  </si>
  <si>
    <t>　　利用者負担金収益（公費）</t>
  </si>
  <si>
    <t>　　利用者負担金収益（一般）</t>
  </si>
  <si>
    <t>　居宅介護料収益</t>
  </si>
  <si>
    <t>　　介護予防報酬収益</t>
  </si>
  <si>
    <t>　　介護負担金収益（公費）</t>
  </si>
  <si>
    <t>　　介護負担金収益（一般）</t>
  </si>
  <si>
    <t>　　介護予防負担金収益（公費）</t>
  </si>
  <si>
    <t>　　介護予防負担金収益（一般）</t>
  </si>
  <si>
    <t>　　利用者負担金収益</t>
  </si>
  <si>
    <t>　地域密着型介護料収益</t>
  </si>
  <si>
    <t>　居宅介護支援介護料収益</t>
  </si>
  <si>
    <t>　　居宅介護支援介護料収益</t>
  </si>
  <si>
    <t>　　介護予防支援介護料収益</t>
  </si>
  <si>
    <t>　介護予防・日常生活支援総合事業収益</t>
  </si>
  <si>
    <t>　　事業費収益</t>
  </si>
  <si>
    <t>　　事業負担金収益（公費）</t>
  </si>
  <si>
    <t>　　事業負担金収益（一般）</t>
  </si>
  <si>
    <t>　利用者等利用料収益</t>
  </si>
  <si>
    <t>　　施設サービス利用料収益</t>
  </si>
  <si>
    <t>　　居宅介護サービス利用料収益</t>
  </si>
  <si>
    <t>　　地域密着型介護サービス利用料収益</t>
  </si>
  <si>
    <t>　　食費収益（公費）</t>
  </si>
  <si>
    <t>　　食費収益（一般）</t>
  </si>
  <si>
    <t>　　食費収益（特定）</t>
  </si>
  <si>
    <t>　　居住費収益（公費）</t>
  </si>
  <si>
    <t>　　居住費収益（一般）</t>
  </si>
  <si>
    <t>　　居住費収益（特定）</t>
  </si>
  <si>
    <t>　　介護予防・日常生活支援総合事業利用料収益</t>
  </si>
  <si>
    <t>　　その他の利用料収益</t>
  </si>
  <si>
    <t>　その他の事業収益</t>
  </si>
  <si>
    <t>　　補助金事業収益（公費）</t>
  </si>
  <si>
    <t>　　補助金事業収益（一般）</t>
  </si>
  <si>
    <t>　　市町村特別事業収益（公費）</t>
  </si>
  <si>
    <t>　　市町村特別事業収益（一般）</t>
  </si>
  <si>
    <t>　　受託事業収益（公費）</t>
  </si>
  <si>
    <t>　　受託事業収益（一般）</t>
  </si>
  <si>
    <t>　　その他の事業収益</t>
  </si>
  <si>
    <t>　措置事業収益</t>
  </si>
  <si>
    <t>　　事務費収益</t>
  </si>
  <si>
    <t>　運営事業収益</t>
  </si>
  <si>
    <t>　　管理費収益</t>
  </si>
  <si>
    <t>　措置費収益</t>
  </si>
  <si>
    <t>　私的契約利用料収益</t>
  </si>
  <si>
    <t>　施設型給付費収益</t>
  </si>
  <si>
    <t>　　施設型給付費収益</t>
  </si>
  <si>
    <t>　特例施設型給付費収益</t>
  </si>
  <si>
    <t>　　特例施設型給付費収益</t>
  </si>
  <si>
    <t>　地域型保育給付費収益</t>
  </si>
  <si>
    <t>　　地域型保育給付費収益</t>
  </si>
  <si>
    <t>　特例地域型保育給付費収益</t>
  </si>
  <si>
    <t>　　特例地域型保育給付費収益</t>
  </si>
  <si>
    <t>　委託費収益</t>
  </si>
  <si>
    <t>　　利用者等利用料収益（公費）</t>
  </si>
  <si>
    <t>　　利用者等利用料収益（一般）</t>
  </si>
  <si>
    <t>　自立支援給付費収益</t>
  </si>
  <si>
    <t>　　介護給付費収益</t>
  </si>
  <si>
    <t>　　特例介護給付費収益</t>
  </si>
  <si>
    <t>　　訓練等給付費収益</t>
  </si>
  <si>
    <t>　　特例訓練等給付費収益</t>
  </si>
  <si>
    <t>　　地域相談支援給付費収益</t>
  </si>
  <si>
    <t>　　特例地域相談支援給付費収益</t>
  </si>
  <si>
    <t>　　計画相談支援給付費収益</t>
  </si>
  <si>
    <t>　　特例計画相談支援給付費収益</t>
  </si>
  <si>
    <t>　障害児施設給付費収益</t>
  </si>
  <si>
    <t>　　障害児通所給付費収益</t>
  </si>
  <si>
    <t>　　障害児入所給付費収益</t>
  </si>
  <si>
    <t>　　障害児相談支援給付費収益</t>
  </si>
  <si>
    <t>　　特例障害児相談支援給付費収益</t>
  </si>
  <si>
    <t>　利用者負担金収益</t>
  </si>
  <si>
    <t>　補足給付費収益</t>
  </si>
  <si>
    <t>　　特定障害者特別給付費収益</t>
  </si>
  <si>
    <t>　　特例特定障害者特別給付費収益</t>
  </si>
  <si>
    <t>　　特定入所障害児食費等給付費収益</t>
  </si>
  <si>
    <t>　特定費用収益</t>
  </si>
  <si>
    <t>　　協力金収益</t>
  </si>
  <si>
    <t>　授産事業収益</t>
  </si>
  <si>
    <t>　入院診療収益（公費）</t>
  </si>
  <si>
    <t>　入院診療収益（一般）</t>
  </si>
  <si>
    <t>　室料差額収益</t>
  </si>
  <si>
    <t>　外来診療収益（公費）</t>
  </si>
  <si>
    <t>　外来診療収益（一般）</t>
  </si>
  <si>
    <t>　保健予防活動収益</t>
  </si>
  <si>
    <t>　受託検査・施設利用収益</t>
  </si>
  <si>
    <t>　訪問看護療養費収益（公費）</t>
  </si>
  <si>
    <t>　訪問看護療養費収益（一般）</t>
  </si>
  <si>
    <t>　訪問看護利用料収益</t>
  </si>
  <si>
    <t>　　訪問看護基本利用料収益</t>
  </si>
  <si>
    <t>　　訪問看護その他の利用料収益</t>
  </si>
  <si>
    <t>　その他の医療事業収益</t>
  </si>
  <si>
    <t>　　その他の医業収益</t>
  </si>
  <si>
    <t>　　その他印刷収益</t>
  </si>
  <si>
    <t>　　受託事業収益</t>
  </si>
  <si>
    <t>　　補助金事業収益</t>
  </si>
  <si>
    <t>　その他収益</t>
  </si>
  <si>
    <t>　役員報酬</t>
  </si>
  <si>
    <t>　職員給料</t>
  </si>
  <si>
    <t>　職員賞与</t>
  </si>
  <si>
    <t>　賞与引当金繰入</t>
  </si>
  <si>
    <t>　役員退職慰労引当金繰入</t>
  </si>
  <si>
    <t>　非常勤職員給与</t>
  </si>
  <si>
    <t>　派遣職員費</t>
  </si>
  <si>
    <t>　退職給付費用</t>
  </si>
  <si>
    <t>　役員退職慰労金</t>
  </si>
  <si>
    <t>　法定福利費</t>
  </si>
  <si>
    <t>　給食費</t>
  </si>
  <si>
    <t>　介護用品費</t>
  </si>
  <si>
    <t>　医薬品費</t>
  </si>
  <si>
    <t>　診療・療養等材料費</t>
  </si>
  <si>
    <t>　保健衛生費</t>
  </si>
  <si>
    <t>　医療費</t>
  </si>
  <si>
    <t>　被服費</t>
  </si>
  <si>
    <t>　教養娯楽費</t>
  </si>
  <si>
    <t>　日用品費</t>
  </si>
  <si>
    <t>　保育材料費</t>
  </si>
  <si>
    <t>　本人支給金</t>
  </si>
  <si>
    <t>　水道光熱費</t>
  </si>
  <si>
    <t>　燃料費</t>
  </si>
  <si>
    <t>　消耗器具備品費</t>
  </si>
  <si>
    <t>　保険料</t>
  </si>
  <si>
    <t>　賃借料</t>
  </si>
  <si>
    <t>　教育指導費</t>
  </si>
  <si>
    <t>　就職支度費</t>
  </si>
  <si>
    <t>　修繕費</t>
  </si>
  <si>
    <t>　葬祭費</t>
  </si>
  <si>
    <t>　車輌費</t>
  </si>
  <si>
    <t>　棚卸資産評価損</t>
  </si>
  <si>
    <t>　文化祭開催等事業費</t>
  </si>
  <si>
    <t>　整備費</t>
  </si>
  <si>
    <t>　材料費</t>
  </si>
  <si>
    <t>　講習会費</t>
  </si>
  <si>
    <t>　雑費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</si>
  <si>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</si>
  <si>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</si>
  <si>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</si>
  <si>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</si>
  <si>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</si>
  <si>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</si>
  <si>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通信運搬費</t>
  </si>
  <si>
    <t>　会議費</t>
  </si>
  <si>
    <t>　広報費</t>
  </si>
  <si>
    <t>　業務委託費</t>
  </si>
  <si>
    <t>　手数料</t>
  </si>
  <si>
    <t>　土地・建物賃借料</t>
  </si>
  <si>
    <t>　租税公課</t>
  </si>
  <si>
    <t>　保守料</t>
  </si>
  <si>
    <t>　渉外費</t>
  </si>
  <si>
    <t>　諸会費</t>
  </si>
  <si>
    <t>　就労支援事業販売原価</t>
  </si>
  <si>
    <t>　　期首製品（商品）棚卸高</t>
  </si>
  <si>
    <t>　　当期就労支援事業製造原価</t>
  </si>
  <si>
    <t>　　当期就労支援事業仕入高</t>
  </si>
  <si>
    <t>　　期末製品（商品）棚卸高</t>
  </si>
  <si>
    <t>　就労支援事業販管費</t>
  </si>
  <si>
    <t>　受入研修費収益</t>
  </si>
  <si>
    <t>　利用者等外給食収益</t>
  </si>
  <si>
    <t>　雑収益</t>
  </si>
  <si>
    <t>　利用者等外給食費</t>
  </si>
  <si>
    <t>　雑損失</t>
  </si>
  <si>
    <t>　施設整備等補助金収益</t>
  </si>
  <si>
    <t>　設備資金借入金元金償還補助金収益</t>
  </si>
  <si>
    <t>　施設整備等寄附金収益</t>
  </si>
  <si>
    <t>　設備資金借入金元金償還寄附金収益</t>
  </si>
  <si>
    <t>　車輌運搬具売却益</t>
  </si>
  <si>
    <t>　器具及び備品売却益</t>
  </si>
  <si>
    <t>　徴収不能引当金戻入益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</si>
  <si>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</si>
  <si>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</si>
  <si>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</si>
  <si>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</si>
  <si>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別紙３（⑪）</t>
    <rPh sb="0" eb="2">
      <t>ベッシ</t>
    </rPh>
    <phoneticPr fontId="4"/>
  </si>
  <si>
    <t>本部  事業活動明細書</t>
    <phoneticPr fontId="4"/>
  </si>
  <si>
    <t>春光苑  事業活動明細書</t>
    <phoneticPr fontId="4"/>
  </si>
  <si>
    <t>点字図書館  事業活動明細書</t>
    <phoneticPr fontId="4"/>
  </si>
  <si>
    <t>光明園  事業活動明細書</t>
    <phoneticPr fontId="4"/>
  </si>
  <si>
    <t>第三号第一様式（第二十七条第四項関係）</t>
    <phoneticPr fontId="4"/>
  </si>
  <si>
    <t>法人単位貸借対照表</t>
    <phoneticPr fontId="1"/>
  </si>
  <si>
    <t>資産の部</t>
    <phoneticPr fontId="1"/>
  </si>
  <si>
    <t>負債の部</t>
    <phoneticPr fontId="1"/>
  </si>
  <si>
    <t>当年度末</t>
    <rPh sb="0" eb="1">
      <t>トウ</t>
    </rPh>
    <rPh sb="1" eb="4">
      <t>ネンドマツ</t>
    </rPh>
    <phoneticPr fontId="2"/>
  </si>
  <si>
    <t>前年度末</t>
    <rPh sb="0" eb="3">
      <t>ゼンネンド</t>
    </rPh>
    <rPh sb="3" eb="4">
      <t>マツ</t>
    </rPh>
    <phoneticPr fontId="2"/>
  </si>
  <si>
    <t>増減</t>
    <rPh sb="0" eb="2">
      <t>ゾウゲン</t>
    </rPh>
    <phoneticPr fontId="2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</si>
  <si>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</si>
  <si>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</si>
  <si>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</si>
  <si>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</si>
  <si>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</si>
  <si>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</si>
  <si>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</si>
  <si>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</si>
  <si>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</si>
  <si>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</si>
  <si>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</si>
  <si>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</si>
  <si>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</si>
  <si>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</si>
  <si>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</si>
  <si>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</si>
  <si>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</si>
  <si>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</si>
  <si>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</si>
  <si>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</si>
  <si>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</si>
  <si>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</si>
  <si>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</si>
  <si>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</si>
  <si>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</si>
  <si>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</si>
  <si>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</si>
  <si>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</si>
  <si>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</si>
  <si>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</si>
  <si>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</si>
  <si>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</si>
  <si>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</si>
  <si>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</si>
  <si>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</si>
  <si>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</si>
  <si>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</si>
  <si>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</si>
  <si>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</si>
  <si>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</si>
  <si>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</si>
  <si>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</si>
  <si>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</si>
  <si>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</si>
  <si>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</si>
  <si>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</si>
  <si>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</si>
  <si>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</si>
  <si>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</si>
  <si>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</si>
  <si>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</si>
  <si>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</si>
  <si>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</si>
  <si>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</si>
  <si>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</si>
  <si>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</si>
  <si>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</si>
  <si>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</si>
  <si>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</si>
  <si>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</si>
  <si>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</si>
  <si>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</si>
  <si>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</si>
  <si>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</si>
  <si>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</si>
  <si>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</si>
  <si>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</si>
  <si>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</si>
  <si>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</si>
  <si>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</si>
  <si>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</si>
  <si>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　人件費積立金</t>
  </si>
  <si>
    <t>　ソフトウェア</t>
  </si>
  <si>
    <t>　備品等購入積立金</t>
  </si>
  <si>
    <t>　無形リース資産</t>
  </si>
  <si>
    <t>　建設積立金</t>
  </si>
  <si>
    <t>次期繰越活動増減差額</t>
  </si>
  <si>
    <t>　長期貸付金</t>
  </si>
  <si>
    <t>（うち当期活動増減差額）</t>
  </si>
  <si>
    <t>　退職給付引当資産</t>
  </si>
  <si>
    <t>　長期預り金積立資産</t>
  </si>
  <si>
    <t>　人件費積立資産</t>
  </si>
  <si>
    <t>　差入保証金</t>
  </si>
  <si>
    <t>　長期前払費用</t>
  </si>
  <si>
    <t>　備品等購入積立資産</t>
  </si>
  <si>
    <t>　建設積立資産</t>
  </si>
  <si>
    <t>　その他の固定資産</t>
  </si>
  <si>
    <t>純資産の部合計</t>
  </si>
  <si>
    <t>資産の部合計</t>
  </si>
  <si>
    <t>負債及び純資産の部合計</t>
  </si>
  <si>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4"/>
  </si>
  <si>
    <t>貸借対照表内訳表</t>
    <phoneticPr fontId="4"/>
  </si>
  <si>
    <t>勘定科目</t>
    <rPh sb="0" eb="2">
      <t>カンジョウ</t>
    </rPh>
    <rPh sb="2" eb="4">
      <t>カモク</t>
    </rPh>
    <phoneticPr fontId="1"/>
  </si>
  <si>
    <t>社会福祉事業</t>
    <phoneticPr fontId="1"/>
  </si>
  <si>
    <t>公益事業</t>
    <rPh sb="0" eb="2">
      <t>コウエキ</t>
    </rPh>
    <rPh sb="2" eb="4">
      <t>ジギョウ</t>
    </rPh>
    <phoneticPr fontId="1"/>
  </si>
  <si>
    <t>収益事業</t>
    <rPh sb="0" eb="2">
      <t>シュウエキ</t>
    </rPh>
    <rPh sb="2" eb="4">
      <t>ジギョウ</t>
    </rPh>
    <phoneticPr fontId="1"/>
  </si>
  <si>
    <t>内部取引消去</t>
    <rPh sb="0" eb="2">
      <t>ナイブ</t>
    </rPh>
    <rPh sb="2" eb="4">
      <t>トリヒキ</t>
    </rPh>
    <rPh sb="4" eb="6">
      <t>ショウキョ</t>
    </rPh>
    <phoneticPr fontId="1"/>
  </si>
  <si>
    <t>法人合計</t>
    <rPh sb="0" eb="2">
      <t>ホウジン</t>
    </rPh>
    <rPh sb="2" eb="4">
      <t>ゴウケイ</t>
    </rPh>
    <phoneticPr fontId="1"/>
  </si>
  <si>
    <t>資産の部</t>
  </si>
  <si>
    <t>　１年以内回収予定事業区分間長期貸付金</t>
  </si>
  <si>
    <t>　事業区分間貸付金</t>
  </si>
  <si>
    <t>　事業区分間長期貸付金</t>
  </si>
  <si>
    <t>負債の部</t>
  </si>
  <si>
    <t>　１年以内返済予定事業区分間長期借入金</t>
  </si>
  <si>
    <t>　事業区分間借入金</t>
  </si>
  <si>
    <t>　事業区分間長期借入金</t>
  </si>
  <si>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</si>
  <si>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事業区分計</t>
    <rPh sb="0" eb="2">
      <t>ジギョウ</t>
    </rPh>
    <rPh sb="2" eb="4">
      <t>クブン</t>
    </rPh>
    <rPh sb="4" eb="5">
      <t>ケイ</t>
    </rPh>
    <phoneticPr fontId="2"/>
  </si>
  <si>
    <t>　１年以内回収予定拠点区分間長期貸付金</t>
  </si>
  <si>
    <t>　拠点区分間貸付金</t>
  </si>
  <si>
    <t>　拠点区分間長期貸付金</t>
  </si>
  <si>
    <t>　１年以内返済予定拠点区分間長期借入金</t>
  </si>
  <si>
    <t>　拠点区分間借入金</t>
  </si>
  <si>
    <t>　拠点区分間長期借入金</t>
  </si>
  <si>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</si>
  <si>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社会福祉事業区分  資金収支内訳表</t>
    <phoneticPr fontId="4"/>
  </si>
  <si>
    <t>本部拠点区分  資金収支計算書</t>
    <phoneticPr fontId="4"/>
  </si>
  <si>
    <t>　その他の支出</t>
  </si>
  <si>
    <t>春光苑拠点区分  資金収支計算書</t>
    <phoneticPr fontId="4"/>
  </si>
  <si>
    <t>点字図書館拠点区分  資金収支計算書</t>
    <phoneticPr fontId="4"/>
  </si>
  <si>
    <t>光明園拠点区分  資金収支計算書</t>
    <phoneticPr fontId="4"/>
  </si>
  <si>
    <t>社会福祉事業区分  事業活動内訳表</t>
    <phoneticPr fontId="4"/>
  </si>
  <si>
    <t>本部拠点区分  事業活動計算書</t>
    <phoneticPr fontId="4"/>
  </si>
  <si>
    <t>春光苑拠点区分  事業活動計算書</t>
    <phoneticPr fontId="4"/>
  </si>
  <si>
    <t>点字図書館拠点区分  事業活動計算書</t>
    <phoneticPr fontId="4"/>
  </si>
  <si>
    <t>光明園拠点区分  事業活動計算書</t>
    <phoneticPr fontId="4"/>
  </si>
  <si>
    <t>社会福祉事業区分  貸借対照表内訳表</t>
    <phoneticPr fontId="1"/>
  </si>
  <si>
    <t>本部拠点区分  貸借対照表</t>
    <phoneticPr fontId="1"/>
  </si>
  <si>
    <t>春光苑拠点区分  貸借対照表</t>
    <phoneticPr fontId="1"/>
  </si>
  <si>
    <t>点字図書館拠点区分  貸借対照表</t>
    <phoneticPr fontId="1"/>
  </si>
  <si>
    <t>光明園拠点区分  貸借対照表</t>
    <phoneticPr fontId="1"/>
  </si>
  <si>
    <t>（自）令和4年4月1日  （至）令和5年3月31日</t>
    <phoneticPr fontId="4"/>
  </si>
  <si>
    <t>社会福祉連携推進業務貸付金受取利息収入</t>
  </si>
  <si>
    <t>社会福祉連携推進業務借入金支払利息支出</t>
  </si>
  <si>
    <t>社会福祉連携推進業務設備資金借入金収入</t>
  </si>
  <si>
    <t>社会福祉連携推進業務設備資金借入金元金償還支出</t>
  </si>
  <si>
    <t>社会福祉連携推進業務長期運営資金借入金収入</t>
  </si>
  <si>
    <t>社会福祉連携推進業務長期貸付金回収収入</t>
  </si>
  <si>
    <t>社会福祉連携推進業務長期運営資金借入金元金償還支出</t>
  </si>
  <si>
    <t>社会福祉連携推進業務長期貸付金支出</t>
  </si>
  <si>
    <t>　　雑収入</t>
  </si>
  <si>
    <t>　貸倒損失額</t>
  </si>
  <si>
    <t>（公益）生活支援必要者に対する住居提供・確保事業_光明園付帯事業</t>
    <phoneticPr fontId="1"/>
  </si>
  <si>
    <t>貸倒損失額</t>
  </si>
  <si>
    <t>貸倒引当金繰入</t>
  </si>
  <si>
    <t>社会福祉連携推進業務貸付金受取利息収益</t>
  </si>
  <si>
    <t>社会福祉連携推進業務借入金支払利息</t>
  </si>
  <si>
    <t>　貸倒引当金戻入益</t>
  </si>
  <si>
    <t>令和5年3月31日現在</t>
    <phoneticPr fontId="1"/>
  </si>
  <si>
    <t>　社会福祉連携推進業務短期運営資金借入金</t>
  </si>
  <si>
    <t>　１年以内返済予定社会福祉連携推進業務設備資金借入金</t>
  </si>
  <si>
    <t>　１年以内返済予定社会福祉連携推進業務長期運営資金借入金</t>
  </si>
  <si>
    <t>　１年以内回収予定社会福祉連携推進業務長期貸付金</t>
  </si>
  <si>
    <t>　社会福祉連携推進業務短期貸付金</t>
  </si>
  <si>
    <t>　貸倒引当金</t>
  </si>
  <si>
    <t>　社会福祉連携推進業務設備資金借入金</t>
  </si>
  <si>
    <t>　社会福祉連携推進業務長期運営資金借入金</t>
  </si>
  <si>
    <t>　社会福祉連携推進業務長期貸付金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</si>
</sst>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wrapText="1" shrinkToFit="1"/>
    </xf>
    <xf numFmtId="49" fontId="7" fillId="0" borderId="1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 wrapText="1" shrinkToFit="1"/>
    </xf>
    <xf numFmtId="0" fontId="7" fillId="0" borderId="3" xfId="2" applyFont="1" applyBorder="1" applyAlignment="1">
      <alignment horizontal="left" vertical="top" shrinkToFit="1"/>
    </xf>
    <xf numFmtId="0" fontId="7" fillId="0" borderId="4" xfId="1" applyFont="1" applyBorder="1" applyAlignment="1">
      <alignment horizontal="center" vertical="center" wrapText="1" shrinkToFit="1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horizontal="left" vertical="top" shrinkToFit="1"/>
    </xf>
    <xf numFmtId="176" fontId="9" fillId="0" borderId="13" xfId="2" applyNumberFormat="1" applyFont="1" applyBorder="1" applyAlignment="1" applyProtection="1">
      <alignment vertical="center" shrinkToFit="1"/>
      <protection locked="0"/>
    </xf>
    <xf numFmtId="0" fontId="7" fillId="0" borderId="14" xfId="2" applyFont="1" applyBorder="1" applyAlignment="1">
      <alignment horizontal="left" vertical="top" shrinkToFit="1"/>
    </xf>
    <xf numFmtId="176" fontId="9" fillId="0" borderId="14" xfId="2" applyNumberFormat="1" applyFont="1" applyBorder="1" applyAlignment="1" applyProtection="1">
      <alignment vertical="top" shrinkToFit="1"/>
      <protection locked="0"/>
    </xf>
    <xf numFmtId="0" fontId="7" fillId="0" borderId="7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5" fillId="0" borderId="0" xfId="0" applyFont="1" applyAlignment="1">
      <alignment horizontal="right" vertical="center" shrinkToFit="1"/>
    </xf>
    <xf numFmtId="0" fontId="7" fillId="0" borderId="1" xfId="2" applyFont="1" applyBorder="1" applyAlignment="1">
      <alignment vertical="center"/>
    </xf>
    <xf numFmtId="0" fontId="7" fillId="0" borderId="4" xfId="2" applyFont="1" applyBorder="1" applyAlignment="1">
      <alignment horizontal="left" vertical="top" shrinkToFit="1"/>
    </xf>
    <xf numFmtId="176" fontId="9" fillId="0" borderId="4" xfId="2" applyNumberFormat="1" applyFont="1" applyBorder="1" applyAlignment="1" applyProtection="1">
      <alignment vertical="top" shrinkToFit="1"/>
      <protection locked="0"/>
    </xf>
    <xf numFmtId="0" fontId="2" fillId="0" borderId="0" xfId="0" applyFont="1">
      <alignment vertical="center"/>
    </xf>
    <xf numFmtId="176" fontId="10" fillId="0" borderId="1" xfId="0" applyNumberFormat="1" applyFont="1" applyBorder="1" applyProtection="1">
      <alignment vertical="center"/>
      <protection locked="0"/>
    </xf>
    <xf numFmtId="176" fontId="10" fillId="0" borderId="3" xfId="0" applyNumberFormat="1" applyFont="1" applyBorder="1" applyProtection="1">
      <alignment vertical="center"/>
      <protection locked="0"/>
    </xf>
    <xf numFmtId="49" fontId="7" fillId="0" borderId="1" xfId="1" applyNumberFormat="1" applyFont="1" applyBorder="1" applyAlignment="1">
      <alignment horizontal="center" vertical="center" wrapText="1"/>
    </xf>
    <xf numFmtId="176" fontId="9" fillId="0" borderId="1" xfId="2" applyNumberFormat="1" applyFont="1" applyBorder="1" applyAlignment="1" applyProtection="1">
      <alignment vertical="center"/>
      <protection locked="0"/>
    </xf>
    <xf numFmtId="0" fontId="7" fillId="0" borderId="1" xfId="2" applyFont="1" applyBorder="1">
      <alignment horizontal="left" vertical="top"/>
    </xf>
    <xf numFmtId="176" fontId="9" fillId="0" borderId="1" xfId="2" applyNumberFormat="1" applyFont="1" applyBorder="1" applyAlignment="1" applyProtection="1">
      <alignment vertical="top"/>
      <protection locked="0"/>
    </xf>
    <xf numFmtId="0" fontId="7" fillId="0" borderId="2" xfId="2" applyFont="1" applyBorder="1">
      <alignment horizontal="left" vertical="top"/>
    </xf>
    <xf numFmtId="176" fontId="9" fillId="0" borderId="2" xfId="2" applyNumberFormat="1" applyFont="1" applyBorder="1" applyAlignment="1" applyProtection="1">
      <alignment vertical="top"/>
      <protection locked="0"/>
    </xf>
    <xf numFmtId="0" fontId="7" fillId="0" borderId="3" xfId="2" applyFont="1" applyBorder="1">
      <alignment horizontal="left" vertical="top"/>
    </xf>
    <xf numFmtId="176" fontId="9" fillId="0" borderId="3" xfId="2" applyNumberFormat="1" applyFont="1" applyBorder="1" applyAlignment="1" applyProtection="1">
      <alignment vertical="top"/>
      <protection locked="0"/>
    </xf>
    <xf numFmtId="0" fontId="7" fillId="0" borderId="4" xfId="2" applyFont="1" applyBorder="1">
      <alignment horizontal="left" vertical="top"/>
    </xf>
    <xf numFmtId="176" fontId="9" fillId="0" borderId="4" xfId="2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3" fillId="0" borderId="0" xfId="0" applyFont="1" applyProtection="1">
      <alignment vertical="center"/>
      <protection locked="0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49" fontId="7" fillId="0" borderId="7" xfId="1" applyNumberFormat="1" applyFont="1" applyBorder="1" applyAlignment="1">
      <alignment horizontal="center" vertical="center" shrinkToFit="1"/>
    </xf>
    <xf numFmtId="49" fontId="7" fillId="0" borderId="5" xfId="1" applyNumberFormat="1" applyFont="1" applyBorder="1" applyAlignment="1">
      <alignment horizontal="center" vertical="center" shrinkToFit="1"/>
    </xf>
    <xf numFmtId="49" fontId="7" fillId="0" borderId="6" xfId="1" applyNumberFormat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</cellXfs>
  <cellStyles count="3">
    <cellStyle name="標準" xfId="0" builtinId="0"/>
    <cellStyle name="標準 2" xfId="2" xr:uid="{4574CA9A-75B2-4426-BF3F-189666509CAA}"/>
    <cellStyle name="標準 3" xfId="1" xr:uid="{3A4D2BE3-0855-4D62-8632-624A1E710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4499-4C27-4747-B889-21DB11D22730}">
  <dimension ref="B2:H88"/>
  <sheetViews>
    <sheetView tabSelected="1" workbookViewId="0">
      <selection sqref="A1:XFD1048576"/>
    </sheetView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64"/>
      <c r="C2" s="64"/>
      <c r="D2" s="64"/>
      <c r="E2" s="1"/>
      <c r="F2" s="1"/>
      <c r="G2" s="2"/>
      <c r="H2" s="2" t="s">
        <v>0</v>
      </c>
    </row>
    <row r="3" spans="2:8" ht="21" x14ac:dyDescent="0.4">
      <c r="B3" s="70" t="s">
        <v>1</v>
      </c>
      <c r="C3" s="70"/>
      <c r="D3" s="70"/>
      <c r="E3" s="70"/>
      <c r="F3" s="70"/>
      <c r="G3" s="70"/>
      <c r="H3" s="70"/>
    </row>
    <row r="4" spans="2:8" ht="21" x14ac:dyDescent="0.4">
      <c r="B4" s="64"/>
      <c r="C4" s="64"/>
      <c r="D4" s="64"/>
      <c r="E4" s="64"/>
      <c r="F4" s="64"/>
      <c r="G4" s="1"/>
      <c r="H4" s="1"/>
    </row>
    <row r="5" spans="2:8" ht="21" x14ac:dyDescent="0.4">
      <c r="B5" s="71" t="s">
        <v>718</v>
      </c>
      <c r="C5" s="71"/>
      <c r="D5" s="71"/>
      <c r="E5" s="71"/>
      <c r="F5" s="71"/>
      <c r="G5" s="71"/>
      <c r="H5" s="71"/>
    </row>
    <row r="6" spans="2:8" x14ac:dyDescent="0.4">
      <c r="B6" s="3"/>
      <c r="C6" s="3"/>
      <c r="D6" s="3"/>
      <c r="E6" s="3"/>
      <c r="F6" s="1"/>
      <c r="G6" s="1"/>
      <c r="H6" s="3" t="s">
        <v>2</v>
      </c>
    </row>
    <row r="7" spans="2:8" x14ac:dyDescent="0.4">
      <c r="B7" s="72" t="s">
        <v>3</v>
      </c>
      <c r="C7" s="72"/>
      <c r="D7" s="72"/>
      <c r="E7" s="65" t="s">
        <v>4</v>
      </c>
      <c r="F7" s="65" t="s">
        <v>5</v>
      </c>
      <c r="G7" s="65" t="s">
        <v>6</v>
      </c>
      <c r="H7" s="65" t="s">
        <v>7</v>
      </c>
    </row>
    <row r="8" spans="2:8" x14ac:dyDescent="0.4">
      <c r="B8" s="67" t="s">
        <v>8</v>
      </c>
      <c r="C8" s="67" t="s">
        <v>9</v>
      </c>
      <c r="D8" s="4" t="s">
        <v>10</v>
      </c>
      <c r="E8" s="5">
        <v>37535600</v>
      </c>
      <c r="F8" s="6">
        <v>46651870</v>
      </c>
      <c r="G8" s="6">
        <f>E8-F8</f>
        <v>-9116270</v>
      </c>
      <c r="H8" s="6"/>
    </row>
    <row r="9" spans="2:8" x14ac:dyDescent="0.4">
      <c r="B9" s="68"/>
      <c r="C9" s="68"/>
      <c r="D9" s="7" t="s">
        <v>11</v>
      </c>
      <c r="E9" s="8">
        <v>134550000</v>
      </c>
      <c r="F9" s="9">
        <v>122942596</v>
      </c>
      <c r="G9" s="9">
        <f t="shared" ref="G9:G72" si="0">E9-F9</f>
        <v>11607404</v>
      </c>
      <c r="H9" s="9"/>
    </row>
    <row r="10" spans="2:8" x14ac:dyDescent="0.4">
      <c r="B10" s="68"/>
      <c r="C10" s="68"/>
      <c r="D10" s="7" t="s">
        <v>12</v>
      </c>
      <c r="E10" s="8"/>
      <c r="F10" s="9">
        <v>0</v>
      </c>
      <c r="G10" s="9">
        <f t="shared" si="0"/>
        <v>0</v>
      </c>
      <c r="H10" s="9"/>
    </row>
    <row r="11" spans="2:8" x14ac:dyDescent="0.4">
      <c r="B11" s="68"/>
      <c r="C11" s="68"/>
      <c r="D11" s="7" t="s">
        <v>13</v>
      </c>
      <c r="E11" s="8"/>
      <c r="F11" s="9">
        <v>0</v>
      </c>
      <c r="G11" s="9">
        <f t="shared" si="0"/>
        <v>0</v>
      </c>
      <c r="H11" s="9"/>
    </row>
    <row r="12" spans="2:8" x14ac:dyDescent="0.4">
      <c r="B12" s="68"/>
      <c r="C12" s="68"/>
      <c r="D12" s="7" t="s">
        <v>14</v>
      </c>
      <c r="E12" s="8"/>
      <c r="F12" s="9">
        <v>0</v>
      </c>
      <c r="G12" s="9">
        <f t="shared" si="0"/>
        <v>0</v>
      </c>
      <c r="H12" s="9"/>
    </row>
    <row r="13" spans="2:8" x14ac:dyDescent="0.4">
      <c r="B13" s="68"/>
      <c r="C13" s="68"/>
      <c r="D13" s="7" t="s">
        <v>15</v>
      </c>
      <c r="E13" s="8">
        <v>23762000</v>
      </c>
      <c r="F13" s="9">
        <v>24876470</v>
      </c>
      <c r="G13" s="9">
        <f t="shared" si="0"/>
        <v>-1114470</v>
      </c>
      <c r="H13" s="9"/>
    </row>
    <row r="14" spans="2:8" x14ac:dyDescent="0.4">
      <c r="B14" s="68"/>
      <c r="C14" s="68"/>
      <c r="D14" s="7" t="s">
        <v>16</v>
      </c>
      <c r="E14" s="8"/>
      <c r="F14" s="9">
        <v>0</v>
      </c>
      <c r="G14" s="9">
        <f t="shared" si="0"/>
        <v>0</v>
      </c>
      <c r="H14" s="9"/>
    </row>
    <row r="15" spans="2:8" x14ac:dyDescent="0.4">
      <c r="B15" s="68"/>
      <c r="C15" s="68"/>
      <c r="D15" s="7" t="s">
        <v>17</v>
      </c>
      <c r="E15" s="8"/>
      <c r="F15" s="9">
        <v>0</v>
      </c>
      <c r="G15" s="9">
        <f t="shared" si="0"/>
        <v>0</v>
      </c>
      <c r="H15" s="9"/>
    </row>
    <row r="16" spans="2:8" x14ac:dyDescent="0.4">
      <c r="B16" s="68"/>
      <c r="C16" s="68"/>
      <c r="D16" s="7" t="s">
        <v>18</v>
      </c>
      <c r="E16" s="8">
        <v>11530000</v>
      </c>
      <c r="F16" s="9">
        <v>12104720</v>
      </c>
      <c r="G16" s="9">
        <f t="shared" si="0"/>
        <v>-574720</v>
      </c>
      <c r="H16" s="9"/>
    </row>
    <row r="17" spans="2:8" x14ac:dyDescent="0.4">
      <c r="B17" s="68"/>
      <c r="C17" s="68"/>
      <c r="D17" s="7" t="s">
        <v>19</v>
      </c>
      <c r="E17" s="8">
        <v>32416200</v>
      </c>
      <c r="F17" s="9">
        <v>32416200</v>
      </c>
      <c r="G17" s="9">
        <f t="shared" si="0"/>
        <v>0</v>
      </c>
      <c r="H17" s="9"/>
    </row>
    <row r="18" spans="2:8" x14ac:dyDescent="0.4">
      <c r="B18" s="68"/>
      <c r="C18" s="68"/>
      <c r="D18" s="7" t="s">
        <v>20</v>
      </c>
      <c r="E18" s="8">
        <v>8500000</v>
      </c>
      <c r="F18" s="9">
        <v>8500000</v>
      </c>
      <c r="G18" s="9">
        <f t="shared" si="0"/>
        <v>0</v>
      </c>
      <c r="H18" s="9"/>
    </row>
    <row r="19" spans="2:8" x14ac:dyDescent="0.4">
      <c r="B19" s="68"/>
      <c r="C19" s="68"/>
      <c r="D19" s="7" t="s">
        <v>21</v>
      </c>
      <c r="E19" s="8"/>
      <c r="F19" s="9">
        <v>0</v>
      </c>
      <c r="G19" s="9">
        <f t="shared" si="0"/>
        <v>0</v>
      </c>
      <c r="H19" s="9"/>
    </row>
    <row r="20" spans="2:8" x14ac:dyDescent="0.4">
      <c r="B20" s="68"/>
      <c r="C20" s="68"/>
      <c r="D20" s="7" t="s">
        <v>22</v>
      </c>
      <c r="E20" s="8"/>
      <c r="F20" s="9">
        <v>0</v>
      </c>
      <c r="G20" s="9">
        <f t="shared" si="0"/>
        <v>0</v>
      </c>
      <c r="H20" s="9"/>
    </row>
    <row r="21" spans="2:8" x14ac:dyDescent="0.4">
      <c r="B21" s="68"/>
      <c r="C21" s="68"/>
      <c r="D21" s="7" t="s">
        <v>23</v>
      </c>
      <c r="E21" s="8">
        <v>11000</v>
      </c>
      <c r="F21" s="9">
        <v>16000</v>
      </c>
      <c r="G21" s="9">
        <f t="shared" si="0"/>
        <v>-5000</v>
      </c>
      <c r="H21" s="9"/>
    </row>
    <row r="22" spans="2:8" x14ac:dyDescent="0.4">
      <c r="B22" s="68"/>
      <c r="C22" s="68"/>
      <c r="D22" s="7" t="s">
        <v>24</v>
      </c>
      <c r="E22" s="8">
        <v>2300</v>
      </c>
      <c r="F22" s="9">
        <v>815</v>
      </c>
      <c r="G22" s="9">
        <f t="shared" si="0"/>
        <v>1485</v>
      </c>
      <c r="H22" s="9"/>
    </row>
    <row r="23" spans="2:8" x14ac:dyDescent="0.4">
      <c r="B23" s="68"/>
      <c r="C23" s="68"/>
      <c r="D23" s="7" t="s">
        <v>719</v>
      </c>
      <c r="E23" s="8"/>
      <c r="F23" s="9">
        <v>0</v>
      </c>
      <c r="G23" s="9">
        <f t="shared" si="0"/>
        <v>0</v>
      </c>
      <c r="H23" s="9"/>
    </row>
    <row r="24" spans="2:8" x14ac:dyDescent="0.4">
      <c r="B24" s="68"/>
      <c r="C24" s="68"/>
      <c r="D24" s="7" t="s">
        <v>25</v>
      </c>
      <c r="E24" s="8">
        <v>4981500</v>
      </c>
      <c r="F24" s="9">
        <v>6703764</v>
      </c>
      <c r="G24" s="9">
        <f t="shared" si="0"/>
        <v>-1722264</v>
      </c>
      <c r="H24" s="9"/>
    </row>
    <row r="25" spans="2:8" x14ac:dyDescent="0.4">
      <c r="B25" s="68"/>
      <c r="C25" s="68"/>
      <c r="D25" s="7" t="s">
        <v>26</v>
      </c>
      <c r="E25" s="10"/>
      <c r="F25" s="9">
        <v>0</v>
      </c>
      <c r="G25" s="9">
        <f t="shared" si="0"/>
        <v>0</v>
      </c>
      <c r="H25" s="9"/>
    </row>
    <row r="26" spans="2:8" x14ac:dyDescent="0.4">
      <c r="B26" s="68"/>
      <c r="C26" s="69"/>
      <c r="D26" s="11" t="s">
        <v>27</v>
      </c>
      <c r="E26" s="12">
        <f>+E8+E9+E10+E11+E12+E13+E14+E15+E16+E17+E18+E19+E20+E21+E22+E23+E24+E25</f>
        <v>253288600</v>
      </c>
      <c r="F26" s="13">
        <f>+F8+F9+F10+F11+F12+F13+F14+F15+F16+F17+F18+F19+F20+F21+F22+F23+F24+F25</f>
        <v>254212435</v>
      </c>
      <c r="G26" s="13">
        <f t="shared" si="0"/>
        <v>-923835</v>
      </c>
      <c r="H26" s="13"/>
    </row>
    <row r="27" spans="2:8" x14ac:dyDescent="0.4">
      <c r="B27" s="68"/>
      <c r="C27" s="67" t="s">
        <v>28</v>
      </c>
      <c r="D27" s="7" t="s">
        <v>29</v>
      </c>
      <c r="E27" s="5">
        <v>184240500</v>
      </c>
      <c r="F27" s="9">
        <v>177121627</v>
      </c>
      <c r="G27" s="9">
        <f t="shared" si="0"/>
        <v>7118873</v>
      </c>
      <c r="H27" s="9"/>
    </row>
    <row r="28" spans="2:8" x14ac:dyDescent="0.4">
      <c r="B28" s="68"/>
      <c r="C28" s="68"/>
      <c r="D28" s="7" t="s">
        <v>30</v>
      </c>
      <c r="E28" s="8">
        <v>46419000</v>
      </c>
      <c r="F28" s="9">
        <v>45080213</v>
      </c>
      <c r="G28" s="9">
        <f t="shared" si="0"/>
        <v>1338787</v>
      </c>
      <c r="H28" s="9"/>
    </row>
    <row r="29" spans="2:8" x14ac:dyDescent="0.4">
      <c r="B29" s="68"/>
      <c r="C29" s="68"/>
      <c r="D29" s="7" t="s">
        <v>31</v>
      </c>
      <c r="E29" s="8">
        <v>17946500</v>
      </c>
      <c r="F29" s="9">
        <v>16545034</v>
      </c>
      <c r="G29" s="9">
        <f t="shared" si="0"/>
        <v>1401466</v>
      </c>
      <c r="H29" s="9"/>
    </row>
    <row r="30" spans="2:8" x14ac:dyDescent="0.4">
      <c r="B30" s="68"/>
      <c r="C30" s="68"/>
      <c r="D30" s="7" t="s">
        <v>32</v>
      </c>
      <c r="E30" s="8"/>
      <c r="F30" s="9">
        <v>0</v>
      </c>
      <c r="G30" s="9">
        <f t="shared" si="0"/>
        <v>0</v>
      </c>
      <c r="H30" s="9"/>
    </row>
    <row r="31" spans="2:8" x14ac:dyDescent="0.4">
      <c r="B31" s="68"/>
      <c r="C31" s="68"/>
      <c r="D31" s="7" t="s">
        <v>33</v>
      </c>
      <c r="E31" s="8"/>
      <c r="F31" s="9">
        <v>0</v>
      </c>
      <c r="G31" s="9">
        <f t="shared" si="0"/>
        <v>0</v>
      </c>
      <c r="H31" s="9"/>
    </row>
    <row r="32" spans="2:8" x14ac:dyDescent="0.4">
      <c r="B32" s="68"/>
      <c r="C32" s="68"/>
      <c r="D32" s="7" t="s">
        <v>34</v>
      </c>
      <c r="E32" s="8"/>
      <c r="F32" s="9">
        <v>0</v>
      </c>
      <c r="G32" s="9">
        <f t="shared" si="0"/>
        <v>0</v>
      </c>
      <c r="H32" s="9"/>
    </row>
    <row r="33" spans="2:8" x14ac:dyDescent="0.4">
      <c r="B33" s="68"/>
      <c r="C33" s="68"/>
      <c r="D33" s="7" t="s">
        <v>35</v>
      </c>
      <c r="E33" s="8">
        <v>187000</v>
      </c>
      <c r="F33" s="9">
        <v>186431</v>
      </c>
      <c r="G33" s="9">
        <f t="shared" si="0"/>
        <v>569</v>
      </c>
      <c r="H33" s="9"/>
    </row>
    <row r="34" spans="2:8" x14ac:dyDescent="0.4">
      <c r="B34" s="68"/>
      <c r="C34" s="68"/>
      <c r="D34" s="7" t="s">
        <v>720</v>
      </c>
      <c r="E34" s="8"/>
      <c r="F34" s="9">
        <v>0</v>
      </c>
      <c r="G34" s="9">
        <f t="shared" si="0"/>
        <v>0</v>
      </c>
      <c r="H34" s="9"/>
    </row>
    <row r="35" spans="2:8" x14ac:dyDescent="0.4">
      <c r="B35" s="68"/>
      <c r="C35" s="68"/>
      <c r="D35" s="7" t="s">
        <v>36</v>
      </c>
      <c r="E35" s="8">
        <v>1720000</v>
      </c>
      <c r="F35" s="9">
        <v>1716589</v>
      </c>
      <c r="G35" s="9">
        <f t="shared" si="0"/>
        <v>3411</v>
      </c>
      <c r="H35" s="9"/>
    </row>
    <row r="36" spans="2:8" x14ac:dyDescent="0.4">
      <c r="B36" s="68"/>
      <c r="C36" s="68"/>
      <c r="D36" s="7" t="s">
        <v>37</v>
      </c>
      <c r="E36" s="10"/>
      <c r="F36" s="9">
        <v>0</v>
      </c>
      <c r="G36" s="9">
        <f t="shared" si="0"/>
        <v>0</v>
      </c>
      <c r="H36" s="9"/>
    </row>
    <row r="37" spans="2:8" x14ac:dyDescent="0.4">
      <c r="B37" s="68"/>
      <c r="C37" s="69"/>
      <c r="D37" s="11" t="s">
        <v>38</v>
      </c>
      <c r="E37" s="12">
        <f>+E27+E28+E29+E30+E31+E32+E33+E34+E35+E36</f>
        <v>250513000</v>
      </c>
      <c r="F37" s="13">
        <f>+F27+F28+F29+F30+F31+F32+F33+F34+F35+F36</f>
        <v>240649894</v>
      </c>
      <c r="G37" s="13">
        <f t="shared" si="0"/>
        <v>9863106</v>
      </c>
      <c r="H37" s="13"/>
    </row>
    <row r="38" spans="2:8" x14ac:dyDescent="0.4">
      <c r="B38" s="69"/>
      <c r="C38" s="14" t="s">
        <v>39</v>
      </c>
      <c r="D38" s="15"/>
      <c r="E38" s="12">
        <f xml:space="preserve"> +E26 - E37</f>
        <v>2775600</v>
      </c>
      <c r="F38" s="16">
        <f xml:space="preserve"> +F26 - F37</f>
        <v>13562541</v>
      </c>
      <c r="G38" s="16">
        <f t="shared" si="0"/>
        <v>-10786941</v>
      </c>
      <c r="H38" s="16"/>
    </row>
    <row r="39" spans="2:8" x14ac:dyDescent="0.4">
      <c r="B39" s="67" t="s">
        <v>40</v>
      </c>
      <c r="C39" s="67" t="s">
        <v>9</v>
      </c>
      <c r="D39" s="7" t="s">
        <v>41</v>
      </c>
      <c r="E39" s="5"/>
      <c r="F39" s="9">
        <v>0</v>
      </c>
      <c r="G39" s="9">
        <f t="shared" si="0"/>
        <v>0</v>
      </c>
      <c r="H39" s="9"/>
    </row>
    <row r="40" spans="2:8" x14ac:dyDescent="0.4">
      <c r="B40" s="68"/>
      <c r="C40" s="68"/>
      <c r="D40" s="7" t="s">
        <v>42</v>
      </c>
      <c r="E40" s="8"/>
      <c r="F40" s="9">
        <v>0</v>
      </c>
      <c r="G40" s="9">
        <f t="shared" si="0"/>
        <v>0</v>
      </c>
      <c r="H40" s="9"/>
    </row>
    <row r="41" spans="2:8" x14ac:dyDescent="0.4">
      <c r="B41" s="68"/>
      <c r="C41" s="68"/>
      <c r="D41" s="7" t="s">
        <v>43</v>
      </c>
      <c r="E41" s="8"/>
      <c r="F41" s="9">
        <v>0</v>
      </c>
      <c r="G41" s="9">
        <f t="shared" si="0"/>
        <v>0</v>
      </c>
      <c r="H41" s="9"/>
    </row>
    <row r="42" spans="2:8" x14ac:dyDescent="0.4">
      <c r="B42" s="68"/>
      <c r="C42" s="68"/>
      <c r="D42" s="7" t="s">
        <v>721</v>
      </c>
      <c r="E42" s="8"/>
      <c r="F42" s="9">
        <v>0</v>
      </c>
      <c r="G42" s="9">
        <f t="shared" si="0"/>
        <v>0</v>
      </c>
      <c r="H42" s="9"/>
    </row>
    <row r="43" spans="2:8" x14ac:dyDescent="0.4">
      <c r="B43" s="68"/>
      <c r="C43" s="68"/>
      <c r="D43" s="7" t="s">
        <v>44</v>
      </c>
      <c r="E43" s="8"/>
      <c r="F43" s="9">
        <v>0</v>
      </c>
      <c r="G43" s="9">
        <f t="shared" si="0"/>
        <v>0</v>
      </c>
      <c r="H43" s="9"/>
    </row>
    <row r="44" spans="2:8" x14ac:dyDescent="0.4">
      <c r="B44" s="68"/>
      <c r="C44" s="68"/>
      <c r="D44" s="7" t="s">
        <v>45</v>
      </c>
      <c r="E44" s="10"/>
      <c r="F44" s="9">
        <v>0</v>
      </c>
      <c r="G44" s="9">
        <f t="shared" si="0"/>
        <v>0</v>
      </c>
      <c r="H44" s="9"/>
    </row>
    <row r="45" spans="2:8" x14ac:dyDescent="0.4">
      <c r="B45" s="68"/>
      <c r="C45" s="69"/>
      <c r="D45" s="11" t="s">
        <v>46</v>
      </c>
      <c r="E45" s="12">
        <f>+E39+E40+E41+E42+E43+E44</f>
        <v>0</v>
      </c>
      <c r="F45" s="13">
        <f>+F39+F40+F41+F42+F43+F44</f>
        <v>0</v>
      </c>
      <c r="G45" s="13">
        <f t="shared" si="0"/>
        <v>0</v>
      </c>
      <c r="H45" s="13"/>
    </row>
    <row r="46" spans="2:8" x14ac:dyDescent="0.4">
      <c r="B46" s="68"/>
      <c r="C46" s="67" t="s">
        <v>28</v>
      </c>
      <c r="D46" s="7" t="s">
        <v>47</v>
      </c>
      <c r="E46" s="5">
        <v>4400000</v>
      </c>
      <c r="F46" s="9">
        <v>4400000</v>
      </c>
      <c r="G46" s="9">
        <f t="shared" si="0"/>
        <v>0</v>
      </c>
      <c r="H46" s="9"/>
    </row>
    <row r="47" spans="2:8" x14ac:dyDescent="0.4">
      <c r="B47" s="68"/>
      <c r="C47" s="68"/>
      <c r="D47" s="7" t="s">
        <v>722</v>
      </c>
      <c r="E47" s="8"/>
      <c r="F47" s="9">
        <v>0</v>
      </c>
      <c r="G47" s="9">
        <f t="shared" si="0"/>
        <v>0</v>
      </c>
      <c r="H47" s="9"/>
    </row>
    <row r="48" spans="2:8" x14ac:dyDescent="0.4">
      <c r="B48" s="68"/>
      <c r="C48" s="68"/>
      <c r="D48" s="7" t="s">
        <v>48</v>
      </c>
      <c r="E48" s="8">
        <v>1620000</v>
      </c>
      <c r="F48" s="9">
        <v>3280420</v>
      </c>
      <c r="G48" s="9">
        <f t="shared" si="0"/>
        <v>-1660420</v>
      </c>
      <c r="H48" s="9"/>
    </row>
    <row r="49" spans="2:8" x14ac:dyDescent="0.4">
      <c r="B49" s="68"/>
      <c r="C49" s="68"/>
      <c r="D49" s="7" t="s">
        <v>49</v>
      </c>
      <c r="E49" s="8"/>
      <c r="F49" s="9">
        <v>0</v>
      </c>
      <c r="G49" s="9">
        <f t="shared" si="0"/>
        <v>0</v>
      </c>
      <c r="H49" s="9"/>
    </row>
    <row r="50" spans="2:8" x14ac:dyDescent="0.4">
      <c r="B50" s="68"/>
      <c r="C50" s="68"/>
      <c r="D50" s="7" t="s">
        <v>50</v>
      </c>
      <c r="E50" s="8"/>
      <c r="F50" s="9">
        <v>0</v>
      </c>
      <c r="G50" s="9">
        <f t="shared" si="0"/>
        <v>0</v>
      </c>
      <c r="H50" s="9"/>
    </row>
    <row r="51" spans="2:8" x14ac:dyDescent="0.4">
      <c r="B51" s="68"/>
      <c r="C51" s="68"/>
      <c r="D51" s="7" t="s">
        <v>51</v>
      </c>
      <c r="E51" s="10"/>
      <c r="F51" s="9">
        <v>0</v>
      </c>
      <c r="G51" s="9">
        <f t="shared" si="0"/>
        <v>0</v>
      </c>
      <c r="H51" s="9"/>
    </row>
    <row r="52" spans="2:8" x14ac:dyDescent="0.4">
      <c r="B52" s="68"/>
      <c r="C52" s="69"/>
      <c r="D52" s="11" t="s">
        <v>52</v>
      </c>
      <c r="E52" s="12">
        <f>+E46+E47+E48+E49+E50+E51</f>
        <v>6020000</v>
      </c>
      <c r="F52" s="13">
        <f>+F46+F47+F48+F49+F50+F51</f>
        <v>7680420</v>
      </c>
      <c r="G52" s="13">
        <f t="shared" si="0"/>
        <v>-1660420</v>
      </c>
      <c r="H52" s="13"/>
    </row>
    <row r="53" spans="2:8" x14ac:dyDescent="0.4">
      <c r="B53" s="69"/>
      <c r="C53" s="17" t="s">
        <v>53</v>
      </c>
      <c r="D53" s="15"/>
      <c r="E53" s="12">
        <f xml:space="preserve"> +E45 - E52</f>
        <v>-6020000</v>
      </c>
      <c r="F53" s="16">
        <f xml:space="preserve"> +F45 - F52</f>
        <v>-7680420</v>
      </c>
      <c r="G53" s="16">
        <f t="shared" si="0"/>
        <v>1660420</v>
      </c>
      <c r="H53" s="16"/>
    </row>
    <row r="54" spans="2:8" x14ac:dyDescent="0.4">
      <c r="B54" s="67" t="s">
        <v>54</v>
      </c>
      <c r="C54" s="67" t="s">
        <v>9</v>
      </c>
      <c r="D54" s="7" t="s">
        <v>55</v>
      </c>
      <c r="E54" s="5"/>
      <c r="F54" s="9">
        <v>0</v>
      </c>
      <c r="G54" s="9">
        <f t="shared" si="0"/>
        <v>0</v>
      </c>
      <c r="H54" s="9"/>
    </row>
    <row r="55" spans="2:8" x14ac:dyDescent="0.4">
      <c r="B55" s="68"/>
      <c r="C55" s="68"/>
      <c r="D55" s="7" t="s">
        <v>56</v>
      </c>
      <c r="E55" s="8"/>
      <c r="F55" s="9">
        <v>0</v>
      </c>
      <c r="G55" s="9">
        <f t="shared" si="0"/>
        <v>0</v>
      </c>
      <c r="H55" s="9"/>
    </row>
    <row r="56" spans="2:8" x14ac:dyDescent="0.4">
      <c r="B56" s="68"/>
      <c r="C56" s="68"/>
      <c r="D56" s="7" t="s">
        <v>57</v>
      </c>
      <c r="E56" s="8"/>
      <c r="F56" s="9">
        <v>0</v>
      </c>
      <c r="G56" s="9">
        <f t="shared" si="0"/>
        <v>0</v>
      </c>
      <c r="H56" s="9"/>
    </row>
    <row r="57" spans="2:8" x14ac:dyDescent="0.4">
      <c r="B57" s="68"/>
      <c r="C57" s="68"/>
      <c r="D57" s="7" t="s">
        <v>723</v>
      </c>
      <c r="E57" s="8"/>
      <c r="F57" s="9">
        <v>0</v>
      </c>
      <c r="G57" s="9">
        <f t="shared" si="0"/>
        <v>0</v>
      </c>
      <c r="H57" s="9"/>
    </row>
    <row r="58" spans="2:8" x14ac:dyDescent="0.4">
      <c r="B58" s="68"/>
      <c r="C58" s="68"/>
      <c r="D58" s="7" t="s">
        <v>58</v>
      </c>
      <c r="E58" s="8"/>
      <c r="F58" s="9">
        <v>0</v>
      </c>
      <c r="G58" s="9">
        <f t="shared" si="0"/>
        <v>0</v>
      </c>
      <c r="H58" s="9"/>
    </row>
    <row r="59" spans="2:8" x14ac:dyDescent="0.4">
      <c r="B59" s="68"/>
      <c r="C59" s="68"/>
      <c r="D59" s="7" t="s">
        <v>724</v>
      </c>
      <c r="E59" s="8"/>
      <c r="F59" s="9">
        <v>0</v>
      </c>
      <c r="G59" s="9">
        <f t="shared" si="0"/>
        <v>0</v>
      </c>
      <c r="H59" s="9"/>
    </row>
    <row r="60" spans="2:8" x14ac:dyDescent="0.4">
      <c r="B60" s="68"/>
      <c r="C60" s="68"/>
      <c r="D60" s="7" t="s">
        <v>59</v>
      </c>
      <c r="E60" s="8"/>
      <c r="F60" s="9">
        <v>0</v>
      </c>
      <c r="G60" s="9">
        <f t="shared" si="0"/>
        <v>0</v>
      </c>
      <c r="H60" s="9"/>
    </row>
    <row r="61" spans="2:8" x14ac:dyDescent="0.4">
      <c r="B61" s="68"/>
      <c r="C61" s="68"/>
      <c r="D61" s="7" t="s">
        <v>60</v>
      </c>
      <c r="E61" s="8">
        <v>866000</v>
      </c>
      <c r="F61" s="9">
        <v>865215</v>
      </c>
      <c r="G61" s="9">
        <f t="shared" si="0"/>
        <v>785</v>
      </c>
      <c r="H61" s="9"/>
    </row>
    <row r="62" spans="2:8" x14ac:dyDescent="0.4">
      <c r="B62" s="68"/>
      <c r="C62" s="68"/>
      <c r="D62" s="7" t="s">
        <v>61</v>
      </c>
      <c r="E62" s="10"/>
      <c r="F62" s="9">
        <v>19644</v>
      </c>
      <c r="G62" s="9">
        <f t="shared" si="0"/>
        <v>-19644</v>
      </c>
      <c r="H62" s="9"/>
    </row>
    <row r="63" spans="2:8" x14ac:dyDescent="0.4">
      <c r="B63" s="68"/>
      <c r="C63" s="69"/>
      <c r="D63" s="11" t="s">
        <v>62</v>
      </c>
      <c r="E63" s="12">
        <f>+E54+E55+E56+E57+E58+E59+E60+E61+E62</f>
        <v>866000</v>
      </c>
      <c r="F63" s="13">
        <f>+F54+F55+F56+F57+F58+F59+F60+F61+F62</f>
        <v>884859</v>
      </c>
      <c r="G63" s="13">
        <f t="shared" si="0"/>
        <v>-18859</v>
      </c>
      <c r="H63" s="13"/>
    </row>
    <row r="64" spans="2:8" x14ac:dyDescent="0.4">
      <c r="B64" s="68"/>
      <c r="C64" s="67" t="s">
        <v>28</v>
      </c>
      <c r="D64" s="7" t="s">
        <v>63</v>
      </c>
      <c r="E64" s="5"/>
      <c r="F64" s="9">
        <v>0</v>
      </c>
      <c r="G64" s="9">
        <f t="shared" si="0"/>
        <v>0</v>
      </c>
      <c r="H64" s="9"/>
    </row>
    <row r="65" spans="2:8" x14ac:dyDescent="0.4">
      <c r="B65" s="68"/>
      <c r="C65" s="68"/>
      <c r="D65" s="7" t="s">
        <v>64</v>
      </c>
      <c r="E65" s="8"/>
      <c r="F65" s="9">
        <v>0</v>
      </c>
      <c r="G65" s="9">
        <f t="shared" si="0"/>
        <v>0</v>
      </c>
      <c r="H65" s="9"/>
    </row>
    <row r="66" spans="2:8" x14ac:dyDescent="0.4">
      <c r="B66" s="68"/>
      <c r="C66" s="68"/>
      <c r="D66" s="7" t="s">
        <v>725</v>
      </c>
      <c r="E66" s="8"/>
      <c r="F66" s="9">
        <v>0</v>
      </c>
      <c r="G66" s="9">
        <f t="shared" si="0"/>
        <v>0</v>
      </c>
      <c r="H66" s="9"/>
    </row>
    <row r="67" spans="2:8" x14ac:dyDescent="0.4">
      <c r="B67" s="68"/>
      <c r="C67" s="68"/>
      <c r="D67" s="7" t="s">
        <v>65</v>
      </c>
      <c r="E67" s="8"/>
      <c r="F67" s="9">
        <v>0</v>
      </c>
      <c r="G67" s="9">
        <f t="shared" si="0"/>
        <v>0</v>
      </c>
      <c r="H67" s="9"/>
    </row>
    <row r="68" spans="2:8" x14ac:dyDescent="0.4">
      <c r="B68" s="68"/>
      <c r="C68" s="68"/>
      <c r="D68" s="7" t="s">
        <v>726</v>
      </c>
      <c r="E68" s="8"/>
      <c r="F68" s="9">
        <v>0</v>
      </c>
      <c r="G68" s="9">
        <f t="shared" si="0"/>
        <v>0</v>
      </c>
      <c r="H68" s="9"/>
    </row>
    <row r="69" spans="2:8" x14ac:dyDescent="0.4">
      <c r="B69" s="68"/>
      <c r="C69" s="68"/>
      <c r="D69" s="7" t="s">
        <v>66</v>
      </c>
      <c r="E69" s="8"/>
      <c r="F69" s="9">
        <v>0</v>
      </c>
      <c r="G69" s="9">
        <f t="shared" si="0"/>
        <v>0</v>
      </c>
      <c r="H69" s="9"/>
    </row>
    <row r="70" spans="2:8" x14ac:dyDescent="0.4">
      <c r="B70" s="68"/>
      <c r="C70" s="68"/>
      <c r="D70" s="7" t="s">
        <v>67</v>
      </c>
      <c r="E70" s="8">
        <v>1123800</v>
      </c>
      <c r="F70" s="9">
        <v>1133145</v>
      </c>
      <c r="G70" s="9">
        <f t="shared" si="0"/>
        <v>-9345</v>
      </c>
      <c r="H70" s="9"/>
    </row>
    <row r="71" spans="2:8" x14ac:dyDescent="0.4">
      <c r="B71" s="68"/>
      <c r="C71" s="68"/>
      <c r="D71" s="18" t="s">
        <v>68</v>
      </c>
      <c r="E71" s="10"/>
      <c r="F71" s="19">
        <v>0</v>
      </c>
      <c r="G71" s="19">
        <f t="shared" si="0"/>
        <v>0</v>
      </c>
      <c r="H71" s="19"/>
    </row>
    <row r="72" spans="2:8" x14ac:dyDescent="0.4">
      <c r="B72" s="68"/>
      <c r="C72" s="69"/>
      <c r="D72" s="20" t="s">
        <v>69</v>
      </c>
      <c r="E72" s="12">
        <f>+E64+E65+E66+E67+E68+E69+E70+E71</f>
        <v>1123800</v>
      </c>
      <c r="F72" s="21">
        <f>+F64+F65+F66+F67+F68+F69+F70+F71</f>
        <v>1133145</v>
      </c>
      <c r="G72" s="21">
        <f t="shared" si="0"/>
        <v>-9345</v>
      </c>
      <c r="H72" s="21"/>
    </row>
    <row r="73" spans="2:8" x14ac:dyDescent="0.4">
      <c r="B73" s="69"/>
      <c r="C73" s="17" t="s">
        <v>70</v>
      </c>
      <c r="D73" s="15"/>
      <c r="E73" s="12">
        <f xml:space="preserve"> +E63 - E72</f>
        <v>-257800</v>
      </c>
      <c r="F73" s="16">
        <f xml:space="preserve"> +F63 - F72</f>
        <v>-248286</v>
      </c>
      <c r="G73" s="16">
        <f t="shared" ref="G73:G78" si="1">E73-F73</f>
        <v>-9514</v>
      </c>
      <c r="H73" s="16"/>
    </row>
    <row r="74" spans="2:8" x14ac:dyDescent="0.4">
      <c r="B74" s="22" t="s">
        <v>71</v>
      </c>
      <c r="C74" s="23"/>
      <c r="D74" s="24"/>
      <c r="E74" s="5">
        <v>2398000</v>
      </c>
      <c r="F74" s="25"/>
      <c r="G74" s="25">
        <f>E74 + E75</f>
        <v>2398000</v>
      </c>
      <c r="H74" s="25"/>
    </row>
    <row r="75" spans="2:8" x14ac:dyDescent="0.4">
      <c r="B75" s="26"/>
      <c r="C75" s="27"/>
      <c r="D75" s="28"/>
      <c r="E75" s="10"/>
      <c r="F75" s="29"/>
      <c r="G75" s="29"/>
      <c r="H75" s="29"/>
    </row>
    <row r="76" spans="2:8" x14ac:dyDescent="0.4">
      <c r="B76" s="17" t="s">
        <v>72</v>
      </c>
      <c r="C76" s="14"/>
      <c r="D76" s="15"/>
      <c r="E76" s="12">
        <f xml:space="preserve"> +E38 +E53 +E73 - (E74 + E75)</f>
        <v>-5900200</v>
      </c>
      <c r="F76" s="16">
        <f xml:space="preserve"> +F38 +F53 +F73 - (F74 + F75)</f>
        <v>5633835</v>
      </c>
      <c r="G76" s="16">
        <f t="shared" si="1"/>
        <v>-11534035</v>
      </c>
      <c r="H76" s="16"/>
    </row>
    <row r="77" spans="2:8" x14ac:dyDescent="0.4">
      <c r="B77" s="17" t="s">
        <v>73</v>
      </c>
      <c r="C77" s="14"/>
      <c r="D77" s="15"/>
      <c r="E77" s="12">
        <v>210032004</v>
      </c>
      <c r="F77" s="16">
        <v>235399949</v>
      </c>
      <c r="G77" s="16">
        <f t="shared" si="1"/>
        <v>-25367945</v>
      </c>
      <c r="H77" s="16"/>
    </row>
    <row r="78" spans="2:8" x14ac:dyDescent="0.4">
      <c r="B78" s="17" t="s">
        <v>74</v>
      </c>
      <c r="C78" s="14"/>
      <c r="D78" s="15"/>
      <c r="E78" s="12">
        <f xml:space="preserve"> +E76 +E77</f>
        <v>204131804</v>
      </c>
      <c r="F78" s="16">
        <f xml:space="preserve"> +F76 +F77</f>
        <v>241033784</v>
      </c>
      <c r="G78" s="16">
        <f t="shared" si="1"/>
        <v>-36901980</v>
      </c>
      <c r="H78" s="16"/>
    </row>
    <row r="79" spans="2:8" x14ac:dyDescent="0.4">
      <c r="B79" s="66"/>
      <c r="C79" s="66"/>
      <c r="D79" s="66"/>
      <c r="E79" s="66"/>
      <c r="F79" s="66"/>
      <c r="G79" s="66"/>
      <c r="H79" s="66"/>
    </row>
    <row r="80" spans="2:8" x14ac:dyDescent="0.4">
      <c r="B80" s="66"/>
      <c r="C80" s="66"/>
      <c r="D80" s="66"/>
      <c r="E80" s="66"/>
      <c r="F80" s="66"/>
      <c r="G80" s="66"/>
      <c r="H80" s="66"/>
    </row>
    <row r="81" spans="2:8" x14ac:dyDescent="0.4">
      <c r="B81" s="66"/>
      <c r="C81" s="66"/>
      <c r="D81" s="66"/>
      <c r="E81" s="66"/>
      <c r="F81" s="66"/>
      <c r="G81" s="66"/>
      <c r="H81" s="66"/>
    </row>
    <row r="82" spans="2:8" x14ac:dyDescent="0.4">
      <c r="B82" s="66"/>
      <c r="C82" s="66"/>
      <c r="D82" s="66"/>
      <c r="E82" s="66"/>
      <c r="F82" s="66"/>
      <c r="G82" s="66"/>
      <c r="H82" s="66"/>
    </row>
    <row r="83" spans="2:8" x14ac:dyDescent="0.4">
      <c r="B83" s="66"/>
      <c r="C83" s="66"/>
      <c r="D83" s="66"/>
      <c r="E83" s="66"/>
      <c r="F83" s="66"/>
      <c r="G83" s="66"/>
      <c r="H83" s="66"/>
    </row>
    <row r="84" spans="2:8" x14ac:dyDescent="0.4">
      <c r="B84" s="66"/>
      <c r="C84" s="66"/>
      <c r="D84" s="66"/>
      <c r="E84" s="66"/>
      <c r="F84" s="66"/>
      <c r="G84" s="66"/>
      <c r="H84" s="66"/>
    </row>
    <row r="85" spans="2:8" x14ac:dyDescent="0.4">
      <c r="B85" s="66"/>
      <c r="C85" s="66"/>
      <c r="D85" s="66"/>
      <c r="E85" s="66"/>
      <c r="F85" s="66"/>
      <c r="G85" s="66"/>
      <c r="H85" s="66"/>
    </row>
    <row r="86" spans="2:8" x14ac:dyDescent="0.4">
      <c r="B86" s="66"/>
      <c r="C86" s="66"/>
      <c r="D86" s="66"/>
      <c r="E86" s="66"/>
      <c r="F86" s="66"/>
      <c r="G86" s="66"/>
      <c r="H86" s="66"/>
    </row>
    <row r="87" spans="2:8" x14ac:dyDescent="0.4">
      <c r="B87" s="66"/>
      <c r="C87" s="66"/>
      <c r="D87" s="66"/>
      <c r="E87" s="66"/>
      <c r="F87" s="66"/>
      <c r="G87" s="66"/>
      <c r="H87" s="66"/>
    </row>
    <row r="88" spans="2:8" x14ac:dyDescent="0.4">
      <c r="B88" s="66"/>
      <c r="C88" s="66"/>
      <c r="D88" s="66"/>
      <c r="E88" s="66"/>
      <c r="F88" s="66"/>
      <c r="G88" s="66"/>
      <c r="H88" s="66"/>
    </row>
  </sheetData>
  <mergeCells count="12">
    <mergeCell ref="B54:B73"/>
    <mergeCell ref="C54:C63"/>
    <mergeCell ref="C64:C72"/>
    <mergeCell ref="B3:H3"/>
    <mergeCell ref="B5:H5"/>
    <mergeCell ref="B7:D7"/>
    <mergeCell ref="B8:B38"/>
    <mergeCell ref="C8:C26"/>
    <mergeCell ref="C27:C37"/>
    <mergeCell ref="B39:B53"/>
    <mergeCell ref="C39:C45"/>
    <mergeCell ref="C46:C52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A7A1-979B-4D1B-ADC0-B09DFDD0B9DF}">
  <dimension ref="B1:J347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44.375" customWidth="1"/>
    <col min="5" max="10" width="20.75" customWidth="1"/>
  </cols>
  <sheetData>
    <row r="1" spans="2:10" ht="21" x14ac:dyDescent="0.4">
      <c r="B1" s="64"/>
      <c r="C1" s="64"/>
      <c r="D1" s="64"/>
      <c r="E1" s="64"/>
      <c r="F1" s="64"/>
      <c r="G1" s="64"/>
      <c r="I1" s="33"/>
      <c r="J1" s="34" t="s">
        <v>288</v>
      </c>
    </row>
    <row r="2" spans="2:10" ht="21" x14ac:dyDescent="0.4">
      <c r="B2" s="70" t="s">
        <v>305</v>
      </c>
      <c r="C2" s="70"/>
      <c r="D2" s="70"/>
      <c r="E2" s="70"/>
      <c r="F2" s="70"/>
      <c r="G2" s="70"/>
      <c r="H2" s="70"/>
      <c r="I2" s="70"/>
      <c r="J2" s="70"/>
    </row>
    <row r="3" spans="2:10" ht="21" x14ac:dyDescent="0.4">
      <c r="B3" s="71" t="s">
        <v>718</v>
      </c>
      <c r="C3" s="71"/>
      <c r="D3" s="71"/>
      <c r="E3" s="71"/>
      <c r="F3" s="71"/>
      <c r="G3" s="71"/>
      <c r="H3" s="71"/>
      <c r="I3" s="71"/>
      <c r="J3" s="71"/>
    </row>
    <row r="4" spans="2:10" x14ac:dyDescent="0.4">
      <c r="B4" s="3"/>
      <c r="C4" s="3"/>
      <c r="D4" s="3"/>
      <c r="E4" s="3"/>
      <c r="F4" s="3"/>
      <c r="G4" s="3"/>
      <c r="H4" s="1"/>
      <c r="I4" s="1"/>
      <c r="J4" s="3" t="s">
        <v>2</v>
      </c>
    </row>
    <row r="5" spans="2:10" x14ac:dyDescent="0.4">
      <c r="B5" s="76" t="s">
        <v>3</v>
      </c>
      <c r="C5" s="77"/>
      <c r="D5" s="78"/>
      <c r="E5" s="72" t="s">
        <v>290</v>
      </c>
      <c r="F5" s="84"/>
      <c r="G5" s="84"/>
      <c r="H5" s="82" t="s">
        <v>97</v>
      </c>
      <c r="I5" s="82" t="s">
        <v>81</v>
      </c>
      <c r="J5" s="82" t="s">
        <v>291</v>
      </c>
    </row>
    <row r="6" spans="2:10" ht="42.75" x14ac:dyDescent="0.4">
      <c r="B6" s="79"/>
      <c r="C6" s="80"/>
      <c r="D6" s="81"/>
      <c r="E6" s="35" t="s">
        <v>306</v>
      </c>
      <c r="F6" s="37" t="s">
        <v>307</v>
      </c>
      <c r="G6" s="37" t="s">
        <v>308</v>
      </c>
      <c r="H6" s="83"/>
      <c r="I6" s="83"/>
      <c r="J6" s="83"/>
    </row>
    <row r="7" spans="2:10" x14ac:dyDescent="0.4">
      <c r="B7" s="67" t="s">
        <v>8</v>
      </c>
      <c r="C7" s="67" t="s">
        <v>9</v>
      </c>
      <c r="D7" s="4" t="s">
        <v>10</v>
      </c>
      <c r="E7" s="6">
        <f>+E8+E12+E20+E27+E30+E34+E46+E54</f>
        <v>0</v>
      </c>
      <c r="F7" s="6">
        <f>+F8+F12+F20+F27+F30+F34+F46+F54</f>
        <v>0</v>
      </c>
      <c r="G7" s="6">
        <f>+G8+G12+G20+G27+G30+G34+G46+G54</f>
        <v>0</v>
      </c>
      <c r="H7" s="6">
        <f>+E7+F7+G7</f>
        <v>0</v>
      </c>
      <c r="I7" s="6">
        <f>+I8+I12+I20+I27+I30+I34+I46+I54</f>
        <v>0</v>
      </c>
      <c r="J7" s="6">
        <f>H7-ABS(I7)</f>
        <v>0</v>
      </c>
    </row>
    <row r="8" spans="2:10" x14ac:dyDescent="0.4">
      <c r="B8" s="68"/>
      <c r="C8" s="68"/>
      <c r="D8" s="7" t="s">
        <v>107</v>
      </c>
      <c r="E8" s="9">
        <f>+E9+E10+E11</f>
        <v>0</v>
      </c>
      <c r="F8" s="9">
        <f>+F9+F10+F11</f>
        <v>0</v>
      </c>
      <c r="G8" s="9">
        <f>+G9+G10+G11</f>
        <v>0</v>
      </c>
      <c r="H8" s="9">
        <f t="shared" ref="H8:H71" si="0">+E8+F8+G8</f>
        <v>0</v>
      </c>
      <c r="I8" s="9">
        <f>+I9+I10+I11</f>
        <v>0</v>
      </c>
      <c r="J8" s="9">
        <f t="shared" ref="J8:J71" si="1">H8-ABS(I8)</f>
        <v>0</v>
      </c>
    </row>
    <row r="9" spans="2:10" x14ac:dyDescent="0.4">
      <c r="B9" s="68"/>
      <c r="C9" s="68"/>
      <c r="D9" s="7" t="s">
        <v>108</v>
      </c>
      <c r="E9" s="9"/>
      <c r="F9" s="9"/>
      <c r="G9" s="9"/>
      <c r="H9" s="9">
        <f t="shared" si="0"/>
        <v>0</v>
      </c>
      <c r="I9" s="9"/>
      <c r="J9" s="9">
        <f t="shared" si="1"/>
        <v>0</v>
      </c>
    </row>
    <row r="10" spans="2:10" x14ac:dyDescent="0.4">
      <c r="B10" s="68"/>
      <c r="C10" s="68"/>
      <c r="D10" s="7" t="s">
        <v>109</v>
      </c>
      <c r="E10" s="9"/>
      <c r="F10" s="9"/>
      <c r="G10" s="9"/>
      <c r="H10" s="9">
        <f t="shared" si="0"/>
        <v>0</v>
      </c>
      <c r="I10" s="9"/>
      <c r="J10" s="9">
        <f t="shared" si="1"/>
        <v>0</v>
      </c>
    </row>
    <row r="11" spans="2:10" x14ac:dyDescent="0.4">
      <c r="B11" s="68"/>
      <c r="C11" s="68"/>
      <c r="D11" s="7" t="s">
        <v>110</v>
      </c>
      <c r="E11" s="9"/>
      <c r="F11" s="9"/>
      <c r="G11" s="9"/>
      <c r="H11" s="9">
        <f t="shared" si="0"/>
        <v>0</v>
      </c>
      <c r="I11" s="9"/>
      <c r="J11" s="9">
        <f t="shared" si="1"/>
        <v>0</v>
      </c>
    </row>
    <row r="12" spans="2:10" x14ac:dyDescent="0.4">
      <c r="B12" s="68"/>
      <c r="C12" s="68"/>
      <c r="D12" s="7" t="s">
        <v>111</v>
      </c>
      <c r="E12" s="9">
        <f>+E13+E14+E15+E16+E17+E18+E19</f>
        <v>0</v>
      </c>
      <c r="F12" s="9">
        <f>+F13+F14+F15+F16+F17+F18+F19</f>
        <v>0</v>
      </c>
      <c r="G12" s="9">
        <f>+G13+G14+G15+G16+G17+G18+G19</f>
        <v>0</v>
      </c>
      <c r="H12" s="9">
        <f t="shared" si="0"/>
        <v>0</v>
      </c>
      <c r="I12" s="9">
        <f>+I13+I14+I15+I16+I17+I18+I19</f>
        <v>0</v>
      </c>
      <c r="J12" s="9">
        <f t="shared" si="1"/>
        <v>0</v>
      </c>
    </row>
    <row r="13" spans="2:10" x14ac:dyDescent="0.4">
      <c r="B13" s="68"/>
      <c r="C13" s="68"/>
      <c r="D13" s="7" t="s">
        <v>108</v>
      </c>
      <c r="E13" s="9"/>
      <c r="F13" s="9"/>
      <c r="G13" s="9"/>
      <c r="H13" s="9">
        <f t="shared" si="0"/>
        <v>0</v>
      </c>
      <c r="I13" s="9"/>
      <c r="J13" s="9">
        <f t="shared" si="1"/>
        <v>0</v>
      </c>
    </row>
    <row r="14" spans="2:10" x14ac:dyDescent="0.4">
      <c r="B14" s="68"/>
      <c r="C14" s="68"/>
      <c r="D14" s="7" t="s">
        <v>112</v>
      </c>
      <c r="E14" s="9"/>
      <c r="F14" s="9"/>
      <c r="G14" s="9"/>
      <c r="H14" s="9">
        <f t="shared" si="0"/>
        <v>0</v>
      </c>
      <c r="I14" s="9"/>
      <c r="J14" s="9">
        <f t="shared" si="1"/>
        <v>0</v>
      </c>
    </row>
    <row r="15" spans="2:10" x14ac:dyDescent="0.4">
      <c r="B15" s="68"/>
      <c r="C15" s="68"/>
      <c r="D15" s="7" t="s">
        <v>113</v>
      </c>
      <c r="E15" s="9"/>
      <c r="F15" s="9"/>
      <c r="G15" s="9"/>
      <c r="H15" s="9">
        <f t="shared" si="0"/>
        <v>0</v>
      </c>
      <c r="I15" s="9"/>
      <c r="J15" s="9">
        <f t="shared" si="1"/>
        <v>0</v>
      </c>
    </row>
    <row r="16" spans="2:10" x14ac:dyDescent="0.4">
      <c r="B16" s="68"/>
      <c r="C16" s="68"/>
      <c r="D16" s="7" t="s">
        <v>114</v>
      </c>
      <c r="E16" s="9"/>
      <c r="F16" s="9"/>
      <c r="G16" s="9"/>
      <c r="H16" s="9">
        <f t="shared" si="0"/>
        <v>0</v>
      </c>
      <c r="I16" s="9"/>
      <c r="J16" s="9">
        <f t="shared" si="1"/>
        <v>0</v>
      </c>
    </row>
    <row r="17" spans="2:10" x14ac:dyDescent="0.4">
      <c r="B17" s="68"/>
      <c r="C17" s="68"/>
      <c r="D17" s="7" t="s">
        <v>115</v>
      </c>
      <c r="E17" s="9"/>
      <c r="F17" s="9"/>
      <c r="G17" s="9"/>
      <c r="H17" s="9">
        <f t="shared" si="0"/>
        <v>0</v>
      </c>
      <c r="I17" s="9"/>
      <c r="J17" s="9">
        <f t="shared" si="1"/>
        <v>0</v>
      </c>
    </row>
    <row r="18" spans="2:10" x14ac:dyDescent="0.4">
      <c r="B18" s="68"/>
      <c r="C18" s="68"/>
      <c r="D18" s="7" t="s">
        <v>116</v>
      </c>
      <c r="E18" s="9"/>
      <c r="F18" s="9"/>
      <c r="G18" s="9"/>
      <c r="H18" s="9">
        <f t="shared" si="0"/>
        <v>0</v>
      </c>
      <c r="I18" s="9"/>
      <c r="J18" s="9">
        <f t="shared" si="1"/>
        <v>0</v>
      </c>
    </row>
    <row r="19" spans="2:10" x14ac:dyDescent="0.4">
      <c r="B19" s="68"/>
      <c r="C19" s="68"/>
      <c r="D19" s="7" t="s">
        <v>117</v>
      </c>
      <c r="E19" s="9"/>
      <c r="F19" s="9"/>
      <c r="G19" s="9"/>
      <c r="H19" s="9">
        <f t="shared" si="0"/>
        <v>0</v>
      </c>
      <c r="I19" s="9"/>
      <c r="J19" s="9">
        <f t="shared" si="1"/>
        <v>0</v>
      </c>
    </row>
    <row r="20" spans="2:10" x14ac:dyDescent="0.4">
      <c r="B20" s="68"/>
      <c r="C20" s="68"/>
      <c r="D20" s="7" t="s">
        <v>118</v>
      </c>
      <c r="E20" s="9">
        <f>+E21+E22+E23+E24+E25+E26</f>
        <v>0</v>
      </c>
      <c r="F20" s="9">
        <f>+F21+F22+F23+F24+F25+F26</f>
        <v>0</v>
      </c>
      <c r="G20" s="9">
        <f>+G21+G22+G23+G24+G25+G26</f>
        <v>0</v>
      </c>
      <c r="H20" s="9">
        <f t="shared" si="0"/>
        <v>0</v>
      </c>
      <c r="I20" s="9">
        <f>+I21+I22+I23+I24+I25+I26</f>
        <v>0</v>
      </c>
      <c r="J20" s="9">
        <f t="shared" si="1"/>
        <v>0</v>
      </c>
    </row>
    <row r="21" spans="2:10" x14ac:dyDescent="0.4">
      <c r="B21" s="68"/>
      <c r="C21" s="68"/>
      <c r="D21" s="7" t="s">
        <v>108</v>
      </c>
      <c r="E21" s="9"/>
      <c r="F21" s="9"/>
      <c r="G21" s="9"/>
      <c r="H21" s="9">
        <f t="shared" si="0"/>
        <v>0</v>
      </c>
      <c r="I21" s="9"/>
      <c r="J21" s="9">
        <f t="shared" si="1"/>
        <v>0</v>
      </c>
    </row>
    <row r="22" spans="2:10" x14ac:dyDescent="0.4">
      <c r="B22" s="68"/>
      <c r="C22" s="68"/>
      <c r="D22" s="7" t="s">
        <v>112</v>
      </c>
      <c r="E22" s="9"/>
      <c r="F22" s="9"/>
      <c r="G22" s="9"/>
      <c r="H22" s="9">
        <f t="shared" si="0"/>
        <v>0</v>
      </c>
      <c r="I22" s="9"/>
      <c r="J22" s="9">
        <f t="shared" si="1"/>
        <v>0</v>
      </c>
    </row>
    <row r="23" spans="2:10" x14ac:dyDescent="0.4">
      <c r="B23" s="68"/>
      <c r="C23" s="68"/>
      <c r="D23" s="7" t="s">
        <v>113</v>
      </c>
      <c r="E23" s="9"/>
      <c r="F23" s="9"/>
      <c r="G23" s="9"/>
      <c r="H23" s="9">
        <f t="shared" si="0"/>
        <v>0</v>
      </c>
      <c r="I23" s="9"/>
      <c r="J23" s="9">
        <f t="shared" si="1"/>
        <v>0</v>
      </c>
    </row>
    <row r="24" spans="2:10" x14ac:dyDescent="0.4">
      <c r="B24" s="68"/>
      <c r="C24" s="68"/>
      <c r="D24" s="7" t="s">
        <v>114</v>
      </c>
      <c r="E24" s="9"/>
      <c r="F24" s="9"/>
      <c r="G24" s="9"/>
      <c r="H24" s="9">
        <f t="shared" si="0"/>
        <v>0</v>
      </c>
      <c r="I24" s="9"/>
      <c r="J24" s="9">
        <f t="shared" si="1"/>
        <v>0</v>
      </c>
    </row>
    <row r="25" spans="2:10" x14ac:dyDescent="0.4">
      <c r="B25" s="68"/>
      <c r="C25" s="68"/>
      <c r="D25" s="7" t="s">
        <v>115</v>
      </c>
      <c r="E25" s="9"/>
      <c r="F25" s="9"/>
      <c r="G25" s="9"/>
      <c r="H25" s="9">
        <f t="shared" si="0"/>
        <v>0</v>
      </c>
      <c r="I25" s="9"/>
      <c r="J25" s="9">
        <f t="shared" si="1"/>
        <v>0</v>
      </c>
    </row>
    <row r="26" spans="2:10" x14ac:dyDescent="0.4">
      <c r="B26" s="68"/>
      <c r="C26" s="68"/>
      <c r="D26" s="7" t="s">
        <v>116</v>
      </c>
      <c r="E26" s="9"/>
      <c r="F26" s="9"/>
      <c r="G26" s="9"/>
      <c r="H26" s="9">
        <f t="shared" si="0"/>
        <v>0</v>
      </c>
      <c r="I26" s="9"/>
      <c r="J26" s="9">
        <f t="shared" si="1"/>
        <v>0</v>
      </c>
    </row>
    <row r="27" spans="2:10" x14ac:dyDescent="0.4">
      <c r="B27" s="68"/>
      <c r="C27" s="68"/>
      <c r="D27" s="7" t="s">
        <v>119</v>
      </c>
      <c r="E27" s="9">
        <f>+E28+E29</f>
        <v>0</v>
      </c>
      <c r="F27" s="9">
        <f>+F28+F29</f>
        <v>0</v>
      </c>
      <c r="G27" s="9">
        <f>+G28+G29</f>
        <v>0</v>
      </c>
      <c r="H27" s="9">
        <f t="shared" si="0"/>
        <v>0</v>
      </c>
      <c r="I27" s="9">
        <f>+I28+I29</f>
        <v>0</v>
      </c>
      <c r="J27" s="9">
        <f t="shared" si="1"/>
        <v>0</v>
      </c>
    </row>
    <row r="28" spans="2:10" x14ac:dyDescent="0.4">
      <c r="B28" s="68"/>
      <c r="C28" s="68"/>
      <c r="D28" s="7" t="s">
        <v>120</v>
      </c>
      <c r="E28" s="9"/>
      <c r="F28" s="9"/>
      <c r="G28" s="9"/>
      <c r="H28" s="9">
        <f t="shared" si="0"/>
        <v>0</v>
      </c>
      <c r="I28" s="9"/>
      <c r="J28" s="9">
        <f t="shared" si="1"/>
        <v>0</v>
      </c>
    </row>
    <row r="29" spans="2:10" x14ac:dyDescent="0.4">
      <c r="B29" s="68"/>
      <c r="C29" s="68"/>
      <c r="D29" s="7" t="s">
        <v>121</v>
      </c>
      <c r="E29" s="9"/>
      <c r="F29" s="9"/>
      <c r="G29" s="9"/>
      <c r="H29" s="9">
        <f t="shared" si="0"/>
        <v>0</v>
      </c>
      <c r="I29" s="9"/>
      <c r="J29" s="9">
        <f t="shared" si="1"/>
        <v>0</v>
      </c>
    </row>
    <row r="30" spans="2:10" x14ac:dyDescent="0.4">
      <c r="B30" s="68"/>
      <c r="C30" s="68"/>
      <c r="D30" s="7" t="s">
        <v>122</v>
      </c>
      <c r="E30" s="9">
        <f>+E31+E32+E33</f>
        <v>0</v>
      </c>
      <c r="F30" s="9">
        <f>+F31+F32+F33</f>
        <v>0</v>
      </c>
      <c r="G30" s="9">
        <f>+G31+G32+G33</f>
        <v>0</v>
      </c>
      <c r="H30" s="9">
        <f t="shared" si="0"/>
        <v>0</v>
      </c>
      <c r="I30" s="9">
        <f>+I31+I32+I33</f>
        <v>0</v>
      </c>
      <c r="J30" s="9">
        <f t="shared" si="1"/>
        <v>0</v>
      </c>
    </row>
    <row r="31" spans="2:10" x14ac:dyDescent="0.4">
      <c r="B31" s="68"/>
      <c r="C31" s="68"/>
      <c r="D31" s="7" t="s">
        <v>123</v>
      </c>
      <c r="E31" s="9"/>
      <c r="F31" s="9"/>
      <c r="G31" s="9"/>
      <c r="H31" s="9">
        <f t="shared" si="0"/>
        <v>0</v>
      </c>
      <c r="I31" s="9"/>
      <c r="J31" s="9">
        <f t="shared" si="1"/>
        <v>0</v>
      </c>
    </row>
    <row r="32" spans="2:10" x14ac:dyDescent="0.4">
      <c r="B32" s="68"/>
      <c r="C32" s="68"/>
      <c r="D32" s="7" t="s">
        <v>124</v>
      </c>
      <c r="E32" s="9"/>
      <c r="F32" s="9"/>
      <c r="G32" s="9"/>
      <c r="H32" s="9">
        <f t="shared" si="0"/>
        <v>0</v>
      </c>
      <c r="I32" s="9"/>
      <c r="J32" s="9">
        <f t="shared" si="1"/>
        <v>0</v>
      </c>
    </row>
    <row r="33" spans="2:10" x14ac:dyDescent="0.4">
      <c r="B33" s="68"/>
      <c r="C33" s="68"/>
      <c r="D33" s="7" t="s">
        <v>125</v>
      </c>
      <c r="E33" s="9"/>
      <c r="F33" s="9"/>
      <c r="G33" s="9"/>
      <c r="H33" s="9">
        <f t="shared" si="0"/>
        <v>0</v>
      </c>
      <c r="I33" s="9"/>
      <c r="J33" s="9">
        <f t="shared" si="1"/>
        <v>0</v>
      </c>
    </row>
    <row r="34" spans="2:10" x14ac:dyDescent="0.4">
      <c r="B34" s="68"/>
      <c r="C34" s="68"/>
      <c r="D34" s="7" t="s">
        <v>126</v>
      </c>
      <c r="E34" s="9">
        <f>+E35+E36+E37+E38+E39+E40+E41+E42+E43+E44+E45</f>
        <v>0</v>
      </c>
      <c r="F34" s="9">
        <f>+F35+F36+F37+F38+F39+F40+F41+F42+F43+F44+F45</f>
        <v>0</v>
      </c>
      <c r="G34" s="9">
        <f>+G35+G36+G37+G38+G39+G40+G41+G42+G43+G44+G45</f>
        <v>0</v>
      </c>
      <c r="H34" s="9">
        <f t="shared" si="0"/>
        <v>0</v>
      </c>
      <c r="I34" s="9">
        <f>+I35+I36+I37+I38+I39+I40+I41+I42+I43+I44+I45</f>
        <v>0</v>
      </c>
      <c r="J34" s="9">
        <f t="shared" si="1"/>
        <v>0</v>
      </c>
    </row>
    <row r="35" spans="2:10" x14ac:dyDescent="0.4">
      <c r="B35" s="68"/>
      <c r="C35" s="68"/>
      <c r="D35" s="7" t="s">
        <v>127</v>
      </c>
      <c r="E35" s="9"/>
      <c r="F35" s="9"/>
      <c r="G35" s="9"/>
      <c r="H35" s="9">
        <f t="shared" si="0"/>
        <v>0</v>
      </c>
      <c r="I35" s="9"/>
      <c r="J35" s="9">
        <f t="shared" si="1"/>
        <v>0</v>
      </c>
    </row>
    <row r="36" spans="2:10" x14ac:dyDescent="0.4">
      <c r="B36" s="68"/>
      <c r="C36" s="68"/>
      <c r="D36" s="7" t="s">
        <v>128</v>
      </c>
      <c r="E36" s="9"/>
      <c r="F36" s="9"/>
      <c r="G36" s="9"/>
      <c r="H36" s="9">
        <f t="shared" si="0"/>
        <v>0</v>
      </c>
      <c r="I36" s="9"/>
      <c r="J36" s="9">
        <f t="shared" si="1"/>
        <v>0</v>
      </c>
    </row>
    <row r="37" spans="2:10" x14ac:dyDescent="0.4">
      <c r="B37" s="68"/>
      <c r="C37" s="68"/>
      <c r="D37" s="7" t="s">
        <v>129</v>
      </c>
      <c r="E37" s="9"/>
      <c r="F37" s="9"/>
      <c r="G37" s="9"/>
      <c r="H37" s="9">
        <f t="shared" si="0"/>
        <v>0</v>
      </c>
      <c r="I37" s="9"/>
      <c r="J37" s="9">
        <f t="shared" si="1"/>
        <v>0</v>
      </c>
    </row>
    <row r="38" spans="2:10" x14ac:dyDescent="0.4">
      <c r="B38" s="68"/>
      <c r="C38" s="68"/>
      <c r="D38" s="7" t="s">
        <v>130</v>
      </c>
      <c r="E38" s="9"/>
      <c r="F38" s="9"/>
      <c r="G38" s="9"/>
      <c r="H38" s="9">
        <f t="shared" si="0"/>
        <v>0</v>
      </c>
      <c r="I38" s="9"/>
      <c r="J38" s="9">
        <f t="shared" si="1"/>
        <v>0</v>
      </c>
    </row>
    <row r="39" spans="2:10" x14ac:dyDescent="0.4">
      <c r="B39" s="68"/>
      <c r="C39" s="68"/>
      <c r="D39" s="7" t="s">
        <v>131</v>
      </c>
      <c r="E39" s="9"/>
      <c r="F39" s="9"/>
      <c r="G39" s="9"/>
      <c r="H39" s="9">
        <f t="shared" si="0"/>
        <v>0</v>
      </c>
      <c r="I39" s="9"/>
      <c r="J39" s="9">
        <f t="shared" si="1"/>
        <v>0</v>
      </c>
    </row>
    <row r="40" spans="2:10" x14ac:dyDescent="0.4">
      <c r="B40" s="68"/>
      <c r="C40" s="68"/>
      <c r="D40" s="7" t="s">
        <v>132</v>
      </c>
      <c r="E40" s="9"/>
      <c r="F40" s="9"/>
      <c r="G40" s="9"/>
      <c r="H40" s="9">
        <f t="shared" si="0"/>
        <v>0</v>
      </c>
      <c r="I40" s="9"/>
      <c r="J40" s="9">
        <f t="shared" si="1"/>
        <v>0</v>
      </c>
    </row>
    <row r="41" spans="2:10" x14ac:dyDescent="0.4">
      <c r="B41" s="68"/>
      <c r="C41" s="68"/>
      <c r="D41" s="7" t="s">
        <v>133</v>
      </c>
      <c r="E41" s="9"/>
      <c r="F41" s="9"/>
      <c r="G41" s="9"/>
      <c r="H41" s="9">
        <f t="shared" si="0"/>
        <v>0</v>
      </c>
      <c r="I41" s="9"/>
      <c r="J41" s="9">
        <f t="shared" si="1"/>
        <v>0</v>
      </c>
    </row>
    <row r="42" spans="2:10" x14ac:dyDescent="0.4">
      <c r="B42" s="68"/>
      <c r="C42" s="68"/>
      <c r="D42" s="7" t="s">
        <v>134</v>
      </c>
      <c r="E42" s="9"/>
      <c r="F42" s="9"/>
      <c r="G42" s="9"/>
      <c r="H42" s="9">
        <f t="shared" si="0"/>
        <v>0</v>
      </c>
      <c r="I42" s="9"/>
      <c r="J42" s="9">
        <f t="shared" si="1"/>
        <v>0</v>
      </c>
    </row>
    <row r="43" spans="2:10" x14ac:dyDescent="0.4">
      <c r="B43" s="68"/>
      <c r="C43" s="68"/>
      <c r="D43" s="7" t="s">
        <v>135</v>
      </c>
      <c r="E43" s="9"/>
      <c r="F43" s="9"/>
      <c r="G43" s="9"/>
      <c r="H43" s="9">
        <f t="shared" si="0"/>
        <v>0</v>
      </c>
      <c r="I43" s="9"/>
      <c r="J43" s="9">
        <f t="shared" si="1"/>
        <v>0</v>
      </c>
    </row>
    <row r="44" spans="2:10" x14ac:dyDescent="0.4">
      <c r="B44" s="68"/>
      <c r="C44" s="68"/>
      <c r="D44" s="7" t="s">
        <v>136</v>
      </c>
      <c r="E44" s="9"/>
      <c r="F44" s="9"/>
      <c r="G44" s="9"/>
      <c r="H44" s="9">
        <f t="shared" si="0"/>
        <v>0</v>
      </c>
      <c r="I44" s="9"/>
      <c r="J44" s="9">
        <f t="shared" si="1"/>
        <v>0</v>
      </c>
    </row>
    <row r="45" spans="2:10" x14ac:dyDescent="0.4">
      <c r="B45" s="68"/>
      <c r="C45" s="68"/>
      <c r="D45" s="7" t="s">
        <v>137</v>
      </c>
      <c r="E45" s="9"/>
      <c r="F45" s="9"/>
      <c r="G45" s="9"/>
      <c r="H45" s="9">
        <f t="shared" si="0"/>
        <v>0</v>
      </c>
      <c r="I45" s="9"/>
      <c r="J45" s="9">
        <f t="shared" si="1"/>
        <v>0</v>
      </c>
    </row>
    <row r="46" spans="2:10" x14ac:dyDescent="0.4">
      <c r="B46" s="68"/>
      <c r="C46" s="68"/>
      <c r="D46" s="7" t="s">
        <v>138</v>
      </c>
      <c r="E46" s="9">
        <f>+E47+E48+E49+E50+E51+E52+E53</f>
        <v>0</v>
      </c>
      <c r="F46" s="9">
        <f>+F47+F48+F49+F50+F51+F52+F53</f>
        <v>0</v>
      </c>
      <c r="G46" s="9">
        <f>+G47+G48+G49+G50+G51+G52+G53</f>
        <v>0</v>
      </c>
      <c r="H46" s="9">
        <f t="shared" si="0"/>
        <v>0</v>
      </c>
      <c r="I46" s="9">
        <f>+I47+I48+I49+I50+I51+I52+I53</f>
        <v>0</v>
      </c>
      <c r="J46" s="9">
        <f t="shared" si="1"/>
        <v>0</v>
      </c>
    </row>
    <row r="47" spans="2:10" x14ac:dyDescent="0.4">
      <c r="B47" s="68"/>
      <c r="C47" s="68"/>
      <c r="D47" s="7" t="s">
        <v>139</v>
      </c>
      <c r="E47" s="9"/>
      <c r="F47" s="9"/>
      <c r="G47" s="9"/>
      <c r="H47" s="9">
        <f t="shared" si="0"/>
        <v>0</v>
      </c>
      <c r="I47" s="9"/>
      <c r="J47" s="9">
        <f t="shared" si="1"/>
        <v>0</v>
      </c>
    </row>
    <row r="48" spans="2:10" x14ac:dyDescent="0.4">
      <c r="B48" s="68"/>
      <c r="C48" s="68"/>
      <c r="D48" s="7" t="s">
        <v>140</v>
      </c>
      <c r="E48" s="9"/>
      <c r="F48" s="9"/>
      <c r="G48" s="9"/>
      <c r="H48" s="9">
        <f t="shared" si="0"/>
        <v>0</v>
      </c>
      <c r="I48" s="9"/>
      <c r="J48" s="9">
        <f t="shared" si="1"/>
        <v>0</v>
      </c>
    </row>
    <row r="49" spans="2:10" x14ac:dyDescent="0.4">
      <c r="B49" s="68"/>
      <c r="C49" s="68"/>
      <c r="D49" s="7" t="s">
        <v>141</v>
      </c>
      <c r="E49" s="9"/>
      <c r="F49" s="9"/>
      <c r="G49" s="9"/>
      <c r="H49" s="9">
        <f t="shared" si="0"/>
        <v>0</v>
      </c>
      <c r="I49" s="9"/>
      <c r="J49" s="9">
        <f t="shared" si="1"/>
        <v>0</v>
      </c>
    </row>
    <row r="50" spans="2:10" x14ac:dyDescent="0.4">
      <c r="B50" s="68"/>
      <c r="C50" s="68"/>
      <c r="D50" s="7" t="s">
        <v>142</v>
      </c>
      <c r="E50" s="9"/>
      <c r="F50" s="9"/>
      <c r="G50" s="9"/>
      <c r="H50" s="9">
        <f t="shared" si="0"/>
        <v>0</v>
      </c>
      <c r="I50" s="9"/>
      <c r="J50" s="9">
        <f t="shared" si="1"/>
        <v>0</v>
      </c>
    </row>
    <row r="51" spans="2:10" x14ac:dyDescent="0.4">
      <c r="B51" s="68"/>
      <c r="C51" s="68"/>
      <c r="D51" s="7" t="s">
        <v>143</v>
      </c>
      <c r="E51" s="9"/>
      <c r="F51" s="9"/>
      <c r="G51" s="9"/>
      <c r="H51" s="9">
        <f t="shared" si="0"/>
        <v>0</v>
      </c>
      <c r="I51" s="9"/>
      <c r="J51" s="9">
        <f t="shared" si="1"/>
        <v>0</v>
      </c>
    </row>
    <row r="52" spans="2:10" x14ac:dyDescent="0.4">
      <c r="B52" s="68"/>
      <c r="C52" s="68"/>
      <c r="D52" s="7" t="s">
        <v>144</v>
      </c>
      <c r="E52" s="9"/>
      <c r="F52" s="9"/>
      <c r="G52" s="9"/>
      <c r="H52" s="9">
        <f t="shared" si="0"/>
        <v>0</v>
      </c>
      <c r="I52" s="9"/>
      <c r="J52" s="9">
        <f t="shared" si="1"/>
        <v>0</v>
      </c>
    </row>
    <row r="53" spans="2:10" x14ac:dyDescent="0.4">
      <c r="B53" s="68"/>
      <c r="C53" s="68"/>
      <c r="D53" s="7" t="s">
        <v>145</v>
      </c>
      <c r="E53" s="9"/>
      <c r="F53" s="9"/>
      <c r="G53" s="9"/>
      <c r="H53" s="9">
        <f t="shared" si="0"/>
        <v>0</v>
      </c>
      <c r="I53" s="9"/>
      <c r="J53" s="9">
        <f t="shared" si="1"/>
        <v>0</v>
      </c>
    </row>
    <row r="54" spans="2:10" x14ac:dyDescent="0.4">
      <c r="B54" s="68"/>
      <c r="C54" s="68"/>
      <c r="D54" s="7" t="s">
        <v>146</v>
      </c>
      <c r="E54" s="9"/>
      <c r="F54" s="9"/>
      <c r="G54" s="9"/>
      <c r="H54" s="9">
        <f t="shared" si="0"/>
        <v>0</v>
      </c>
      <c r="I54" s="9"/>
      <c r="J54" s="9">
        <f t="shared" si="1"/>
        <v>0</v>
      </c>
    </row>
    <row r="55" spans="2:10" x14ac:dyDescent="0.4">
      <c r="B55" s="68"/>
      <c r="C55" s="68"/>
      <c r="D55" s="7" t="s">
        <v>11</v>
      </c>
      <c r="E55" s="9">
        <f>+E56+E61+E67</f>
        <v>0</v>
      </c>
      <c r="F55" s="9">
        <f>+F56+F61+F67</f>
        <v>0</v>
      </c>
      <c r="G55" s="9">
        <f>+G56+G61+G67</f>
        <v>0</v>
      </c>
      <c r="H55" s="9">
        <f t="shared" si="0"/>
        <v>0</v>
      </c>
      <c r="I55" s="9">
        <f>+I56+I61+I67</f>
        <v>0</v>
      </c>
      <c r="J55" s="9">
        <f t="shared" si="1"/>
        <v>0</v>
      </c>
    </row>
    <row r="56" spans="2:10" x14ac:dyDescent="0.4">
      <c r="B56" s="68"/>
      <c r="C56" s="68"/>
      <c r="D56" s="7" t="s">
        <v>147</v>
      </c>
      <c r="E56" s="9">
        <f>+E57+E58+E59+E60</f>
        <v>0</v>
      </c>
      <c r="F56" s="9">
        <f>+F57+F58+F59+F60</f>
        <v>0</v>
      </c>
      <c r="G56" s="9">
        <f>+G57+G58+G59+G60</f>
        <v>0</v>
      </c>
      <c r="H56" s="9">
        <f t="shared" si="0"/>
        <v>0</v>
      </c>
      <c r="I56" s="9">
        <f>+I57+I58+I59+I60</f>
        <v>0</v>
      </c>
      <c r="J56" s="9">
        <f t="shared" si="1"/>
        <v>0</v>
      </c>
    </row>
    <row r="57" spans="2:10" x14ac:dyDescent="0.4">
      <c r="B57" s="68"/>
      <c r="C57" s="68"/>
      <c r="D57" s="7" t="s">
        <v>148</v>
      </c>
      <c r="E57" s="9"/>
      <c r="F57" s="9"/>
      <c r="G57" s="9"/>
      <c r="H57" s="9">
        <f t="shared" si="0"/>
        <v>0</v>
      </c>
      <c r="I57" s="9"/>
      <c r="J57" s="9">
        <f t="shared" si="1"/>
        <v>0</v>
      </c>
    </row>
    <row r="58" spans="2:10" x14ac:dyDescent="0.4">
      <c r="B58" s="68"/>
      <c r="C58" s="68"/>
      <c r="D58" s="7" t="s">
        <v>123</v>
      </c>
      <c r="E58" s="9"/>
      <c r="F58" s="9"/>
      <c r="G58" s="9"/>
      <c r="H58" s="9">
        <f t="shared" si="0"/>
        <v>0</v>
      </c>
      <c r="I58" s="9"/>
      <c r="J58" s="9">
        <f t="shared" si="1"/>
        <v>0</v>
      </c>
    </row>
    <row r="59" spans="2:10" x14ac:dyDescent="0.4">
      <c r="B59" s="68"/>
      <c r="C59" s="68"/>
      <c r="D59" s="7" t="s">
        <v>137</v>
      </c>
      <c r="E59" s="9"/>
      <c r="F59" s="9"/>
      <c r="G59" s="9"/>
      <c r="H59" s="9">
        <f t="shared" si="0"/>
        <v>0</v>
      </c>
      <c r="I59" s="9"/>
      <c r="J59" s="9">
        <f t="shared" si="1"/>
        <v>0</v>
      </c>
    </row>
    <row r="60" spans="2:10" x14ac:dyDescent="0.4">
      <c r="B60" s="68"/>
      <c r="C60" s="68"/>
      <c r="D60" s="7" t="s">
        <v>145</v>
      </c>
      <c r="E60" s="9"/>
      <c r="F60" s="9"/>
      <c r="G60" s="9"/>
      <c r="H60" s="9">
        <f t="shared" si="0"/>
        <v>0</v>
      </c>
      <c r="I60" s="9"/>
      <c r="J60" s="9">
        <f t="shared" si="1"/>
        <v>0</v>
      </c>
    </row>
    <row r="61" spans="2:10" x14ac:dyDescent="0.4">
      <c r="B61" s="68"/>
      <c r="C61" s="68"/>
      <c r="D61" s="7" t="s">
        <v>149</v>
      </c>
      <c r="E61" s="9">
        <f>+E62+E63+E64+E65+E66</f>
        <v>0</v>
      </c>
      <c r="F61" s="9">
        <f>+F62+F63+F64+F65+F66</f>
        <v>0</v>
      </c>
      <c r="G61" s="9">
        <f>+G62+G63+G64+G65+G66</f>
        <v>0</v>
      </c>
      <c r="H61" s="9">
        <f t="shared" si="0"/>
        <v>0</v>
      </c>
      <c r="I61" s="9">
        <f>+I62+I63+I64+I65+I66</f>
        <v>0</v>
      </c>
      <c r="J61" s="9">
        <f t="shared" si="1"/>
        <v>0</v>
      </c>
    </row>
    <row r="62" spans="2:10" x14ac:dyDescent="0.4">
      <c r="B62" s="68"/>
      <c r="C62" s="68"/>
      <c r="D62" s="7" t="s">
        <v>150</v>
      </c>
      <c r="E62" s="9"/>
      <c r="F62" s="9"/>
      <c r="G62" s="9"/>
      <c r="H62" s="9">
        <f t="shared" si="0"/>
        <v>0</v>
      </c>
      <c r="I62" s="9"/>
      <c r="J62" s="9">
        <f t="shared" si="1"/>
        <v>0</v>
      </c>
    </row>
    <row r="63" spans="2:10" x14ac:dyDescent="0.4">
      <c r="B63" s="68"/>
      <c r="C63" s="68"/>
      <c r="D63" s="7" t="s">
        <v>137</v>
      </c>
      <c r="E63" s="9"/>
      <c r="F63" s="9"/>
      <c r="G63" s="9"/>
      <c r="H63" s="9">
        <f t="shared" si="0"/>
        <v>0</v>
      </c>
      <c r="I63" s="9"/>
      <c r="J63" s="9">
        <f t="shared" si="1"/>
        <v>0</v>
      </c>
    </row>
    <row r="64" spans="2:10" x14ac:dyDescent="0.4">
      <c r="B64" s="68"/>
      <c r="C64" s="68"/>
      <c r="D64" s="7" t="s">
        <v>139</v>
      </c>
      <c r="E64" s="9"/>
      <c r="F64" s="9"/>
      <c r="G64" s="9"/>
      <c r="H64" s="9">
        <f t="shared" si="0"/>
        <v>0</v>
      </c>
      <c r="I64" s="9"/>
      <c r="J64" s="9">
        <f t="shared" si="1"/>
        <v>0</v>
      </c>
    </row>
    <row r="65" spans="2:10" x14ac:dyDescent="0.4">
      <c r="B65" s="68"/>
      <c r="C65" s="68"/>
      <c r="D65" s="7" t="s">
        <v>140</v>
      </c>
      <c r="E65" s="9"/>
      <c r="F65" s="9"/>
      <c r="G65" s="9"/>
      <c r="H65" s="9">
        <f t="shared" si="0"/>
        <v>0</v>
      </c>
      <c r="I65" s="9"/>
      <c r="J65" s="9">
        <f t="shared" si="1"/>
        <v>0</v>
      </c>
    </row>
    <row r="66" spans="2:10" x14ac:dyDescent="0.4">
      <c r="B66" s="68"/>
      <c r="C66" s="68"/>
      <c r="D66" s="7" t="s">
        <v>145</v>
      </c>
      <c r="E66" s="9"/>
      <c r="F66" s="9"/>
      <c r="G66" s="9"/>
      <c r="H66" s="9">
        <f t="shared" si="0"/>
        <v>0</v>
      </c>
      <c r="I66" s="9"/>
      <c r="J66" s="9">
        <f t="shared" si="1"/>
        <v>0</v>
      </c>
    </row>
    <row r="67" spans="2:10" x14ac:dyDescent="0.4">
      <c r="B67" s="68"/>
      <c r="C67" s="68"/>
      <c r="D67" s="7" t="s">
        <v>138</v>
      </c>
      <c r="E67" s="9">
        <f>+E68+E69+E70</f>
        <v>0</v>
      </c>
      <c r="F67" s="9">
        <f>+F68+F69+F70</f>
        <v>0</v>
      </c>
      <c r="G67" s="9">
        <f>+G68+G69+G70</f>
        <v>0</v>
      </c>
      <c r="H67" s="9">
        <f t="shared" si="0"/>
        <v>0</v>
      </c>
      <c r="I67" s="9">
        <f>+I68+I69+I70</f>
        <v>0</v>
      </c>
      <c r="J67" s="9">
        <f t="shared" si="1"/>
        <v>0</v>
      </c>
    </row>
    <row r="68" spans="2:10" x14ac:dyDescent="0.4">
      <c r="B68" s="68"/>
      <c r="C68" s="68"/>
      <c r="D68" s="7" t="s">
        <v>150</v>
      </c>
      <c r="E68" s="9"/>
      <c r="F68" s="9"/>
      <c r="G68" s="9"/>
      <c r="H68" s="9">
        <f t="shared" si="0"/>
        <v>0</v>
      </c>
      <c r="I68" s="9"/>
      <c r="J68" s="9">
        <f t="shared" si="1"/>
        <v>0</v>
      </c>
    </row>
    <row r="69" spans="2:10" x14ac:dyDescent="0.4">
      <c r="B69" s="68"/>
      <c r="C69" s="68"/>
      <c r="D69" s="7" t="s">
        <v>137</v>
      </c>
      <c r="E69" s="9"/>
      <c r="F69" s="9"/>
      <c r="G69" s="9"/>
      <c r="H69" s="9">
        <f t="shared" si="0"/>
        <v>0</v>
      </c>
      <c r="I69" s="9"/>
      <c r="J69" s="9">
        <f t="shared" si="1"/>
        <v>0</v>
      </c>
    </row>
    <row r="70" spans="2:10" x14ac:dyDescent="0.4">
      <c r="B70" s="68"/>
      <c r="C70" s="68"/>
      <c r="D70" s="7" t="s">
        <v>145</v>
      </c>
      <c r="E70" s="9"/>
      <c r="F70" s="9"/>
      <c r="G70" s="9"/>
      <c r="H70" s="9">
        <f t="shared" si="0"/>
        <v>0</v>
      </c>
      <c r="I70" s="9"/>
      <c r="J70" s="9">
        <f t="shared" si="1"/>
        <v>0</v>
      </c>
    </row>
    <row r="71" spans="2:10" x14ac:dyDescent="0.4">
      <c r="B71" s="68"/>
      <c r="C71" s="68"/>
      <c r="D71" s="7" t="s">
        <v>12</v>
      </c>
      <c r="E71" s="9">
        <f>+E72+E75+E76</f>
        <v>0</v>
      </c>
      <c r="F71" s="9">
        <f>+F72+F75+F76</f>
        <v>0</v>
      </c>
      <c r="G71" s="9">
        <f>+G72+G75+G76</f>
        <v>0</v>
      </c>
      <c r="H71" s="9">
        <f t="shared" si="0"/>
        <v>0</v>
      </c>
      <c r="I71" s="9">
        <f>+I72+I75+I76</f>
        <v>0</v>
      </c>
      <c r="J71" s="9">
        <f t="shared" si="1"/>
        <v>0</v>
      </c>
    </row>
    <row r="72" spans="2:10" x14ac:dyDescent="0.4">
      <c r="B72" s="68"/>
      <c r="C72" s="68"/>
      <c r="D72" s="7" t="s">
        <v>151</v>
      </c>
      <c r="E72" s="9">
        <f>+E73+E74</f>
        <v>0</v>
      </c>
      <c r="F72" s="9">
        <f>+F73+F74</f>
        <v>0</v>
      </c>
      <c r="G72" s="9">
        <f>+G73+G74</f>
        <v>0</v>
      </c>
      <c r="H72" s="9">
        <f t="shared" ref="H72:H135" si="2">+E72+F72+G72</f>
        <v>0</v>
      </c>
      <c r="I72" s="9">
        <f>+I73+I74</f>
        <v>0</v>
      </c>
      <c r="J72" s="9">
        <f t="shared" ref="J72:J135" si="3">H72-ABS(I72)</f>
        <v>0</v>
      </c>
    </row>
    <row r="73" spans="2:10" x14ac:dyDescent="0.4">
      <c r="B73" s="68"/>
      <c r="C73" s="68"/>
      <c r="D73" s="7" t="s">
        <v>148</v>
      </c>
      <c r="E73" s="9"/>
      <c r="F73" s="9"/>
      <c r="G73" s="9"/>
      <c r="H73" s="9">
        <f t="shared" si="2"/>
        <v>0</v>
      </c>
      <c r="I73" s="9"/>
      <c r="J73" s="9">
        <f t="shared" si="3"/>
        <v>0</v>
      </c>
    </row>
    <row r="74" spans="2:10" x14ac:dyDescent="0.4">
      <c r="B74" s="68"/>
      <c r="C74" s="68"/>
      <c r="D74" s="7" t="s">
        <v>123</v>
      </c>
      <c r="E74" s="9"/>
      <c r="F74" s="9"/>
      <c r="G74" s="9"/>
      <c r="H74" s="9">
        <f t="shared" si="2"/>
        <v>0</v>
      </c>
      <c r="I74" s="9"/>
      <c r="J74" s="9">
        <f t="shared" si="3"/>
        <v>0</v>
      </c>
    </row>
    <row r="75" spans="2:10" x14ac:dyDescent="0.4">
      <c r="B75" s="68"/>
      <c r="C75" s="68"/>
      <c r="D75" s="7" t="s">
        <v>152</v>
      </c>
      <c r="E75" s="9"/>
      <c r="F75" s="9"/>
      <c r="G75" s="9"/>
      <c r="H75" s="9">
        <f t="shared" si="2"/>
        <v>0</v>
      </c>
      <c r="I75" s="9"/>
      <c r="J75" s="9">
        <f t="shared" si="3"/>
        <v>0</v>
      </c>
    </row>
    <row r="76" spans="2:10" x14ac:dyDescent="0.4">
      <c r="B76" s="68"/>
      <c r="C76" s="68"/>
      <c r="D76" s="7" t="s">
        <v>138</v>
      </c>
      <c r="E76" s="9">
        <f>+E77+E78+E79+E80+E81</f>
        <v>0</v>
      </c>
      <c r="F76" s="9">
        <f>+F77+F78+F79+F80+F81</f>
        <v>0</v>
      </c>
      <c r="G76" s="9">
        <f>+G77+G78+G79+G80+G81</f>
        <v>0</v>
      </c>
      <c r="H76" s="9">
        <f t="shared" si="2"/>
        <v>0</v>
      </c>
      <c r="I76" s="9">
        <f>+I77+I78+I79+I80+I81</f>
        <v>0</v>
      </c>
      <c r="J76" s="9">
        <f t="shared" si="3"/>
        <v>0</v>
      </c>
    </row>
    <row r="77" spans="2:10" x14ac:dyDescent="0.4">
      <c r="B77" s="68"/>
      <c r="C77" s="68"/>
      <c r="D77" s="7" t="s">
        <v>139</v>
      </c>
      <c r="E77" s="9"/>
      <c r="F77" s="9"/>
      <c r="G77" s="9"/>
      <c r="H77" s="9">
        <f t="shared" si="2"/>
        <v>0</v>
      </c>
      <c r="I77" s="9"/>
      <c r="J77" s="9">
        <f t="shared" si="3"/>
        <v>0</v>
      </c>
    </row>
    <row r="78" spans="2:10" x14ac:dyDescent="0.4">
      <c r="B78" s="68"/>
      <c r="C78" s="68"/>
      <c r="D78" s="7" t="s">
        <v>140</v>
      </c>
      <c r="E78" s="9"/>
      <c r="F78" s="9"/>
      <c r="G78" s="9"/>
      <c r="H78" s="9">
        <f t="shared" si="2"/>
        <v>0</v>
      </c>
      <c r="I78" s="9"/>
      <c r="J78" s="9">
        <f t="shared" si="3"/>
        <v>0</v>
      </c>
    </row>
    <row r="79" spans="2:10" x14ac:dyDescent="0.4">
      <c r="B79" s="68"/>
      <c r="C79" s="68"/>
      <c r="D79" s="7" t="s">
        <v>143</v>
      </c>
      <c r="E79" s="9"/>
      <c r="F79" s="9"/>
      <c r="G79" s="9"/>
      <c r="H79" s="9">
        <f t="shared" si="2"/>
        <v>0</v>
      </c>
      <c r="I79" s="9"/>
      <c r="J79" s="9">
        <f t="shared" si="3"/>
        <v>0</v>
      </c>
    </row>
    <row r="80" spans="2:10" x14ac:dyDescent="0.4">
      <c r="B80" s="68"/>
      <c r="C80" s="68"/>
      <c r="D80" s="7" t="s">
        <v>144</v>
      </c>
      <c r="E80" s="9"/>
      <c r="F80" s="9"/>
      <c r="G80" s="9"/>
      <c r="H80" s="9">
        <f t="shared" si="2"/>
        <v>0</v>
      </c>
      <c r="I80" s="9"/>
      <c r="J80" s="9">
        <f t="shared" si="3"/>
        <v>0</v>
      </c>
    </row>
    <row r="81" spans="2:10" x14ac:dyDescent="0.4">
      <c r="B81" s="68"/>
      <c r="C81" s="68"/>
      <c r="D81" s="7" t="s">
        <v>145</v>
      </c>
      <c r="E81" s="9"/>
      <c r="F81" s="9"/>
      <c r="G81" s="9"/>
      <c r="H81" s="9">
        <f t="shared" si="2"/>
        <v>0</v>
      </c>
      <c r="I81" s="9"/>
      <c r="J81" s="9">
        <f t="shared" si="3"/>
        <v>0</v>
      </c>
    </row>
    <row r="82" spans="2:10" x14ac:dyDescent="0.4">
      <c r="B82" s="68"/>
      <c r="C82" s="68"/>
      <c r="D82" s="7" t="s">
        <v>13</v>
      </c>
      <c r="E82" s="9">
        <f>+E83+E86+E89+E92+E95+E96+E100+E101</f>
        <v>0</v>
      </c>
      <c r="F82" s="9">
        <f>+F83+F86+F89+F92+F95+F96+F100+F101</f>
        <v>0</v>
      </c>
      <c r="G82" s="9">
        <f>+G83+G86+G89+G92+G95+G96+G100+G101</f>
        <v>0</v>
      </c>
      <c r="H82" s="9">
        <f t="shared" si="2"/>
        <v>0</v>
      </c>
      <c r="I82" s="9">
        <f>+I83+I86+I89+I92+I95+I96+I100+I101</f>
        <v>0</v>
      </c>
      <c r="J82" s="9">
        <f t="shared" si="3"/>
        <v>0</v>
      </c>
    </row>
    <row r="83" spans="2:10" x14ac:dyDescent="0.4">
      <c r="B83" s="68"/>
      <c r="C83" s="68"/>
      <c r="D83" s="7" t="s">
        <v>153</v>
      </c>
      <c r="E83" s="9">
        <f>+E84+E85</f>
        <v>0</v>
      </c>
      <c r="F83" s="9">
        <f>+F84+F85</f>
        <v>0</v>
      </c>
      <c r="G83" s="9">
        <f>+G84+G85</f>
        <v>0</v>
      </c>
      <c r="H83" s="9">
        <f t="shared" si="2"/>
        <v>0</v>
      </c>
      <c r="I83" s="9">
        <f>+I84+I85</f>
        <v>0</v>
      </c>
      <c r="J83" s="9">
        <f t="shared" si="3"/>
        <v>0</v>
      </c>
    </row>
    <row r="84" spans="2:10" x14ac:dyDescent="0.4">
      <c r="B84" s="68"/>
      <c r="C84" s="68"/>
      <c r="D84" s="7" t="s">
        <v>154</v>
      </c>
      <c r="E84" s="9"/>
      <c r="F84" s="9"/>
      <c r="G84" s="9"/>
      <c r="H84" s="9">
        <f t="shared" si="2"/>
        <v>0</v>
      </c>
      <c r="I84" s="9"/>
      <c r="J84" s="9">
        <f t="shared" si="3"/>
        <v>0</v>
      </c>
    </row>
    <row r="85" spans="2:10" x14ac:dyDescent="0.4">
      <c r="B85" s="68"/>
      <c r="C85" s="68"/>
      <c r="D85" s="7" t="s">
        <v>117</v>
      </c>
      <c r="E85" s="9"/>
      <c r="F85" s="9"/>
      <c r="G85" s="9"/>
      <c r="H85" s="9">
        <f t="shared" si="2"/>
        <v>0</v>
      </c>
      <c r="I85" s="9"/>
      <c r="J85" s="9">
        <f t="shared" si="3"/>
        <v>0</v>
      </c>
    </row>
    <row r="86" spans="2:10" x14ac:dyDescent="0.4">
      <c r="B86" s="68"/>
      <c r="C86" s="68"/>
      <c r="D86" s="7" t="s">
        <v>155</v>
      </c>
      <c r="E86" s="9">
        <f>+E87+E88</f>
        <v>0</v>
      </c>
      <c r="F86" s="9">
        <f>+F87+F88</f>
        <v>0</v>
      </c>
      <c r="G86" s="9">
        <f>+G87+G88</f>
        <v>0</v>
      </c>
      <c r="H86" s="9">
        <f t="shared" si="2"/>
        <v>0</v>
      </c>
      <c r="I86" s="9">
        <f>+I87+I88</f>
        <v>0</v>
      </c>
      <c r="J86" s="9">
        <f t="shared" si="3"/>
        <v>0</v>
      </c>
    </row>
    <row r="87" spans="2:10" x14ac:dyDescent="0.4">
      <c r="B87" s="68"/>
      <c r="C87" s="68"/>
      <c r="D87" s="7" t="s">
        <v>156</v>
      </c>
      <c r="E87" s="9"/>
      <c r="F87" s="9"/>
      <c r="G87" s="9"/>
      <c r="H87" s="9">
        <f t="shared" si="2"/>
        <v>0</v>
      </c>
      <c r="I87" s="9"/>
      <c r="J87" s="9">
        <f t="shared" si="3"/>
        <v>0</v>
      </c>
    </row>
    <row r="88" spans="2:10" x14ac:dyDescent="0.4">
      <c r="B88" s="68"/>
      <c r="C88" s="68"/>
      <c r="D88" s="7" t="s">
        <v>117</v>
      </c>
      <c r="E88" s="9"/>
      <c r="F88" s="9"/>
      <c r="G88" s="9"/>
      <c r="H88" s="9">
        <f t="shared" si="2"/>
        <v>0</v>
      </c>
      <c r="I88" s="9"/>
      <c r="J88" s="9">
        <f t="shared" si="3"/>
        <v>0</v>
      </c>
    </row>
    <row r="89" spans="2:10" x14ac:dyDescent="0.4">
      <c r="B89" s="68"/>
      <c r="C89" s="68"/>
      <c r="D89" s="7" t="s">
        <v>157</v>
      </c>
      <c r="E89" s="9">
        <f>+E90+E91</f>
        <v>0</v>
      </c>
      <c r="F89" s="9">
        <f>+F90+F91</f>
        <v>0</v>
      </c>
      <c r="G89" s="9">
        <f>+G90+G91</f>
        <v>0</v>
      </c>
      <c r="H89" s="9">
        <f t="shared" si="2"/>
        <v>0</v>
      </c>
      <c r="I89" s="9">
        <f>+I90+I91</f>
        <v>0</v>
      </c>
      <c r="J89" s="9">
        <f t="shared" si="3"/>
        <v>0</v>
      </c>
    </row>
    <row r="90" spans="2:10" x14ac:dyDescent="0.4">
      <c r="B90" s="68"/>
      <c r="C90" s="68"/>
      <c r="D90" s="7" t="s">
        <v>158</v>
      </c>
      <c r="E90" s="9"/>
      <c r="F90" s="9"/>
      <c r="G90" s="9"/>
      <c r="H90" s="9">
        <f t="shared" si="2"/>
        <v>0</v>
      </c>
      <c r="I90" s="9"/>
      <c r="J90" s="9">
        <f t="shared" si="3"/>
        <v>0</v>
      </c>
    </row>
    <row r="91" spans="2:10" x14ac:dyDescent="0.4">
      <c r="B91" s="68"/>
      <c r="C91" s="68"/>
      <c r="D91" s="7" t="s">
        <v>117</v>
      </c>
      <c r="E91" s="9"/>
      <c r="F91" s="9"/>
      <c r="G91" s="9"/>
      <c r="H91" s="9">
        <f t="shared" si="2"/>
        <v>0</v>
      </c>
      <c r="I91" s="9"/>
      <c r="J91" s="9">
        <f t="shared" si="3"/>
        <v>0</v>
      </c>
    </row>
    <row r="92" spans="2:10" x14ac:dyDescent="0.4">
      <c r="B92" s="68"/>
      <c r="C92" s="68"/>
      <c r="D92" s="7" t="s">
        <v>159</v>
      </c>
      <c r="E92" s="9">
        <f>+E93+E94</f>
        <v>0</v>
      </c>
      <c r="F92" s="9">
        <f>+F93+F94</f>
        <v>0</v>
      </c>
      <c r="G92" s="9">
        <f>+G93+G94</f>
        <v>0</v>
      </c>
      <c r="H92" s="9">
        <f t="shared" si="2"/>
        <v>0</v>
      </c>
      <c r="I92" s="9">
        <f>+I93+I94</f>
        <v>0</v>
      </c>
      <c r="J92" s="9">
        <f t="shared" si="3"/>
        <v>0</v>
      </c>
    </row>
    <row r="93" spans="2:10" x14ac:dyDescent="0.4">
      <c r="B93" s="68"/>
      <c r="C93" s="68"/>
      <c r="D93" s="7" t="s">
        <v>160</v>
      </c>
      <c r="E93" s="9"/>
      <c r="F93" s="9"/>
      <c r="G93" s="9"/>
      <c r="H93" s="9">
        <f t="shared" si="2"/>
        <v>0</v>
      </c>
      <c r="I93" s="9"/>
      <c r="J93" s="9">
        <f t="shared" si="3"/>
        <v>0</v>
      </c>
    </row>
    <row r="94" spans="2:10" x14ac:dyDescent="0.4">
      <c r="B94" s="68"/>
      <c r="C94" s="68"/>
      <c r="D94" s="7" t="s">
        <v>117</v>
      </c>
      <c r="E94" s="9"/>
      <c r="F94" s="9"/>
      <c r="G94" s="9"/>
      <c r="H94" s="9">
        <f t="shared" si="2"/>
        <v>0</v>
      </c>
      <c r="I94" s="9"/>
      <c r="J94" s="9">
        <f t="shared" si="3"/>
        <v>0</v>
      </c>
    </row>
    <row r="95" spans="2:10" x14ac:dyDescent="0.4">
      <c r="B95" s="68"/>
      <c r="C95" s="68"/>
      <c r="D95" s="7" t="s">
        <v>161</v>
      </c>
      <c r="E95" s="9"/>
      <c r="F95" s="9"/>
      <c r="G95" s="9"/>
      <c r="H95" s="9">
        <f t="shared" si="2"/>
        <v>0</v>
      </c>
      <c r="I95" s="9"/>
      <c r="J95" s="9">
        <f t="shared" si="3"/>
        <v>0</v>
      </c>
    </row>
    <row r="96" spans="2:10" x14ac:dyDescent="0.4">
      <c r="B96" s="68"/>
      <c r="C96" s="68"/>
      <c r="D96" s="7" t="s">
        <v>126</v>
      </c>
      <c r="E96" s="9">
        <f>+E97+E98+E99</f>
        <v>0</v>
      </c>
      <c r="F96" s="9">
        <f>+F97+F98+F99</f>
        <v>0</v>
      </c>
      <c r="G96" s="9">
        <f>+G97+G98+G99</f>
        <v>0</v>
      </c>
      <c r="H96" s="9">
        <f t="shared" si="2"/>
        <v>0</v>
      </c>
      <c r="I96" s="9">
        <f>+I97+I98+I99</f>
        <v>0</v>
      </c>
      <c r="J96" s="9">
        <f t="shared" si="3"/>
        <v>0</v>
      </c>
    </row>
    <row r="97" spans="2:10" x14ac:dyDescent="0.4">
      <c r="B97" s="68"/>
      <c r="C97" s="68"/>
      <c r="D97" s="7" t="s">
        <v>162</v>
      </c>
      <c r="E97" s="9"/>
      <c r="F97" s="9"/>
      <c r="G97" s="9"/>
      <c r="H97" s="9">
        <f t="shared" si="2"/>
        <v>0</v>
      </c>
      <c r="I97" s="9"/>
      <c r="J97" s="9">
        <f t="shared" si="3"/>
        <v>0</v>
      </c>
    </row>
    <row r="98" spans="2:10" x14ac:dyDescent="0.4">
      <c r="B98" s="68"/>
      <c r="C98" s="68"/>
      <c r="D98" s="7" t="s">
        <v>163</v>
      </c>
      <c r="E98" s="9"/>
      <c r="F98" s="9"/>
      <c r="G98" s="9"/>
      <c r="H98" s="9">
        <f t="shared" si="2"/>
        <v>0</v>
      </c>
      <c r="I98" s="9"/>
      <c r="J98" s="9">
        <f t="shared" si="3"/>
        <v>0</v>
      </c>
    </row>
    <row r="99" spans="2:10" x14ac:dyDescent="0.4">
      <c r="B99" s="68"/>
      <c r="C99" s="68"/>
      <c r="D99" s="7" t="s">
        <v>137</v>
      </c>
      <c r="E99" s="9"/>
      <c r="F99" s="9"/>
      <c r="G99" s="9"/>
      <c r="H99" s="9">
        <f t="shared" si="2"/>
        <v>0</v>
      </c>
      <c r="I99" s="9"/>
      <c r="J99" s="9">
        <f t="shared" si="3"/>
        <v>0</v>
      </c>
    </row>
    <row r="100" spans="2:10" x14ac:dyDescent="0.4">
      <c r="B100" s="68"/>
      <c r="C100" s="68"/>
      <c r="D100" s="7" t="s">
        <v>152</v>
      </c>
      <c r="E100" s="9"/>
      <c r="F100" s="9"/>
      <c r="G100" s="9"/>
      <c r="H100" s="9">
        <f t="shared" si="2"/>
        <v>0</v>
      </c>
      <c r="I100" s="9"/>
      <c r="J100" s="9">
        <f t="shared" si="3"/>
        <v>0</v>
      </c>
    </row>
    <row r="101" spans="2:10" x14ac:dyDescent="0.4">
      <c r="B101" s="68"/>
      <c r="C101" s="68"/>
      <c r="D101" s="7" t="s">
        <v>138</v>
      </c>
      <c r="E101" s="9">
        <f>+E102+E103+E104+E105+E106</f>
        <v>0</v>
      </c>
      <c r="F101" s="9">
        <f>+F102+F103+F104+F105+F106</f>
        <v>0</v>
      </c>
      <c r="G101" s="9">
        <f>+G102+G103+G104+G105+G106</f>
        <v>0</v>
      </c>
      <c r="H101" s="9">
        <f t="shared" si="2"/>
        <v>0</v>
      </c>
      <c r="I101" s="9">
        <f>+I102+I103+I104+I105+I106</f>
        <v>0</v>
      </c>
      <c r="J101" s="9">
        <f t="shared" si="3"/>
        <v>0</v>
      </c>
    </row>
    <row r="102" spans="2:10" x14ac:dyDescent="0.4">
      <c r="B102" s="68"/>
      <c r="C102" s="68"/>
      <c r="D102" s="7" t="s">
        <v>139</v>
      </c>
      <c r="E102" s="9"/>
      <c r="F102" s="9"/>
      <c r="G102" s="9"/>
      <c r="H102" s="9">
        <f t="shared" si="2"/>
        <v>0</v>
      </c>
      <c r="I102" s="9"/>
      <c r="J102" s="9">
        <f t="shared" si="3"/>
        <v>0</v>
      </c>
    </row>
    <row r="103" spans="2:10" x14ac:dyDescent="0.4">
      <c r="B103" s="68"/>
      <c r="C103" s="68"/>
      <c r="D103" s="7" t="s">
        <v>140</v>
      </c>
      <c r="E103" s="9"/>
      <c r="F103" s="9"/>
      <c r="G103" s="9"/>
      <c r="H103" s="9">
        <f t="shared" si="2"/>
        <v>0</v>
      </c>
      <c r="I103" s="9"/>
      <c r="J103" s="9">
        <f t="shared" si="3"/>
        <v>0</v>
      </c>
    </row>
    <row r="104" spans="2:10" x14ac:dyDescent="0.4">
      <c r="B104" s="68"/>
      <c r="C104" s="68"/>
      <c r="D104" s="7" t="s">
        <v>143</v>
      </c>
      <c r="E104" s="9"/>
      <c r="F104" s="9"/>
      <c r="G104" s="9"/>
      <c r="H104" s="9">
        <f t="shared" si="2"/>
        <v>0</v>
      </c>
      <c r="I104" s="9"/>
      <c r="J104" s="9">
        <f t="shared" si="3"/>
        <v>0</v>
      </c>
    </row>
    <row r="105" spans="2:10" x14ac:dyDescent="0.4">
      <c r="B105" s="68"/>
      <c r="C105" s="68"/>
      <c r="D105" s="7" t="s">
        <v>144</v>
      </c>
      <c r="E105" s="9"/>
      <c r="F105" s="9"/>
      <c r="G105" s="9"/>
      <c r="H105" s="9">
        <f t="shared" si="2"/>
        <v>0</v>
      </c>
      <c r="I105" s="9"/>
      <c r="J105" s="9">
        <f t="shared" si="3"/>
        <v>0</v>
      </c>
    </row>
    <row r="106" spans="2:10" x14ac:dyDescent="0.4">
      <c r="B106" s="68"/>
      <c r="C106" s="68"/>
      <c r="D106" s="7" t="s">
        <v>145</v>
      </c>
      <c r="E106" s="9"/>
      <c r="F106" s="9"/>
      <c r="G106" s="9"/>
      <c r="H106" s="9">
        <f t="shared" si="2"/>
        <v>0</v>
      </c>
      <c r="I106" s="9"/>
      <c r="J106" s="9">
        <f t="shared" si="3"/>
        <v>0</v>
      </c>
    </row>
    <row r="107" spans="2:10" x14ac:dyDescent="0.4">
      <c r="B107" s="68"/>
      <c r="C107" s="68"/>
      <c r="D107" s="7" t="s">
        <v>14</v>
      </c>
      <c r="E107" s="9"/>
      <c r="F107" s="9"/>
      <c r="G107" s="9"/>
      <c r="H107" s="9">
        <f t="shared" si="2"/>
        <v>0</v>
      </c>
      <c r="I107" s="9"/>
      <c r="J107" s="9">
        <f t="shared" si="3"/>
        <v>0</v>
      </c>
    </row>
    <row r="108" spans="2:10" x14ac:dyDescent="0.4">
      <c r="B108" s="68"/>
      <c r="C108" s="68"/>
      <c r="D108" s="7" t="s">
        <v>15</v>
      </c>
      <c r="E108" s="9">
        <f>+E109+E118+E123+E124+E128+E131+E137</f>
        <v>0</v>
      </c>
      <c r="F108" s="9">
        <f>+F109+F118+F123+F124+F128+F131+F137</f>
        <v>0</v>
      </c>
      <c r="G108" s="9">
        <f>+G109+G118+G123+G124+G128+G131+G137</f>
        <v>0</v>
      </c>
      <c r="H108" s="9">
        <f t="shared" si="2"/>
        <v>0</v>
      </c>
      <c r="I108" s="9">
        <f>+I109+I118+I123+I124+I128+I131+I137</f>
        <v>0</v>
      </c>
      <c r="J108" s="9">
        <f t="shared" si="3"/>
        <v>0</v>
      </c>
    </row>
    <row r="109" spans="2:10" x14ac:dyDescent="0.4">
      <c r="B109" s="68"/>
      <c r="C109" s="68"/>
      <c r="D109" s="7" t="s">
        <v>164</v>
      </c>
      <c r="E109" s="9">
        <f>+E110+E111+E112+E113+E114+E115+E116+E117</f>
        <v>0</v>
      </c>
      <c r="F109" s="9">
        <f>+F110+F111+F112+F113+F114+F115+F116+F117</f>
        <v>0</v>
      </c>
      <c r="G109" s="9">
        <f>+G110+G111+G112+G113+G114+G115+G116+G117</f>
        <v>0</v>
      </c>
      <c r="H109" s="9">
        <f t="shared" si="2"/>
        <v>0</v>
      </c>
      <c r="I109" s="9">
        <f>+I110+I111+I112+I113+I114+I115+I116+I117</f>
        <v>0</v>
      </c>
      <c r="J109" s="9">
        <f t="shared" si="3"/>
        <v>0</v>
      </c>
    </row>
    <row r="110" spans="2:10" x14ac:dyDescent="0.4">
      <c r="B110" s="68"/>
      <c r="C110" s="68"/>
      <c r="D110" s="7" t="s">
        <v>165</v>
      </c>
      <c r="E110" s="9"/>
      <c r="F110" s="9"/>
      <c r="G110" s="9"/>
      <c r="H110" s="9">
        <f t="shared" si="2"/>
        <v>0</v>
      </c>
      <c r="I110" s="9"/>
      <c r="J110" s="9">
        <f t="shared" si="3"/>
        <v>0</v>
      </c>
    </row>
    <row r="111" spans="2:10" x14ac:dyDescent="0.4">
      <c r="B111" s="68"/>
      <c r="C111" s="68"/>
      <c r="D111" s="7" t="s">
        <v>166</v>
      </c>
      <c r="E111" s="9"/>
      <c r="F111" s="9"/>
      <c r="G111" s="9"/>
      <c r="H111" s="9">
        <f t="shared" si="2"/>
        <v>0</v>
      </c>
      <c r="I111" s="9"/>
      <c r="J111" s="9">
        <f t="shared" si="3"/>
        <v>0</v>
      </c>
    </row>
    <row r="112" spans="2:10" x14ac:dyDescent="0.4">
      <c r="B112" s="68"/>
      <c r="C112" s="68"/>
      <c r="D112" s="7" t="s">
        <v>167</v>
      </c>
      <c r="E112" s="9"/>
      <c r="F112" s="9"/>
      <c r="G112" s="9"/>
      <c r="H112" s="9">
        <f t="shared" si="2"/>
        <v>0</v>
      </c>
      <c r="I112" s="9"/>
      <c r="J112" s="9">
        <f t="shared" si="3"/>
        <v>0</v>
      </c>
    </row>
    <row r="113" spans="2:10" x14ac:dyDescent="0.4">
      <c r="B113" s="68"/>
      <c r="C113" s="68"/>
      <c r="D113" s="7" t="s">
        <v>168</v>
      </c>
      <c r="E113" s="9"/>
      <c r="F113" s="9"/>
      <c r="G113" s="9"/>
      <c r="H113" s="9">
        <f t="shared" si="2"/>
        <v>0</v>
      </c>
      <c r="I113" s="9"/>
      <c r="J113" s="9">
        <f t="shared" si="3"/>
        <v>0</v>
      </c>
    </row>
    <row r="114" spans="2:10" x14ac:dyDescent="0.4">
      <c r="B114" s="68"/>
      <c r="C114" s="68"/>
      <c r="D114" s="7" t="s">
        <v>169</v>
      </c>
      <c r="E114" s="9"/>
      <c r="F114" s="9"/>
      <c r="G114" s="9"/>
      <c r="H114" s="9">
        <f t="shared" si="2"/>
        <v>0</v>
      </c>
      <c r="I114" s="9"/>
      <c r="J114" s="9">
        <f t="shared" si="3"/>
        <v>0</v>
      </c>
    </row>
    <row r="115" spans="2:10" x14ac:dyDescent="0.4">
      <c r="B115" s="68"/>
      <c r="C115" s="68"/>
      <c r="D115" s="7" t="s">
        <v>170</v>
      </c>
      <c r="E115" s="9"/>
      <c r="F115" s="9"/>
      <c r="G115" s="9"/>
      <c r="H115" s="9">
        <f t="shared" si="2"/>
        <v>0</v>
      </c>
      <c r="I115" s="9"/>
      <c r="J115" s="9">
        <f t="shared" si="3"/>
        <v>0</v>
      </c>
    </row>
    <row r="116" spans="2:10" x14ac:dyDescent="0.4">
      <c r="B116" s="68"/>
      <c r="C116" s="68"/>
      <c r="D116" s="7" t="s">
        <v>171</v>
      </c>
      <c r="E116" s="9"/>
      <c r="F116" s="9"/>
      <c r="G116" s="9"/>
      <c r="H116" s="9">
        <f t="shared" si="2"/>
        <v>0</v>
      </c>
      <c r="I116" s="9"/>
      <c r="J116" s="9">
        <f t="shared" si="3"/>
        <v>0</v>
      </c>
    </row>
    <row r="117" spans="2:10" x14ac:dyDescent="0.4">
      <c r="B117" s="68"/>
      <c r="C117" s="68"/>
      <c r="D117" s="7" t="s">
        <v>172</v>
      </c>
      <c r="E117" s="9"/>
      <c r="F117" s="9"/>
      <c r="G117" s="9"/>
      <c r="H117" s="9">
        <f t="shared" si="2"/>
        <v>0</v>
      </c>
      <c r="I117" s="9"/>
      <c r="J117" s="9">
        <f t="shared" si="3"/>
        <v>0</v>
      </c>
    </row>
    <row r="118" spans="2:10" x14ac:dyDescent="0.4">
      <c r="B118" s="68"/>
      <c r="C118" s="68"/>
      <c r="D118" s="7" t="s">
        <v>173</v>
      </c>
      <c r="E118" s="9">
        <f>+E119+E120+E121+E122</f>
        <v>0</v>
      </c>
      <c r="F118" s="9">
        <f>+F119+F120+F121+F122</f>
        <v>0</v>
      </c>
      <c r="G118" s="9">
        <f>+G119+G120+G121+G122</f>
        <v>0</v>
      </c>
      <c r="H118" s="9">
        <f t="shared" si="2"/>
        <v>0</v>
      </c>
      <c r="I118" s="9">
        <f>+I119+I120+I121+I122</f>
        <v>0</v>
      </c>
      <c r="J118" s="9">
        <f t="shared" si="3"/>
        <v>0</v>
      </c>
    </row>
    <row r="119" spans="2:10" x14ac:dyDescent="0.4">
      <c r="B119" s="68"/>
      <c r="C119" s="68"/>
      <c r="D119" s="7" t="s">
        <v>174</v>
      </c>
      <c r="E119" s="9"/>
      <c r="F119" s="9"/>
      <c r="G119" s="9"/>
      <c r="H119" s="9">
        <f t="shared" si="2"/>
        <v>0</v>
      </c>
      <c r="I119" s="9"/>
      <c r="J119" s="9">
        <f t="shared" si="3"/>
        <v>0</v>
      </c>
    </row>
    <row r="120" spans="2:10" x14ac:dyDescent="0.4">
      <c r="B120" s="68"/>
      <c r="C120" s="68"/>
      <c r="D120" s="7" t="s">
        <v>175</v>
      </c>
      <c r="E120" s="9"/>
      <c r="F120" s="9"/>
      <c r="G120" s="9"/>
      <c r="H120" s="9">
        <f t="shared" si="2"/>
        <v>0</v>
      </c>
      <c r="I120" s="9"/>
      <c r="J120" s="9">
        <f t="shared" si="3"/>
        <v>0</v>
      </c>
    </row>
    <row r="121" spans="2:10" x14ac:dyDescent="0.4">
      <c r="B121" s="68"/>
      <c r="C121" s="68"/>
      <c r="D121" s="7" t="s">
        <v>176</v>
      </c>
      <c r="E121" s="9"/>
      <c r="F121" s="9"/>
      <c r="G121" s="9"/>
      <c r="H121" s="9">
        <f t="shared" si="2"/>
        <v>0</v>
      </c>
      <c r="I121" s="9"/>
      <c r="J121" s="9">
        <f t="shared" si="3"/>
        <v>0</v>
      </c>
    </row>
    <row r="122" spans="2:10" x14ac:dyDescent="0.4">
      <c r="B122" s="68"/>
      <c r="C122" s="68"/>
      <c r="D122" s="7" t="s">
        <v>177</v>
      </c>
      <c r="E122" s="9"/>
      <c r="F122" s="9"/>
      <c r="G122" s="9"/>
      <c r="H122" s="9">
        <f t="shared" si="2"/>
        <v>0</v>
      </c>
      <c r="I122" s="9"/>
      <c r="J122" s="9">
        <f t="shared" si="3"/>
        <v>0</v>
      </c>
    </row>
    <row r="123" spans="2:10" x14ac:dyDescent="0.4">
      <c r="B123" s="68"/>
      <c r="C123" s="68"/>
      <c r="D123" s="7" t="s">
        <v>178</v>
      </c>
      <c r="E123" s="9"/>
      <c r="F123" s="9"/>
      <c r="G123" s="9"/>
      <c r="H123" s="9">
        <f t="shared" si="2"/>
        <v>0</v>
      </c>
      <c r="I123" s="9"/>
      <c r="J123" s="9">
        <f t="shared" si="3"/>
        <v>0</v>
      </c>
    </row>
    <row r="124" spans="2:10" x14ac:dyDescent="0.4">
      <c r="B124" s="68"/>
      <c r="C124" s="68"/>
      <c r="D124" s="7" t="s">
        <v>179</v>
      </c>
      <c r="E124" s="9">
        <f>+E125+E126+E127</f>
        <v>0</v>
      </c>
      <c r="F124" s="9">
        <f>+F125+F126+F127</f>
        <v>0</v>
      </c>
      <c r="G124" s="9">
        <f>+G125+G126+G127</f>
        <v>0</v>
      </c>
      <c r="H124" s="9">
        <f t="shared" si="2"/>
        <v>0</v>
      </c>
      <c r="I124" s="9">
        <f>+I125+I126+I127</f>
        <v>0</v>
      </c>
      <c r="J124" s="9">
        <f t="shared" si="3"/>
        <v>0</v>
      </c>
    </row>
    <row r="125" spans="2:10" x14ac:dyDescent="0.4">
      <c r="B125" s="68"/>
      <c r="C125" s="68"/>
      <c r="D125" s="7" t="s">
        <v>180</v>
      </c>
      <c r="E125" s="9"/>
      <c r="F125" s="9"/>
      <c r="G125" s="9"/>
      <c r="H125" s="9">
        <f t="shared" si="2"/>
        <v>0</v>
      </c>
      <c r="I125" s="9"/>
      <c r="J125" s="9">
        <f t="shared" si="3"/>
        <v>0</v>
      </c>
    </row>
    <row r="126" spans="2:10" x14ac:dyDescent="0.4">
      <c r="B126" s="68"/>
      <c r="C126" s="68"/>
      <c r="D126" s="7" t="s">
        <v>181</v>
      </c>
      <c r="E126" s="9"/>
      <c r="F126" s="9"/>
      <c r="G126" s="9"/>
      <c r="H126" s="9">
        <f t="shared" si="2"/>
        <v>0</v>
      </c>
      <c r="I126" s="9"/>
      <c r="J126" s="9">
        <f t="shared" si="3"/>
        <v>0</v>
      </c>
    </row>
    <row r="127" spans="2:10" x14ac:dyDescent="0.4">
      <c r="B127" s="68"/>
      <c r="C127" s="68"/>
      <c r="D127" s="7" t="s">
        <v>182</v>
      </c>
      <c r="E127" s="9"/>
      <c r="F127" s="9"/>
      <c r="G127" s="9"/>
      <c r="H127" s="9">
        <f t="shared" si="2"/>
        <v>0</v>
      </c>
      <c r="I127" s="9"/>
      <c r="J127" s="9">
        <f t="shared" si="3"/>
        <v>0</v>
      </c>
    </row>
    <row r="128" spans="2:10" x14ac:dyDescent="0.4">
      <c r="B128" s="68"/>
      <c r="C128" s="68"/>
      <c r="D128" s="7" t="s">
        <v>183</v>
      </c>
      <c r="E128" s="9">
        <f>+E129+E130</f>
        <v>0</v>
      </c>
      <c r="F128" s="9">
        <f>+F129+F130</f>
        <v>0</v>
      </c>
      <c r="G128" s="9">
        <f>+G129+G130</f>
        <v>0</v>
      </c>
      <c r="H128" s="9">
        <f t="shared" si="2"/>
        <v>0</v>
      </c>
      <c r="I128" s="9">
        <f>+I129+I130</f>
        <v>0</v>
      </c>
      <c r="J128" s="9">
        <f t="shared" si="3"/>
        <v>0</v>
      </c>
    </row>
    <row r="129" spans="2:10" x14ac:dyDescent="0.4">
      <c r="B129" s="68"/>
      <c r="C129" s="68"/>
      <c r="D129" s="7" t="s">
        <v>117</v>
      </c>
      <c r="E129" s="9"/>
      <c r="F129" s="9"/>
      <c r="G129" s="9"/>
      <c r="H129" s="9">
        <f t="shared" si="2"/>
        <v>0</v>
      </c>
      <c r="I129" s="9"/>
      <c r="J129" s="9">
        <f t="shared" si="3"/>
        <v>0</v>
      </c>
    </row>
    <row r="130" spans="2:10" x14ac:dyDescent="0.4">
      <c r="B130" s="68"/>
      <c r="C130" s="68"/>
      <c r="D130" s="7" t="s">
        <v>184</v>
      </c>
      <c r="E130" s="9"/>
      <c r="F130" s="9"/>
      <c r="G130" s="9"/>
      <c r="H130" s="9">
        <f t="shared" si="2"/>
        <v>0</v>
      </c>
      <c r="I130" s="9"/>
      <c r="J130" s="9">
        <f t="shared" si="3"/>
        <v>0</v>
      </c>
    </row>
    <row r="131" spans="2:10" x14ac:dyDescent="0.4">
      <c r="B131" s="68"/>
      <c r="C131" s="68"/>
      <c r="D131" s="7" t="s">
        <v>138</v>
      </c>
      <c r="E131" s="9">
        <f>+E132+E133+E134+E135+E136</f>
        <v>0</v>
      </c>
      <c r="F131" s="9">
        <f>+F132+F133+F134+F135+F136</f>
        <v>0</v>
      </c>
      <c r="G131" s="9">
        <f>+G132+G133+G134+G135+G136</f>
        <v>0</v>
      </c>
      <c r="H131" s="9">
        <f t="shared" si="2"/>
        <v>0</v>
      </c>
      <c r="I131" s="9">
        <f>+I132+I133+I134+I135+I136</f>
        <v>0</v>
      </c>
      <c r="J131" s="9">
        <f t="shared" si="3"/>
        <v>0</v>
      </c>
    </row>
    <row r="132" spans="2:10" x14ac:dyDescent="0.4">
      <c r="B132" s="68"/>
      <c r="C132" s="68"/>
      <c r="D132" s="7" t="s">
        <v>139</v>
      </c>
      <c r="E132" s="9"/>
      <c r="F132" s="9"/>
      <c r="G132" s="9"/>
      <c r="H132" s="9">
        <f t="shared" si="2"/>
        <v>0</v>
      </c>
      <c r="I132" s="9"/>
      <c r="J132" s="9">
        <f t="shared" si="3"/>
        <v>0</v>
      </c>
    </row>
    <row r="133" spans="2:10" x14ac:dyDescent="0.4">
      <c r="B133" s="68"/>
      <c r="C133" s="68"/>
      <c r="D133" s="7" t="s">
        <v>140</v>
      </c>
      <c r="E133" s="9"/>
      <c r="F133" s="9"/>
      <c r="G133" s="9"/>
      <c r="H133" s="9">
        <f t="shared" si="2"/>
        <v>0</v>
      </c>
      <c r="I133" s="9"/>
      <c r="J133" s="9">
        <f t="shared" si="3"/>
        <v>0</v>
      </c>
    </row>
    <row r="134" spans="2:10" x14ac:dyDescent="0.4">
      <c r="B134" s="68"/>
      <c r="C134" s="68"/>
      <c r="D134" s="7" t="s">
        <v>143</v>
      </c>
      <c r="E134" s="9"/>
      <c r="F134" s="9"/>
      <c r="G134" s="9"/>
      <c r="H134" s="9">
        <f t="shared" si="2"/>
        <v>0</v>
      </c>
      <c r="I134" s="9"/>
      <c r="J134" s="9">
        <f t="shared" si="3"/>
        <v>0</v>
      </c>
    </row>
    <row r="135" spans="2:10" x14ac:dyDescent="0.4">
      <c r="B135" s="68"/>
      <c r="C135" s="68"/>
      <c r="D135" s="7" t="s">
        <v>144</v>
      </c>
      <c r="E135" s="9"/>
      <c r="F135" s="9"/>
      <c r="G135" s="9"/>
      <c r="H135" s="9">
        <f t="shared" si="2"/>
        <v>0</v>
      </c>
      <c r="I135" s="9"/>
      <c r="J135" s="9">
        <f t="shared" si="3"/>
        <v>0</v>
      </c>
    </row>
    <row r="136" spans="2:10" x14ac:dyDescent="0.4">
      <c r="B136" s="68"/>
      <c r="C136" s="68"/>
      <c r="D136" s="7" t="s">
        <v>145</v>
      </c>
      <c r="E136" s="9"/>
      <c r="F136" s="9"/>
      <c r="G136" s="9"/>
      <c r="H136" s="9">
        <f t="shared" ref="H136:H199" si="4">+E136+F136+G136</f>
        <v>0</v>
      </c>
      <c r="I136" s="9"/>
      <c r="J136" s="9">
        <f t="shared" ref="J136:J199" si="5">H136-ABS(I136)</f>
        <v>0</v>
      </c>
    </row>
    <row r="137" spans="2:10" x14ac:dyDescent="0.4">
      <c r="B137" s="68"/>
      <c r="C137" s="68"/>
      <c r="D137" s="7" t="s">
        <v>146</v>
      </c>
      <c r="E137" s="9"/>
      <c r="F137" s="9"/>
      <c r="G137" s="9"/>
      <c r="H137" s="9">
        <f t="shared" si="4"/>
        <v>0</v>
      </c>
      <c r="I137" s="9"/>
      <c r="J137" s="9">
        <f t="shared" si="5"/>
        <v>0</v>
      </c>
    </row>
    <row r="138" spans="2:10" x14ac:dyDescent="0.4">
      <c r="B138" s="68"/>
      <c r="C138" s="68"/>
      <c r="D138" s="7" t="s">
        <v>16</v>
      </c>
      <c r="E138" s="9">
        <f>+E139+E142+E143+E144</f>
        <v>0</v>
      </c>
      <c r="F138" s="9">
        <f>+F139+F142+F143+F144</f>
        <v>0</v>
      </c>
      <c r="G138" s="9">
        <f>+G139+G142+G143+G144</f>
        <v>0</v>
      </c>
      <c r="H138" s="9">
        <f t="shared" si="4"/>
        <v>0</v>
      </c>
      <c r="I138" s="9">
        <f>+I139+I142+I143+I144</f>
        <v>0</v>
      </c>
      <c r="J138" s="9">
        <f t="shared" si="5"/>
        <v>0</v>
      </c>
    </row>
    <row r="139" spans="2:10" x14ac:dyDescent="0.4">
      <c r="B139" s="68"/>
      <c r="C139" s="68"/>
      <c r="D139" s="7" t="s">
        <v>151</v>
      </c>
      <c r="E139" s="9">
        <f>+E140+E141</f>
        <v>0</v>
      </c>
      <c r="F139" s="9">
        <f>+F140+F141</f>
        <v>0</v>
      </c>
      <c r="G139" s="9">
        <f>+G140+G141</f>
        <v>0</v>
      </c>
      <c r="H139" s="9">
        <f t="shared" si="4"/>
        <v>0</v>
      </c>
      <c r="I139" s="9">
        <f>+I140+I141</f>
        <v>0</v>
      </c>
      <c r="J139" s="9">
        <f t="shared" si="5"/>
        <v>0</v>
      </c>
    </row>
    <row r="140" spans="2:10" x14ac:dyDescent="0.4">
      <c r="B140" s="68"/>
      <c r="C140" s="68"/>
      <c r="D140" s="7" t="s">
        <v>148</v>
      </c>
      <c r="E140" s="9"/>
      <c r="F140" s="9"/>
      <c r="G140" s="9"/>
      <c r="H140" s="9">
        <f t="shared" si="4"/>
        <v>0</v>
      </c>
      <c r="I140" s="9"/>
      <c r="J140" s="9">
        <f t="shared" si="5"/>
        <v>0</v>
      </c>
    </row>
    <row r="141" spans="2:10" x14ac:dyDescent="0.4">
      <c r="B141" s="68"/>
      <c r="C141" s="68"/>
      <c r="D141" s="7" t="s">
        <v>123</v>
      </c>
      <c r="E141" s="9"/>
      <c r="F141" s="9"/>
      <c r="G141" s="9"/>
      <c r="H141" s="9">
        <f t="shared" si="4"/>
        <v>0</v>
      </c>
      <c r="I141" s="9"/>
      <c r="J141" s="9">
        <f t="shared" si="5"/>
        <v>0</v>
      </c>
    </row>
    <row r="142" spans="2:10" x14ac:dyDescent="0.4">
      <c r="B142" s="68"/>
      <c r="C142" s="68"/>
      <c r="D142" s="7" t="s">
        <v>185</v>
      </c>
      <c r="E142" s="9"/>
      <c r="F142" s="9"/>
      <c r="G142" s="9"/>
      <c r="H142" s="9">
        <f t="shared" si="4"/>
        <v>0</v>
      </c>
      <c r="I142" s="9"/>
      <c r="J142" s="9">
        <f t="shared" si="5"/>
        <v>0</v>
      </c>
    </row>
    <row r="143" spans="2:10" x14ac:dyDescent="0.4">
      <c r="B143" s="68"/>
      <c r="C143" s="68"/>
      <c r="D143" s="7" t="s">
        <v>178</v>
      </c>
      <c r="E143" s="9"/>
      <c r="F143" s="9"/>
      <c r="G143" s="9"/>
      <c r="H143" s="9">
        <f t="shared" si="4"/>
        <v>0</v>
      </c>
      <c r="I143" s="9"/>
      <c r="J143" s="9">
        <f t="shared" si="5"/>
        <v>0</v>
      </c>
    </row>
    <row r="144" spans="2:10" x14ac:dyDescent="0.4">
      <c r="B144" s="68"/>
      <c r="C144" s="68"/>
      <c r="D144" s="7" t="s">
        <v>138</v>
      </c>
      <c r="E144" s="9">
        <f>+E145+E146+E147+E148+E149</f>
        <v>0</v>
      </c>
      <c r="F144" s="9">
        <f>+F145+F146+F147+F148+F149</f>
        <v>0</v>
      </c>
      <c r="G144" s="9">
        <f>+G145+G146+G147+G148+G149</f>
        <v>0</v>
      </c>
      <c r="H144" s="9">
        <f t="shared" si="4"/>
        <v>0</v>
      </c>
      <c r="I144" s="9">
        <f>+I145+I146+I147+I148+I149</f>
        <v>0</v>
      </c>
      <c r="J144" s="9">
        <f t="shared" si="5"/>
        <v>0</v>
      </c>
    </row>
    <row r="145" spans="2:10" x14ac:dyDescent="0.4">
      <c r="B145" s="68"/>
      <c r="C145" s="68"/>
      <c r="D145" s="7" t="s">
        <v>139</v>
      </c>
      <c r="E145" s="9"/>
      <c r="F145" s="9"/>
      <c r="G145" s="9"/>
      <c r="H145" s="9">
        <f t="shared" si="4"/>
        <v>0</v>
      </c>
      <c r="I145" s="9"/>
      <c r="J145" s="9">
        <f t="shared" si="5"/>
        <v>0</v>
      </c>
    </row>
    <row r="146" spans="2:10" x14ac:dyDescent="0.4">
      <c r="B146" s="68"/>
      <c r="C146" s="68"/>
      <c r="D146" s="7" t="s">
        <v>140</v>
      </c>
      <c r="E146" s="9"/>
      <c r="F146" s="9"/>
      <c r="G146" s="9"/>
      <c r="H146" s="9">
        <f t="shared" si="4"/>
        <v>0</v>
      </c>
      <c r="I146" s="9"/>
      <c r="J146" s="9">
        <f t="shared" si="5"/>
        <v>0</v>
      </c>
    </row>
    <row r="147" spans="2:10" x14ac:dyDescent="0.4">
      <c r="B147" s="68"/>
      <c r="C147" s="68"/>
      <c r="D147" s="7" t="s">
        <v>143</v>
      </c>
      <c r="E147" s="9"/>
      <c r="F147" s="9"/>
      <c r="G147" s="9"/>
      <c r="H147" s="9">
        <f t="shared" si="4"/>
        <v>0</v>
      </c>
      <c r="I147" s="9"/>
      <c r="J147" s="9">
        <f t="shared" si="5"/>
        <v>0</v>
      </c>
    </row>
    <row r="148" spans="2:10" x14ac:dyDescent="0.4">
      <c r="B148" s="68"/>
      <c r="C148" s="68"/>
      <c r="D148" s="7" t="s">
        <v>144</v>
      </c>
      <c r="E148" s="9"/>
      <c r="F148" s="9"/>
      <c r="G148" s="9"/>
      <c r="H148" s="9">
        <f t="shared" si="4"/>
        <v>0</v>
      </c>
      <c r="I148" s="9"/>
      <c r="J148" s="9">
        <f t="shared" si="5"/>
        <v>0</v>
      </c>
    </row>
    <row r="149" spans="2:10" x14ac:dyDescent="0.4">
      <c r="B149" s="68"/>
      <c r="C149" s="68"/>
      <c r="D149" s="7" t="s">
        <v>145</v>
      </c>
      <c r="E149" s="9"/>
      <c r="F149" s="9"/>
      <c r="G149" s="9"/>
      <c r="H149" s="9">
        <f t="shared" si="4"/>
        <v>0</v>
      </c>
      <c r="I149" s="9"/>
      <c r="J149" s="9">
        <f t="shared" si="5"/>
        <v>0</v>
      </c>
    </row>
    <row r="150" spans="2:10" x14ac:dyDescent="0.4">
      <c r="B150" s="68"/>
      <c r="C150" s="68"/>
      <c r="D150" s="7" t="s">
        <v>17</v>
      </c>
      <c r="E150" s="9">
        <f>+E151+E152+E153+E154+E155+E156+E157+E158+E159+E160+E163+E169</f>
        <v>0</v>
      </c>
      <c r="F150" s="9">
        <f>+F151+F152+F153+F154+F155+F156+F157+F158+F159+F160+F163+F169</f>
        <v>0</v>
      </c>
      <c r="G150" s="9">
        <f>+G151+G152+G153+G154+G155+G156+G157+G158+G159+G160+G163+G169</f>
        <v>0</v>
      </c>
      <c r="H150" s="9">
        <f t="shared" si="4"/>
        <v>0</v>
      </c>
      <c r="I150" s="9">
        <f>+I151+I152+I153+I154+I155+I156+I157+I158+I159+I160+I163+I169</f>
        <v>0</v>
      </c>
      <c r="J150" s="9">
        <f t="shared" si="5"/>
        <v>0</v>
      </c>
    </row>
    <row r="151" spans="2:10" x14ac:dyDescent="0.4">
      <c r="B151" s="68"/>
      <c r="C151" s="68"/>
      <c r="D151" s="7" t="s">
        <v>186</v>
      </c>
      <c r="E151" s="9"/>
      <c r="F151" s="9"/>
      <c r="G151" s="9"/>
      <c r="H151" s="9">
        <f t="shared" si="4"/>
        <v>0</v>
      </c>
      <c r="I151" s="9"/>
      <c r="J151" s="9">
        <f t="shared" si="5"/>
        <v>0</v>
      </c>
    </row>
    <row r="152" spans="2:10" x14ac:dyDescent="0.4">
      <c r="B152" s="68"/>
      <c r="C152" s="68"/>
      <c r="D152" s="7" t="s">
        <v>187</v>
      </c>
      <c r="E152" s="9"/>
      <c r="F152" s="9"/>
      <c r="G152" s="9"/>
      <c r="H152" s="9">
        <f t="shared" si="4"/>
        <v>0</v>
      </c>
      <c r="I152" s="9"/>
      <c r="J152" s="9">
        <f t="shared" si="5"/>
        <v>0</v>
      </c>
    </row>
    <row r="153" spans="2:10" x14ac:dyDescent="0.4">
      <c r="B153" s="68"/>
      <c r="C153" s="68"/>
      <c r="D153" s="7" t="s">
        <v>188</v>
      </c>
      <c r="E153" s="9"/>
      <c r="F153" s="9"/>
      <c r="G153" s="9"/>
      <c r="H153" s="9">
        <f t="shared" si="4"/>
        <v>0</v>
      </c>
      <c r="I153" s="9"/>
      <c r="J153" s="9">
        <f t="shared" si="5"/>
        <v>0</v>
      </c>
    </row>
    <row r="154" spans="2:10" x14ac:dyDescent="0.4">
      <c r="B154" s="68"/>
      <c r="C154" s="68"/>
      <c r="D154" s="7" t="s">
        <v>189</v>
      </c>
      <c r="E154" s="9"/>
      <c r="F154" s="9"/>
      <c r="G154" s="9"/>
      <c r="H154" s="9">
        <f t="shared" si="4"/>
        <v>0</v>
      </c>
      <c r="I154" s="9"/>
      <c r="J154" s="9">
        <f t="shared" si="5"/>
        <v>0</v>
      </c>
    </row>
    <row r="155" spans="2:10" x14ac:dyDescent="0.4">
      <c r="B155" s="68"/>
      <c r="C155" s="68"/>
      <c r="D155" s="7" t="s">
        <v>190</v>
      </c>
      <c r="E155" s="9"/>
      <c r="F155" s="9"/>
      <c r="G155" s="9"/>
      <c r="H155" s="9">
        <f t="shared" si="4"/>
        <v>0</v>
      </c>
      <c r="I155" s="9"/>
      <c r="J155" s="9">
        <f t="shared" si="5"/>
        <v>0</v>
      </c>
    </row>
    <row r="156" spans="2:10" x14ac:dyDescent="0.4">
      <c r="B156" s="68"/>
      <c r="C156" s="68"/>
      <c r="D156" s="7" t="s">
        <v>191</v>
      </c>
      <c r="E156" s="9"/>
      <c r="F156" s="9"/>
      <c r="G156" s="9"/>
      <c r="H156" s="9">
        <f t="shared" si="4"/>
        <v>0</v>
      </c>
      <c r="I156" s="9"/>
      <c r="J156" s="9">
        <f t="shared" si="5"/>
        <v>0</v>
      </c>
    </row>
    <row r="157" spans="2:10" x14ac:dyDescent="0.4">
      <c r="B157" s="68"/>
      <c r="C157" s="68"/>
      <c r="D157" s="7" t="s">
        <v>192</v>
      </c>
      <c r="E157" s="9"/>
      <c r="F157" s="9"/>
      <c r="G157" s="9"/>
      <c r="H157" s="9">
        <f t="shared" si="4"/>
        <v>0</v>
      </c>
      <c r="I157" s="9"/>
      <c r="J157" s="9">
        <f t="shared" si="5"/>
        <v>0</v>
      </c>
    </row>
    <row r="158" spans="2:10" x14ac:dyDescent="0.4">
      <c r="B158" s="68"/>
      <c r="C158" s="68"/>
      <c r="D158" s="7" t="s">
        <v>193</v>
      </c>
      <c r="E158" s="9"/>
      <c r="F158" s="9"/>
      <c r="G158" s="9"/>
      <c r="H158" s="9">
        <f t="shared" si="4"/>
        <v>0</v>
      </c>
      <c r="I158" s="9"/>
      <c r="J158" s="9">
        <f t="shared" si="5"/>
        <v>0</v>
      </c>
    </row>
    <row r="159" spans="2:10" x14ac:dyDescent="0.4">
      <c r="B159" s="68"/>
      <c r="C159" s="68"/>
      <c r="D159" s="7" t="s">
        <v>194</v>
      </c>
      <c r="E159" s="9"/>
      <c r="F159" s="9"/>
      <c r="G159" s="9"/>
      <c r="H159" s="9">
        <f t="shared" si="4"/>
        <v>0</v>
      </c>
      <c r="I159" s="9"/>
      <c r="J159" s="9">
        <f t="shared" si="5"/>
        <v>0</v>
      </c>
    </row>
    <row r="160" spans="2:10" x14ac:dyDescent="0.4">
      <c r="B160" s="68"/>
      <c r="C160" s="68"/>
      <c r="D160" s="7" t="s">
        <v>195</v>
      </c>
      <c r="E160" s="9">
        <f>+E161+E162</f>
        <v>0</v>
      </c>
      <c r="F160" s="9">
        <f>+F161+F162</f>
        <v>0</v>
      </c>
      <c r="G160" s="9">
        <f>+G161+G162</f>
        <v>0</v>
      </c>
      <c r="H160" s="9">
        <f t="shared" si="4"/>
        <v>0</v>
      </c>
      <c r="I160" s="9">
        <f>+I161+I162</f>
        <v>0</v>
      </c>
      <c r="J160" s="9">
        <f t="shared" si="5"/>
        <v>0</v>
      </c>
    </row>
    <row r="161" spans="2:10" x14ac:dyDescent="0.4">
      <c r="B161" s="68"/>
      <c r="C161" s="68"/>
      <c r="D161" s="7" t="s">
        <v>196</v>
      </c>
      <c r="E161" s="9"/>
      <c r="F161" s="9"/>
      <c r="G161" s="9"/>
      <c r="H161" s="9">
        <f t="shared" si="4"/>
        <v>0</v>
      </c>
      <c r="I161" s="9"/>
      <c r="J161" s="9">
        <f t="shared" si="5"/>
        <v>0</v>
      </c>
    </row>
    <row r="162" spans="2:10" x14ac:dyDescent="0.4">
      <c r="B162" s="68"/>
      <c r="C162" s="68"/>
      <c r="D162" s="7" t="s">
        <v>197</v>
      </c>
      <c r="E162" s="9"/>
      <c r="F162" s="9"/>
      <c r="G162" s="9"/>
      <c r="H162" s="9">
        <f t="shared" si="4"/>
        <v>0</v>
      </c>
      <c r="I162" s="9"/>
      <c r="J162" s="9">
        <f t="shared" si="5"/>
        <v>0</v>
      </c>
    </row>
    <row r="163" spans="2:10" x14ac:dyDescent="0.4">
      <c r="B163" s="68"/>
      <c r="C163" s="68"/>
      <c r="D163" s="7" t="s">
        <v>198</v>
      </c>
      <c r="E163" s="9">
        <f>+E164+E165+E166+E167+E168</f>
        <v>0</v>
      </c>
      <c r="F163" s="9">
        <f>+F164+F165+F166+F167+F168</f>
        <v>0</v>
      </c>
      <c r="G163" s="9">
        <f>+G164+G165+G166+G167+G168</f>
        <v>0</v>
      </c>
      <c r="H163" s="9">
        <f t="shared" si="4"/>
        <v>0</v>
      </c>
      <c r="I163" s="9">
        <f>+I164+I165+I166+I167+I168</f>
        <v>0</v>
      </c>
      <c r="J163" s="9">
        <f t="shared" si="5"/>
        <v>0</v>
      </c>
    </row>
    <row r="164" spans="2:10" x14ac:dyDescent="0.4">
      <c r="B164" s="68"/>
      <c r="C164" s="68"/>
      <c r="D164" s="7" t="s">
        <v>139</v>
      </c>
      <c r="E164" s="9"/>
      <c r="F164" s="9"/>
      <c r="G164" s="9"/>
      <c r="H164" s="9">
        <f t="shared" si="4"/>
        <v>0</v>
      </c>
      <c r="I164" s="9"/>
      <c r="J164" s="9">
        <f t="shared" si="5"/>
        <v>0</v>
      </c>
    </row>
    <row r="165" spans="2:10" x14ac:dyDescent="0.4">
      <c r="B165" s="68"/>
      <c r="C165" s="68"/>
      <c r="D165" s="7" t="s">
        <v>140</v>
      </c>
      <c r="E165" s="9"/>
      <c r="F165" s="9"/>
      <c r="G165" s="9"/>
      <c r="H165" s="9">
        <f t="shared" si="4"/>
        <v>0</v>
      </c>
      <c r="I165" s="9"/>
      <c r="J165" s="9">
        <f t="shared" si="5"/>
        <v>0</v>
      </c>
    </row>
    <row r="166" spans="2:10" x14ac:dyDescent="0.4">
      <c r="B166" s="68"/>
      <c r="C166" s="68"/>
      <c r="D166" s="7" t="s">
        <v>143</v>
      </c>
      <c r="E166" s="9"/>
      <c r="F166" s="9"/>
      <c r="G166" s="9"/>
      <c r="H166" s="9">
        <f t="shared" si="4"/>
        <v>0</v>
      </c>
      <c r="I166" s="9"/>
      <c r="J166" s="9">
        <f t="shared" si="5"/>
        <v>0</v>
      </c>
    </row>
    <row r="167" spans="2:10" x14ac:dyDescent="0.4">
      <c r="B167" s="68"/>
      <c r="C167" s="68"/>
      <c r="D167" s="7" t="s">
        <v>144</v>
      </c>
      <c r="E167" s="9"/>
      <c r="F167" s="9"/>
      <c r="G167" s="9"/>
      <c r="H167" s="9">
        <f t="shared" si="4"/>
        <v>0</v>
      </c>
      <c r="I167" s="9"/>
      <c r="J167" s="9">
        <f t="shared" si="5"/>
        <v>0</v>
      </c>
    </row>
    <row r="168" spans="2:10" x14ac:dyDescent="0.4">
      <c r="B168" s="68"/>
      <c r="C168" s="68"/>
      <c r="D168" s="7" t="s">
        <v>199</v>
      </c>
      <c r="E168" s="9"/>
      <c r="F168" s="9"/>
      <c r="G168" s="9"/>
      <c r="H168" s="9">
        <f t="shared" si="4"/>
        <v>0</v>
      </c>
      <c r="I168" s="9"/>
      <c r="J168" s="9">
        <f t="shared" si="5"/>
        <v>0</v>
      </c>
    </row>
    <row r="169" spans="2:10" x14ac:dyDescent="0.4">
      <c r="B169" s="68"/>
      <c r="C169" s="68"/>
      <c r="D169" s="7" t="s">
        <v>146</v>
      </c>
      <c r="E169" s="9"/>
      <c r="F169" s="9"/>
      <c r="G169" s="9"/>
      <c r="H169" s="9">
        <f t="shared" si="4"/>
        <v>0</v>
      </c>
      <c r="I169" s="9"/>
      <c r="J169" s="9">
        <f t="shared" si="5"/>
        <v>0</v>
      </c>
    </row>
    <row r="170" spans="2:10" x14ac:dyDescent="0.4">
      <c r="B170" s="68"/>
      <c r="C170" s="68"/>
      <c r="D170" s="7" t="s">
        <v>18</v>
      </c>
      <c r="E170" s="9">
        <f>+E171</f>
        <v>0</v>
      </c>
      <c r="F170" s="9">
        <f>+F171</f>
        <v>12104720</v>
      </c>
      <c r="G170" s="9">
        <f>+G171</f>
        <v>0</v>
      </c>
      <c r="H170" s="9">
        <f t="shared" si="4"/>
        <v>12104720</v>
      </c>
      <c r="I170" s="9">
        <f>+I171</f>
        <v>0</v>
      </c>
      <c r="J170" s="9">
        <f t="shared" si="5"/>
        <v>12104720</v>
      </c>
    </row>
    <row r="171" spans="2:10" x14ac:dyDescent="0.4">
      <c r="B171" s="68"/>
      <c r="C171" s="68"/>
      <c r="D171" s="7" t="s">
        <v>138</v>
      </c>
      <c r="E171" s="9">
        <f>+E172+E173</f>
        <v>0</v>
      </c>
      <c r="F171" s="9">
        <f>+F172+F173</f>
        <v>12104720</v>
      </c>
      <c r="G171" s="9">
        <f>+G172+G173</f>
        <v>0</v>
      </c>
      <c r="H171" s="9">
        <f t="shared" si="4"/>
        <v>12104720</v>
      </c>
      <c r="I171" s="9">
        <f>+I172+I173</f>
        <v>0</v>
      </c>
      <c r="J171" s="9">
        <f t="shared" si="5"/>
        <v>12104720</v>
      </c>
    </row>
    <row r="172" spans="2:10" x14ac:dyDescent="0.4">
      <c r="B172" s="68"/>
      <c r="C172" s="68"/>
      <c r="D172" s="7" t="s">
        <v>200</v>
      </c>
      <c r="E172" s="9"/>
      <c r="F172" s="9">
        <v>2890479</v>
      </c>
      <c r="G172" s="9"/>
      <c r="H172" s="9">
        <f t="shared" si="4"/>
        <v>2890479</v>
      </c>
      <c r="I172" s="9"/>
      <c r="J172" s="9">
        <f t="shared" si="5"/>
        <v>2890479</v>
      </c>
    </row>
    <row r="173" spans="2:10" x14ac:dyDescent="0.4">
      <c r="B173" s="68"/>
      <c r="C173" s="68"/>
      <c r="D173" s="7" t="s">
        <v>201</v>
      </c>
      <c r="E173" s="9"/>
      <c r="F173" s="9">
        <v>9214241</v>
      </c>
      <c r="G173" s="9"/>
      <c r="H173" s="9">
        <f t="shared" si="4"/>
        <v>9214241</v>
      </c>
      <c r="I173" s="9"/>
      <c r="J173" s="9">
        <f t="shared" si="5"/>
        <v>9214241</v>
      </c>
    </row>
    <row r="174" spans="2:10" x14ac:dyDescent="0.4">
      <c r="B174" s="68"/>
      <c r="C174" s="68"/>
      <c r="D174" s="7" t="s">
        <v>19</v>
      </c>
      <c r="E174" s="9">
        <f>+E175</f>
        <v>32416200</v>
      </c>
      <c r="F174" s="9">
        <f>+F175</f>
        <v>0</v>
      </c>
      <c r="G174" s="9">
        <f>+G175</f>
        <v>0</v>
      </c>
      <c r="H174" s="9">
        <f t="shared" si="4"/>
        <v>32416200</v>
      </c>
      <c r="I174" s="9">
        <f>+I175</f>
        <v>0</v>
      </c>
      <c r="J174" s="9">
        <f t="shared" si="5"/>
        <v>32416200</v>
      </c>
    </row>
    <row r="175" spans="2:10" x14ac:dyDescent="0.4">
      <c r="B175" s="68"/>
      <c r="C175" s="68"/>
      <c r="D175" s="7" t="s">
        <v>138</v>
      </c>
      <c r="E175" s="9">
        <f>+E176+E177</f>
        <v>32416200</v>
      </c>
      <c r="F175" s="9">
        <f>+F176+F177</f>
        <v>0</v>
      </c>
      <c r="G175" s="9">
        <f>+G176+G177</f>
        <v>0</v>
      </c>
      <c r="H175" s="9">
        <f t="shared" si="4"/>
        <v>32416200</v>
      </c>
      <c r="I175" s="9">
        <f>+I176+I177</f>
        <v>0</v>
      </c>
      <c r="J175" s="9">
        <f t="shared" si="5"/>
        <v>32416200</v>
      </c>
    </row>
    <row r="176" spans="2:10" x14ac:dyDescent="0.4">
      <c r="B176" s="68"/>
      <c r="C176" s="68"/>
      <c r="D176" s="7" t="s">
        <v>202</v>
      </c>
      <c r="E176" s="9">
        <v>32416200</v>
      </c>
      <c r="F176" s="9"/>
      <c r="G176" s="9"/>
      <c r="H176" s="9">
        <f t="shared" si="4"/>
        <v>32416200</v>
      </c>
      <c r="I176" s="9"/>
      <c r="J176" s="9">
        <f t="shared" si="5"/>
        <v>32416200</v>
      </c>
    </row>
    <row r="177" spans="2:10" x14ac:dyDescent="0.4">
      <c r="B177" s="68"/>
      <c r="C177" s="68"/>
      <c r="D177" s="7" t="s">
        <v>201</v>
      </c>
      <c r="E177" s="9"/>
      <c r="F177" s="9"/>
      <c r="G177" s="9"/>
      <c r="H177" s="9">
        <f t="shared" si="4"/>
        <v>0</v>
      </c>
      <c r="I177" s="9"/>
      <c r="J177" s="9">
        <f t="shared" si="5"/>
        <v>0</v>
      </c>
    </row>
    <row r="178" spans="2:10" x14ac:dyDescent="0.4">
      <c r="B178" s="68"/>
      <c r="C178" s="68"/>
      <c r="D178" s="7" t="s">
        <v>20</v>
      </c>
      <c r="E178" s="9">
        <f t="shared" ref="E178:G179" si="6">+E179</f>
        <v>0</v>
      </c>
      <c r="F178" s="9">
        <f t="shared" si="6"/>
        <v>0</v>
      </c>
      <c r="G178" s="9">
        <f t="shared" si="6"/>
        <v>8500000</v>
      </c>
      <c r="H178" s="9">
        <f t="shared" si="4"/>
        <v>8500000</v>
      </c>
      <c r="I178" s="9">
        <f>+I179</f>
        <v>0</v>
      </c>
      <c r="J178" s="9">
        <f t="shared" si="5"/>
        <v>8500000</v>
      </c>
    </row>
    <row r="179" spans="2:10" x14ac:dyDescent="0.4">
      <c r="B179" s="68"/>
      <c r="C179" s="68"/>
      <c r="D179" s="7" t="s">
        <v>138</v>
      </c>
      <c r="E179" s="9">
        <f t="shared" si="6"/>
        <v>0</v>
      </c>
      <c r="F179" s="9">
        <f t="shared" si="6"/>
        <v>0</v>
      </c>
      <c r="G179" s="9">
        <f t="shared" si="6"/>
        <v>8500000</v>
      </c>
      <c r="H179" s="9">
        <f t="shared" si="4"/>
        <v>8500000</v>
      </c>
      <c r="I179" s="9">
        <f>+I180</f>
        <v>0</v>
      </c>
      <c r="J179" s="9">
        <f t="shared" si="5"/>
        <v>8500000</v>
      </c>
    </row>
    <row r="180" spans="2:10" x14ac:dyDescent="0.4">
      <c r="B180" s="68"/>
      <c r="C180" s="68"/>
      <c r="D180" s="7" t="s">
        <v>201</v>
      </c>
      <c r="E180" s="9"/>
      <c r="F180" s="9"/>
      <c r="G180" s="9">
        <v>8500000</v>
      </c>
      <c r="H180" s="9">
        <f t="shared" si="4"/>
        <v>8500000</v>
      </c>
      <c r="I180" s="9"/>
      <c r="J180" s="9">
        <f t="shared" si="5"/>
        <v>8500000</v>
      </c>
    </row>
    <row r="181" spans="2:10" x14ac:dyDescent="0.4">
      <c r="B181" s="68"/>
      <c r="C181" s="68"/>
      <c r="D181" s="7" t="s">
        <v>21</v>
      </c>
      <c r="E181" s="9">
        <f t="shared" ref="E181:G182" si="7">+E182</f>
        <v>0</v>
      </c>
      <c r="F181" s="9">
        <f t="shared" si="7"/>
        <v>0</v>
      </c>
      <c r="G181" s="9">
        <f t="shared" si="7"/>
        <v>0</v>
      </c>
      <c r="H181" s="9">
        <f t="shared" si="4"/>
        <v>0</v>
      </c>
      <c r="I181" s="9">
        <f>+I182</f>
        <v>0</v>
      </c>
      <c r="J181" s="9">
        <f t="shared" si="5"/>
        <v>0</v>
      </c>
    </row>
    <row r="182" spans="2:10" x14ac:dyDescent="0.4">
      <c r="B182" s="68"/>
      <c r="C182" s="68"/>
      <c r="D182" s="7" t="s">
        <v>203</v>
      </c>
      <c r="E182" s="9">
        <f t="shared" si="7"/>
        <v>0</v>
      </c>
      <c r="F182" s="9">
        <f t="shared" si="7"/>
        <v>0</v>
      </c>
      <c r="G182" s="9">
        <f t="shared" si="7"/>
        <v>0</v>
      </c>
      <c r="H182" s="9">
        <f t="shared" si="4"/>
        <v>0</v>
      </c>
      <c r="I182" s="9">
        <f>+I183</f>
        <v>0</v>
      </c>
      <c r="J182" s="9">
        <f t="shared" si="5"/>
        <v>0</v>
      </c>
    </row>
    <row r="183" spans="2:10" x14ac:dyDescent="0.4">
      <c r="B183" s="68"/>
      <c r="C183" s="68"/>
      <c r="D183" s="7" t="s">
        <v>727</v>
      </c>
      <c r="E183" s="9"/>
      <c r="F183" s="9"/>
      <c r="G183" s="9"/>
      <c r="H183" s="9">
        <f t="shared" si="4"/>
        <v>0</v>
      </c>
      <c r="I183" s="9"/>
      <c r="J183" s="9">
        <f t="shared" si="5"/>
        <v>0</v>
      </c>
    </row>
    <row r="184" spans="2:10" x14ac:dyDescent="0.4">
      <c r="B184" s="68"/>
      <c r="C184" s="68"/>
      <c r="D184" s="7" t="s">
        <v>22</v>
      </c>
      <c r="E184" s="9"/>
      <c r="F184" s="9"/>
      <c r="G184" s="9"/>
      <c r="H184" s="9">
        <f t="shared" si="4"/>
        <v>0</v>
      </c>
      <c r="I184" s="9"/>
      <c r="J184" s="9">
        <f t="shared" si="5"/>
        <v>0</v>
      </c>
    </row>
    <row r="185" spans="2:10" x14ac:dyDescent="0.4">
      <c r="B185" s="68"/>
      <c r="C185" s="68"/>
      <c r="D185" s="7" t="s">
        <v>23</v>
      </c>
      <c r="E185" s="9"/>
      <c r="F185" s="9"/>
      <c r="G185" s="9"/>
      <c r="H185" s="9">
        <f t="shared" si="4"/>
        <v>0</v>
      </c>
      <c r="I185" s="9"/>
      <c r="J185" s="9">
        <f t="shared" si="5"/>
        <v>0</v>
      </c>
    </row>
    <row r="186" spans="2:10" x14ac:dyDescent="0.4">
      <c r="B186" s="68"/>
      <c r="C186" s="68"/>
      <c r="D186" s="7" t="s">
        <v>24</v>
      </c>
      <c r="E186" s="9"/>
      <c r="F186" s="9"/>
      <c r="G186" s="9"/>
      <c r="H186" s="9">
        <f t="shared" si="4"/>
        <v>0</v>
      </c>
      <c r="I186" s="9"/>
      <c r="J186" s="9">
        <f t="shared" si="5"/>
        <v>0</v>
      </c>
    </row>
    <row r="187" spans="2:10" x14ac:dyDescent="0.4">
      <c r="B187" s="68"/>
      <c r="C187" s="68"/>
      <c r="D187" s="7" t="s">
        <v>719</v>
      </c>
      <c r="E187" s="9"/>
      <c r="F187" s="9"/>
      <c r="G187" s="9"/>
      <c r="H187" s="9">
        <f t="shared" si="4"/>
        <v>0</v>
      </c>
      <c r="I187" s="9"/>
      <c r="J187" s="9">
        <f t="shared" si="5"/>
        <v>0</v>
      </c>
    </row>
    <row r="188" spans="2:10" x14ac:dyDescent="0.4">
      <c r="B188" s="68"/>
      <c r="C188" s="68"/>
      <c r="D188" s="7" t="s">
        <v>25</v>
      </c>
      <c r="E188" s="9">
        <f>+E189+E190+E191</f>
        <v>0</v>
      </c>
      <c r="F188" s="9">
        <f>+F189+F190+F191</f>
        <v>0</v>
      </c>
      <c r="G188" s="9">
        <f>+G189+G190+G191</f>
        <v>53437</v>
      </c>
      <c r="H188" s="9">
        <f t="shared" si="4"/>
        <v>53437</v>
      </c>
      <c r="I188" s="9">
        <f>+I189+I190+I191</f>
        <v>0</v>
      </c>
      <c r="J188" s="9">
        <f t="shared" si="5"/>
        <v>53437</v>
      </c>
    </row>
    <row r="189" spans="2:10" x14ac:dyDescent="0.4">
      <c r="B189" s="68"/>
      <c r="C189" s="68"/>
      <c r="D189" s="7" t="s">
        <v>204</v>
      </c>
      <c r="E189" s="9"/>
      <c r="F189" s="9"/>
      <c r="G189" s="9"/>
      <c r="H189" s="9">
        <f t="shared" si="4"/>
        <v>0</v>
      </c>
      <c r="I189" s="9"/>
      <c r="J189" s="9">
        <f t="shared" si="5"/>
        <v>0</v>
      </c>
    </row>
    <row r="190" spans="2:10" x14ac:dyDescent="0.4">
      <c r="B190" s="68"/>
      <c r="C190" s="68"/>
      <c r="D190" s="7" t="s">
        <v>205</v>
      </c>
      <c r="E190" s="9"/>
      <c r="F190" s="9"/>
      <c r="G190" s="9"/>
      <c r="H190" s="9">
        <f t="shared" si="4"/>
        <v>0</v>
      </c>
      <c r="I190" s="9"/>
      <c r="J190" s="9">
        <f t="shared" si="5"/>
        <v>0</v>
      </c>
    </row>
    <row r="191" spans="2:10" x14ac:dyDescent="0.4">
      <c r="B191" s="68"/>
      <c r="C191" s="68"/>
      <c r="D191" s="7" t="s">
        <v>206</v>
      </c>
      <c r="E191" s="9"/>
      <c r="F191" s="9"/>
      <c r="G191" s="9">
        <v>53437</v>
      </c>
      <c r="H191" s="9">
        <f t="shared" si="4"/>
        <v>53437</v>
      </c>
      <c r="I191" s="9"/>
      <c r="J191" s="9">
        <f t="shared" si="5"/>
        <v>53437</v>
      </c>
    </row>
    <row r="192" spans="2:10" x14ac:dyDescent="0.4">
      <c r="B192" s="68"/>
      <c r="C192" s="68"/>
      <c r="D192" s="7" t="s">
        <v>26</v>
      </c>
      <c r="E192" s="9">
        <f>+E193+E194+E195</f>
        <v>0</v>
      </c>
      <c r="F192" s="9">
        <f>+F193+F194+F195</f>
        <v>0</v>
      </c>
      <c r="G192" s="9">
        <f>+G193+G194+G195</f>
        <v>0</v>
      </c>
      <c r="H192" s="9">
        <f t="shared" si="4"/>
        <v>0</v>
      </c>
      <c r="I192" s="9">
        <f>+I193+I194+I195</f>
        <v>0</v>
      </c>
      <c r="J192" s="9">
        <f t="shared" si="5"/>
        <v>0</v>
      </c>
    </row>
    <row r="193" spans="2:10" x14ac:dyDescent="0.4">
      <c r="B193" s="68"/>
      <c r="C193" s="68"/>
      <c r="D193" s="7" t="s">
        <v>207</v>
      </c>
      <c r="E193" s="9"/>
      <c r="F193" s="9"/>
      <c r="G193" s="9"/>
      <c r="H193" s="9">
        <f t="shared" si="4"/>
        <v>0</v>
      </c>
      <c r="I193" s="9"/>
      <c r="J193" s="9">
        <f t="shared" si="5"/>
        <v>0</v>
      </c>
    </row>
    <row r="194" spans="2:10" x14ac:dyDescent="0.4">
      <c r="B194" s="68"/>
      <c r="C194" s="68"/>
      <c r="D194" s="7" t="s">
        <v>208</v>
      </c>
      <c r="E194" s="9"/>
      <c r="F194" s="9"/>
      <c r="G194" s="9"/>
      <c r="H194" s="9">
        <f t="shared" si="4"/>
        <v>0</v>
      </c>
      <c r="I194" s="9"/>
      <c r="J194" s="9">
        <f t="shared" si="5"/>
        <v>0</v>
      </c>
    </row>
    <row r="195" spans="2:10" x14ac:dyDescent="0.4">
      <c r="B195" s="68"/>
      <c r="C195" s="68"/>
      <c r="D195" s="7" t="s">
        <v>209</v>
      </c>
      <c r="E195" s="9"/>
      <c r="F195" s="9"/>
      <c r="G195" s="9"/>
      <c r="H195" s="9">
        <f t="shared" si="4"/>
        <v>0</v>
      </c>
      <c r="I195" s="9"/>
      <c r="J195" s="9">
        <f t="shared" si="5"/>
        <v>0</v>
      </c>
    </row>
    <row r="196" spans="2:10" x14ac:dyDescent="0.4">
      <c r="B196" s="68"/>
      <c r="C196" s="69"/>
      <c r="D196" s="11" t="s">
        <v>27</v>
      </c>
      <c r="E196" s="13">
        <f>+E7+E55+E71+E82+E107+E108+E138+E150+E170+E174+E178+E181+E184+E185+E186+E187+E188+E192</f>
        <v>32416200</v>
      </c>
      <c r="F196" s="13">
        <f>+F7+F55+F71+F82+F107+F108+F138+F150+F170+F174+F178+F181+F184+F185+F186+F187+F188+F192</f>
        <v>12104720</v>
      </c>
      <c r="G196" s="13">
        <f>+G7+G55+G71+G82+G107+G108+G138+G150+G170+G174+G178+G181+G184+G185+G186+G187+G188+G192</f>
        <v>8553437</v>
      </c>
      <c r="H196" s="13">
        <f t="shared" si="4"/>
        <v>53074357</v>
      </c>
      <c r="I196" s="13">
        <f>+I7+I55+I71+I82+I107+I108+I138+I150+I170+I174+I178+I181+I184+I185+I186+I187+I188+I192</f>
        <v>0</v>
      </c>
      <c r="J196" s="13">
        <f t="shared" si="5"/>
        <v>53074357</v>
      </c>
    </row>
    <row r="197" spans="2:10" x14ac:dyDescent="0.4">
      <c r="B197" s="68"/>
      <c r="C197" s="67" t="s">
        <v>28</v>
      </c>
      <c r="D197" s="7" t="s">
        <v>29</v>
      </c>
      <c r="E197" s="9">
        <f>+E198+E199+E200+E201+E202+E203+E204+E205</f>
        <v>26876809</v>
      </c>
      <c r="F197" s="9">
        <f>+F198+F199+F200+F201+F202+F203+F204+F205</f>
        <v>4110909</v>
      </c>
      <c r="G197" s="9">
        <f>+G198+G199+G200+G201+G202+G203+G204+G205</f>
        <v>7132422</v>
      </c>
      <c r="H197" s="9">
        <f t="shared" si="4"/>
        <v>38120140</v>
      </c>
      <c r="I197" s="9">
        <f>+I198+I199+I200+I201+I202+I203+I204+I205</f>
        <v>0</v>
      </c>
      <c r="J197" s="9">
        <f t="shared" si="5"/>
        <v>38120140</v>
      </c>
    </row>
    <row r="198" spans="2:10" x14ac:dyDescent="0.4">
      <c r="B198" s="68"/>
      <c r="C198" s="68"/>
      <c r="D198" s="7" t="s">
        <v>210</v>
      </c>
      <c r="E198" s="9"/>
      <c r="F198" s="9"/>
      <c r="G198" s="9"/>
      <c r="H198" s="9">
        <f t="shared" si="4"/>
        <v>0</v>
      </c>
      <c r="I198" s="9"/>
      <c r="J198" s="9">
        <f t="shared" si="5"/>
        <v>0</v>
      </c>
    </row>
    <row r="199" spans="2:10" x14ac:dyDescent="0.4">
      <c r="B199" s="68"/>
      <c r="C199" s="68"/>
      <c r="D199" s="7" t="s">
        <v>211</v>
      </c>
      <c r="E199" s="9">
        <v>16294477</v>
      </c>
      <c r="F199" s="9"/>
      <c r="G199" s="9">
        <v>4639520</v>
      </c>
      <c r="H199" s="9">
        <f t="shared" si="4"/>
        <v>20933997</v>
      </c>
      <c r="I199" s="9"/>
      <c r="J199" s="9">
        <f t="shared" si="5"/>
        <v>20933997</v>
      </c>
    </row>
    <row r="200" spans="2:10" x14ac:dyDescent="0.4">
      <c r="B200" s="68"/>
      <c r="C200" s="68"/>
      <c r="D200" s="7" t="s">
        <v>212</v>
      </c>
      <c r="E200" s="9">
        <v>5482247</v>
      </c>
      <c r="F200" s="9"/>
      <c r="G200" s="9">
        <v>1434487</v>
      </c>
      <c r="H200" s="9">
        <f t="shared" ref="H200:H263" si="8">+E200+F200+G200</f>
        <v>6916734</v>
      </c>
      <c r="I200" s="9"/>
      <c r="J200" s="9">
        <f t="shared" ref="J200:J263" si="9">H200-ABS(I200)</f>
        <v>6916734</v>
      </c>
    </row>
    <row r="201" spans="2:10" x14ac:dyDescent="0.4">
      <c r="B201" s="68"/>
      <c r="C201" s="68"/>
      <c r="D201" s="7" t="s">
        <v>213</v>
      </c>
      <c r="E201" s="9">
        <v>1370873</v>
      </c>
      <c r="F201" s="9">
        <v>4107550</v>
      </c>
      <c r="G201" s="9"/>
      <c r="H201" s="9">
        <f t="shared" si="8"/>
        <v>5478423</v>
      </c>
      <c r="I201" s="9"/>
      <c r="J201" s="9">
        <f t="shared" si="9"/>
        <v>5478423</v>
      </c>
    </row>
    <row r="202" spans="2:10" x14ac:dyDescent="0.4">
      <c r="B202" s="68"/>
      <c r="C202" s="68"/>
      <c r="D202" s="7" t="s">
        <v>214</v>
      </c>
      <c r="E202" s="9"/>
      <c r="F202" s="9"/>
      <c r="G202" s="9"/>
      <c r="H202" s="9">
        <f t="shared" si="8"/>
        <v>0</v>
      </c>
      <c r="I202" s="9"/>
      <c r="J202" s="9">
        <f t="shared" si="9"/>
        <v>0</v>
      </c>
    </row>
    <row r="203" spans="2:10" x14ac:dyDescent="0.4">
      <c r="B203" s="68"/>
      <c r="C203" s="68"/>
      <c r="D203" s="7" t="s">
        <v>215</v>
      </c>
      <c r="E203" s="9">
        <v>222500</v>
      </c>
      <c r="F203" s="9"/>
      <c r="G203" s="9">
        <v>89000</v>
      </c>
      <c r="H203" s="9">
        <f t="shared" si="8"/>
        <v>311500</v>
      </c>
      <c r="I203" s="9"/>
      <c r="J203" s="9">
        <f t="shared" si="9"/>
        <v>311500</v>
      </c>
    </row>
    <row r="204" spans="2:10" x14ac:dyDescent="0.4">
      <c r="B204" s="68"/>
      <c r="C204" s="68"/>
      <c r="D204" s="7" t="s">
        <v>216</v>
      </c>
      <c r="E204" s="9"/>
      <c r="F204" s="9"/>
      <c r="G204" s="9"/>
      <c r="H204" s="9">
        <f t="shared" si="8"/>
        <v>0</v>
      </c>
      <c r="I204" s="9"/>
      <c r="J204" s="9">
        <f t="shared" si="9"/>
        <v>0</v>
      </c>
    </row>
    <row r="205" spans="2:10" x14ac:dyDescent="0.4">
      <c r="B205" s="68"/>
      <c r="C205" s="68"/>
      <c r="D205" s="7" t="s">
        <v>217</v>
      </c>
      <c r="E205" s="9">
        <v>3506712</v>
      </c>
      <c r="F205" s="9">
        <v>3359</v>
      </c>
      <c r="G205" s="9">
        <v>969415</v>
      </c>
      <c r="H205" s="9">
        <f t="shared" si="8"/>
        <v>4479486</v>
      </c>
      <c r="I205" s="9"/>
      <c r="J205" s="9">
        <f t="shared" si="9"/>
        <v>4479486</v>
      </c>
    </row>
    <row r="206" spans="2:10" x14ac:dyDescent="0.4">
      <c r="B206" s="68"/>
      <c r="C206" s="68"/>
      <c r="D206" s="7" t="s">
        <v>30</v>
      </c>
      <c r="E206" s="9">
        <f>+E207+E208+E209+E210+E211+E212+E213+E214+E215+E216+E217+E218+E219+E220+E221+E222+E223+E224+E225+E226+E227+E228+E229+E230+E231+E232+E233+E234</f>
        <v>844997</v>
      </c>
      <c r="F206" s="9">
        <f>+F207+F208+F209+F210+F211+F212+F213+F214+F215+F216+F217+F218+F219+F220+F221+F222+F223+F224+F225+F226+F227+F228+F229+F230+F231+F232+F233+F234</f>
        <v>808998</v>
      </c>
      <c r="G206" s="9">
        <f>+G207+G208+G209+G210+G211+G212+G213+G214+G215+G216+G217+G218+G219+G220+G221+G222+G223+G224+G225+G226+G227+G228+G229+G230+G231+G232+G233+G234</f>
        <v>568223</v>
      </c>
      <c r="H206" s="9">
        <f t="shared" si="8"/>
        <v>2222218</v>
      </c>
      <c r="I206" s="9">
        <f>+I207+I208+I209+I210+I211+I212+I213+I214+I215+I216+I217+I218+I219+I220+I221+I222+I223+I224+I225+I226+I227+I228+I229+I230+I231+I232+I233+I234</f>
        <v>0</v>
      </c>
      <c r="J206" s="9">
        <f t="shared" si="9"/>
        <v>2222218</v>
      </c>
    </row>
    <row r="207" spans="2:10" x14ac:dyDescent="0.4">
      <c r="B207" s="68"/>
      <c r="C207" s="68"/>
      <c r="D207" s="7" t="s">
        <v>218</v>
      </c>
      <c r="E207" s="9"/>
      <c r="F207" s="9"/>
      <c r="G207" s="9"/>
      <c r="H207" s="9">
        <f t="shared" si="8"/>
        <v>0</v>
      </c>
      <c r="I207" s="9"/>
      <c r="J207" s="9">
        <f t="shared" si="9"/>
        <v>0</v>
      </c>
    </row>
    <row r="208" spans="2:10" x14ac:dyDescent="0.4">
      <c r="B208" s="68"/>
      <c r="C208" s="68"/>
      <c r="D208" s="7" t="s">
        <v>219</v>
      </c>
      <c r="E208" s="9"/>
      <c r="F208" s="9"/>
      <c r="G208" s="9"/>
      <c r="H208" s="9">
        <f t="shared" si="8"/>
        <v>0</v>
      </c>
      <c r="I208" s="9"/>
      <c r="J208" s="9">
        <f t="shared" si="9"/>
        <v>0</v>
      </c>
    </row>
    <row r="209" spans="2:10" x14ac:dyDescent="0.4">
      <c r="B209" s="68"/>
      <c r="C209" s="68"/>
      <c r="D209" s="7" t="s">
        <v>220</v>
      </c>
      <c r="E209" s="9"/>
      <c r="F209" s="9"/>
      <c r="G209" s="9"/>
      <c r="H209" s="9">
        <f t="shared" si="8"/>
        <v>0</v>
      </c>
      <c r="I209" s="9"/>
      <c r="J209" s="9">
        <f t="shared" si="9"/>
        <v>0</v>
      </c>
    </row>
    <row r="210" spans="2:10" x14ac:dyDescent="0.4">
      <c r="B210" s="68"/>
      <c r="C210" s="68"/>
      <c r="D210" s="7" t="s">
        <v>221</v>
      </c>
      <c r="E210" s="9"/>
      <c r="F210" s="9"/>
      <c r="G210" s="9"/>
      <c r="H210" s="9">
        <f t="shared" si="8"/>
        <v>0</v>
      </c>
      <c r="I210" s="9"/>
      <c r="J210" s="9">
        <f t="shared" si="9"/>
        <v>0</v>
      </c>
    </row>
    <row r="211" spans="2:10" x14ac:dyDescent="0.4">
      <c r="B211" s="68"/>
      <c r="C211" s="68"/>
      <c r="D211" s="7" t="s">
        <v>222</v>
      </c>
      <c r="E211" s="9"/>
      <c r="F211" s="9"/>
      <c r="G211" s="9"/>
      <c r="H211" s="9">
        <f t="shared" si="8"/>
        <v>0</v>
      </c>
      <c r="I211" s="9"/>
      <c r="J211" s="9">
        <f t="shared" si="9"/>
        <v>0</v>
      </c>
    </row>
    <row r="212" spans="2:10" x14ac:dyDescent="0.4">
      <c r="B212" s="68"/>
      <c r="C212" s="68"/>
      <c r="D212" s="7" t="s">
        <v>223</v>
      </c>
      <c r="E212" s="9"/>
      <c r="F212" s="9"/>
      <c r="G212" s="9"/>
      <c r="H212" s="9">
        <f t="shared" si="8"/>
        <v>0</v>
      </c>
      <c r="I212" s="9"/>
      <c r="J212" s="9">
        <f t="shared" si="9"/>
        <v>0</v>
      </c>
    </row>
    <row r="213" spans="2:10" x14ac:dyDescent="0.4">
      <c r="B213" s="68"/>
      <c r="C213" s="68"/>
      <c r="D213" s="7" t="s">
        <v>224</v>
      </c>
      <c r="E213" s="9"/>
      <c r="F213" s="9"/>
      <c r="G213" s="9"/>
      <c r="H213" s="9">
        <f t="shared" si="8"/>
        <v>0</v>
      </c>
      <c r="I213" s="9"/>
      <c r="J213" s="9">
        <f t="shared" si="9"/>
        <v>0</v>
      </c>
    </row>
    <row r="214" spans="2:10" x14ac:dyDescent="0.4">
      <c r="B214" s="68"/>
      <c r="C214" s="68"/>
      <c r="D214" s="7" t="s">
        <v>225</v>
      </c>
      <c r="E214" s="9"/>
      <c r="F214" s="9"/>
      <c r="G214" s="9"/>
      <c r="H214" s="9">
        <f t="shared" si="8"/>
        <v>0</v>
      </c>
      <c r="I214" s="9"/>
      <c r="J214" s="9">
        <f t="shared" si="9"/>
        <v>0</v>
      </c>
    </row>
    <row r="215" spans="2:10" x14ac:dyDescent="0.4">
      <c r="B215" s="68"/>
      <c r="C215" s="68"/>
      <c r="D215" s="7" t="s">
        <v>226</v>
      </c>
      <c r="E215" s="9"/>
      <c r="F215" s="9"/>
      <c r="G215" s="9"/>
      <c r="H215" s="9">
        <f t="shared" si="8"/>
        <v>0</v>
      </c>
      <c r="I215" s="9"/>
      <c r="J215" s="9">
        <f t="shared" si="9"/>
        <v>0</v>
      </c>
    </row>
    <row r="216" spans="2:10" x14ac:dyDescent="0.4">
      <c r="B216" s="68"/>
      <c r="C216" s="68"/>
      <c r="D216" s="7" t="s">
        <v>227</v>
      </c>
      <c r="E216" s="9"/>
      <c r="F216" s="9"/>
      <c r="G216" s="9"/>
      <c r="H216" s="9">
        <f t="shared" si="8"/>
        <v>0</v>
      </c>
      <c r="I216" s="9"/>
      <c r="J216" s="9">
        <f t="shared" si="9"/>
        <v>0</v>
      </c>
    </row>
    <row r="217" spans="2:10" x14ac:dyDescent="0.4">
      <c r="B217" s="68"/>
      <c r="C217" s="68"/>
      <c r="D217" s="7" t="s">
        <v>228</v>
      </c>
      <c r="E217" s="9"/>
      <c r="F217" s="9"/>
      <c r="G217" s="9"/>
      <c r="H217" s="9">
        <f t="shared" si="8"/>
        <v>0</v>
      </c>
      <c r="I217" s="9"/>
      <c r="J217" s="9">
        <f t="shared" si="9"/>
        <v>0</v>
      </c>
    </row>
    <row r="218" spans="2:10" x14ac:dyDescent="0.4">
      <c r="B218" s="68"/>
      <c r="C218" s="68"/>
      <c r="D218" s="7" t="s">
        <v>229</v>
      </c>
      <c r="E218" s="9"/>
      <c r="F218" s="9"/>
      <c r="G218" s="9"/>
      <c r="H218" s="9">
        <f t="shared" si="8"/>
        <v>0</v>
      </c>
      <c r="I218" s="9"/>
      <c r="J218" s="9">
        <f t="shared" si="9"/>
        <v>0</v>
      </c>
    </row>
    <row r="219" spans="2:10" x14ac:dyDescent="0.4">
      <c r="B219" s="68"/>
      <c r="C219" s="68"/>
      <c r="D219" s="7" t="s">
        <v>230</v>
      </c>
      <c r="E219" s="9"/>
      <c r="F219" s="9"/>
      <c r="G219" s="9"/>
      <c r="H219" s="9">
        <f t="shared" si="8"/>
        <v>0</v>
      </c>
      <c r="I219" s="9"/>
      <c r="J219" s="9">
        <f t="shared" si="9"/>
        <v>0</v>
      </c>
    </row>
    <row r="220" spans="2:10" x14ac:dyDescent="0.4">
      <c r="B220" s="68"/>
      <c r="C220" s="68"/>
      <c r="D220" s="7" t="s">
        <v>231</v>
      </c>
      <c r="E220" s="9"/>
      <c r="F220" s="9">
        <v>181300</v>
      </c>
      <c r="G220" s="9"/>
      <c r="H220" s="9">
        <f t="shared" si="8"/>
        <v>181300</v>
      </c>
      <c r="I220" s="9"/>
      <c r="J220" s="9">
        <f t="shared" si="9"/>
        <v>181300</v>
      </c>
    </row>
    <row r="221" spans="2:10" x14ac:dyDescent="0.4">
      <c r="B221" s="68"/>
      <c r="C221" s="68"/>
      <c r="D221" s="7" t="s">
        <v>232</v>
      </c>
      <c r="E221" s="9"/>
      <c r="F221" s="9"/>
      <c r="G221" s="9">
        <v>107730</v>
      </c>
      <c r="H221" s="9">
        <f t="shared" si="8"/>
        <v>107730</v>
      </c>
      <c r="I221" s="9"/>
      <c r="J221" s="9">
        <f t="shared" si="9"/>
        <v>107730</v>
      </c>
    </row>
    <row r="222" spans="2:10" x14ac:dyDescent="0.4">
      <c r="B222" s="68"/>
      <c r="C222" s="68"/>
      <c r="D222" s="7" t="s">
        <v>233</v>
      </c>
      <c r="E222" s="9"/>
      <c r="F222" s="9"/>
      <c r="G222" s="9">
        <v>393360</v>
      </c>
      <c r="H222" s="9">
        <f t="shared" si="8"/>
        <v>393360</v>
      </c>
      <c r="I222" s="9"/>
      <c r="J222" s="9">
        <f t="shared" si="9"/>
        <v>393360</v>
      </c>
    </row>
    <row r="223" spans="2:10" x14ac:dyDescent="0.4">
      <c r="B223" s="68"/>
      <c r="C223" s="68"/>
      <c r="D223" s="7" t="s">
        <v>234</v>
      </c>
      <c r="E223" s="9"/>
      <c r="F223" s="9"/>
      <c r="G223" s="9"/>
      <c r="H223" s="9">
        <f t="shared" si="8"/>
        <v>0</v>
      </c>
      <c r="I223" s="9"/>
      <c r="J223" s="9">
        <f t="shared" si="9"/>
        <v>0</v>
      </c>
    </row>
    <row r="224" spans="2:10" x14ac:dyDescent="0.4">
      <c r="B224" s="68"/>
      <c r="C224" s="68"/>
      <c r="D224" s="7" t="s">
        <v>235</v>
      </c>
      <c r="E224" s="9"/>
      <c r="F224" s="9"/>
      <c r="G224" s="9"/>
      <c r="H224" s="9">
        <f t="shared" si="8"/>
        <v>0</v>
      </c>
      <c r="I224" s="9"/>
      <c r="J224" s="9">
        <f t="shared" si="9"/>
        <v>0</v>
      </c>
    </row>
    <row r="225" spans="2:10" x14ac:dyDescent="0.4">
      <c r="B225" s="68"/>
      <c r="C225" s="68"/>
      <c r="D225" s="7" t="s">
        <v>236</v>
      </c>
      <c r="E225" s="9"/>
      <c r="F225" s="9"/>
      <c r="G225" s="9"/>
      <c r="H225" s="9">
        <f t="shared" si="8"/>
        <v>0</v>
      </c>
      <c r="I225" s="9"/>
      <c r="J225" s="9">
        <f t="shared" si="9"/>
        <v>0</v>
      </c>
    </row>
    <row r="226" spans="2:10" x14ac:dyDescent="0.4">
      <c r="B226" s="68"/>
      <c r="C226" s="68"/>
      <c r="D226" s="7" t="s">
        <v>237</v>
      </c>
      <c r="E226" s="9"/>
      <c r="F226" s="9"/>
      <c r="G226" s="9"/>
      <c r="H226" s="9">
        <f t="shared" si="8"/>
        <v>0</v>
      </c>
      <c r="I226" s="9"/>
      <c r="J226" s="9">
        <f t="shared" si="9"/>
        <v>0</v>
      </c>
    </row>
    <row r="227" spans="2:10" x14ac:dyDescent="0.4">
      <c r="B227" s="68"/>
      <c r="C227" s="68"/>
      <c r="D227" s="7" t="s">
        <v>238</v>
      </c>
      <c r="E227" s="9">
        <v>237729</v>
      </c>
      <c r="F227" s="9"/>
      <c r="G227" s="9">
        <v>67133</v>
      </c>
      <c r="H227" s="9">
        <f t="shared" si="8"/>
        <v>304862</v>
      </c>
      <c r="I227" s="9"/>
      <c r="J227" s="9">
        <f t="shared" si="9"/>
        <v>304862</v>
      </c>
    </row>
    <row r="228" spans="2:10" x14ac:dyDescent="0.4">
      <c r="B228" s="68"/>
      <c r="C228" s="68"/>
      <c r="D228" s="7" t="s">
        <v>239</v>
      </c>
      <c r="E228" s="9"/>
      <c r="F228" s="9"/>
      <c r="G228" s="9"/>
      <c r="H228" s="9">
        <f t="shared" si="8"/>
        <v>0</v>
      </c>
      <c r="I228" s="9"/>
      <c r="J228" s="9">
        <f t="shared" si="9"/>
        <v>0</v>
      </c>
    </row>
    <row r="229" spans="2:10" x14ac:dyDescent="0.4">
      <c r="B229" s="68"/>
      <c r="C229" s="68"/>
      <c r="D229" s="7" t="s">
        <v>240</v>
      </c>
      <c r="E229" s="9"/>
      <c r="F229" s="9"/>
      <c r="G229" s="9"/>
      <c r="H229" s="9">
        <f t="shared" si="8"/>
        <v>0</v>
      </c>
      <c r="I229" s="9"/>
      <c r="J229" s="9">
        <f t="shared" si="9"/>
        <v>0</v>
      </c>
    </row>
    <row r="230" spans="2:10" x14ac:dyDescent="0.4">
      <c r="B230" s="68"/>
      <c r="C230" s="68"/>
      <c r="D230" s="7" t="s">
        <v>241</v>
      </c>
      <c r="E230" s="9"/>
      <c r="F230" s="9"/>
      <c r="G230" s="9"/>
      <c r="H230" s="9">
        <f t="shared" si="8"/>
        <v>0</v>
      </c>
      <c r="I230" s="9"/>
      <c r="J230" s="9">
        <f t="shared" si="9"/>
        <v>0</v>
      </c>
    </row>
    <row r="231" spans="2:10" x14ac:dyDescent="0.4">
      <c r="B231" s="68"/>
      <c r="C231" s="68"/>
      <c r="D231" s="7" t="s">
        <v>242</v>
      </c>
      <c r="E231" s="9">
        <v>601148</v>
      </c>
      <c r="F231" s="9">
        <v>307076</v>
      </c>
      <c r="G231" s="9"/>
      <c r="H231" s="9">
        <f t="shared" si="8"/>
        <v>908224</v>
      </c>
      <c r="I231" s="9"/>
      <c r="J231" s="9">
        <f t="shared" si="9"/>
        <v>908224</v>
      </c>
    </row>
    <row r="232" spans="2:10" x14ac:dyDescent="0.4">
      <c r="B232" s="68"/>
      <c r="C232" s="68"/>
      <c r="D232" s="7" t="s">
        <v>243</v>
      </c>
      <c r="E232" s="9"/>
      <c r="F232" s="9">
        <v>320622</v>
      </c>
      <c r="G232" s="9"/>
      <c r="H232" s="9">
        <f t="shared" si="8"/>
        <v>320622</v>
      </c>
      <c r="I232" s="9"/>
      <c r="J232" s="9">
        <f t="shared" si="9"/>
        <v>320622</v>
      </c>
    </row>
    <row r="233" spans="2:10" x14ac:dyDescent="0.4">
      <c r="B233" s="68"/>
      <c r="C233" s="68"/>
      <c r="D233" s="7" t="s">
        <v>244</v>
      </c>
      <c r="E233" s="9">
        <v>6120</v>
      </c>
      <c r="F233" s="9"/>
      <c r="G233" s="9"/>
      <c r="H233" s="9">
        <f t="shared" si="8"/>
        <v>6120</v>
      </c>
      <c r="I233" s="9"/>
      <c r="J233" s="9">
        <f t="shared" si="9"/>
        <v>6120</v>
      </c>
    </row>
    <row r="234" spans="2:10" x14ac:dyDescent="0.4">
      <c r="B234" s="68"/>
      <c r="C234" s="68"/>
      <c r="D234" s="7" t="s">
        <v>245</v>
      </c>
      <c r="E234" s="9"/>
      <c r="F234" s="9"/>
      <c r="G234" s="9"/>
      <c r="H234" s="9">
        <f t="shared" si="8"/>
        <v>0</v>
      </c>
      <c r="I234" s="9"/>
      <c r="J234" s="9">
        <f t="shared" si="9"/>
        <v>0</v>
      </c>
    </row>
    <row r="235" spans="2:10" x14ac:dyDescent="0.4">
      <c r="B235" s="68"/>
      <c r="C235" s="68"/>
      <c r="D235" s="7" t="s">
        <v>31</v>
      </c>
      <c r="E235" s="9">
        <f>+E236+E237+E238+E239+E240+E241+E242+E243+E244+E245+E246+E247+E248+E249+E250+E251+E252+E253+E254+E255+E256+E257</f>
        <v>2662831</v>
      </c>
      <c r="F235" s="9">
        <f>+F236+F237+F238+F239+F240+F241+F242+F243+F244+F245+F246+F247+F248+F249+F250+F251+F252+F253+F254+F255+F256+F257</f>
        <v>932525</v>
      </c>
      <c r="G235" s="9">
        <f>+G236+G237+G238+G239+G240+G241+G242+G243+G244+G245+G246+G247+G248+G249+G250+G251+G252+G253+G254+G255+G256+G257</f>
        <v>2363491</v>
      </c>
      <c r="H235" s="9">
        <f t="shared" si="8"/>
        <v>5958847</v>
      </c>
      <c r="I235" s="9">
        <f>+I236+I237+I238+I239+I240+I241+I242+I243+I244+I245+I246+I247+I248+I249+I250+I251+I252+I253+I254+I255+I256+I257</f>
        <v>0</v>
      </c>
      <c r="J235" s="9">
        <f t="shared" si="9"/>
        <v>5958847</v>
      </c>
    </row>
    <row r="236" spans="2:10" x14ac:dyDescent="0.4">
      <c r="B236" s="68"/>
      <c r="C236" s="68"/>
      <c r="D236" s="7" t="s">
        <v>246</v>
      </c>
      <c r="E236" s="9">
        <v>51456</v>
      </c>
      <c r="F236" s="9">
        <v>27456</v>
      </c>
      <c r="G236" s="9">
        <v>23328</v>
      </c>
      <c r="H236" s="9">
        <f t="shared" si="8"/>
        <v>102240</v>
      </c>
      <c r="I236" s="9"/>
      <c r="J236" s="9">
        <f t="shared" si="9"/>
        <v>102240</v>
      </c>
    </row>
    <row r="237" spans="2:10" x14ac:dyDescent="0.4">
      <c r="B237" s="68"/>
      <c r="C237" s="68"/>
      <c r="D237" s="7" t="s">
        <v>247</v>
      </c>
      <c r="E237" s="9"/>
      <c r="F237" s="9"/>
      <c r="G237" s="9"/>
      <c r="H237" s="9">
        <f t="shared" si="8"/>
        <v>0</v>
      </c>
      <c r="I237" s="9"/>
      <c r="J237" s="9">
        <f t="shared" si="9"/>
        <v>0</v>
      </c>
    </row>
    <row r="238" spans="2:10" x14ac:dyDescent="0.4">
      <c r="B238" s="68"/>
      <c r="C238" s="68"/>
      <c r="D238" s="7" t="s">
        <v>248</v>
      </c>
      <c r="E238" s="9">
        <v>50000</v>
      </c>
      <c r="F238" s="9">
        <v>4550</v>
      </c>
      <c r="G238" s="9">
        <v>1608570</v>
      </c>
      <c r="H238" s="9">
        <f t="shared" si="8"/>
        <v>1663120</v>
      </c>
      <c r="I238" s="9"/>
      <c r="J238" s="9">
        <f t="shared" si="9"/>
        <v>1663120</v>
      </c>
    </row>
    <row r="239" spans="2:10" x14ac:dyDescent="0.4">
      <c r="B239" s="68"/>
      <c r="C239" s="68"/>
      <c r="D239" s="7" t="s">
        <v>249</v>
      </c>
      <c r="E239" s="9">
        <v>52710</v>
      </c>
      <c r="F239" s="9"/>
      <c r="G239" s="9">
        <v>691762</v>
      </c>
      <c r="H239" s="9">
        <f t="shared" si="8"/>
        <v>744472</v>
      </c>
      <c r="I239" s="9"/>
      <c r="J239" s="9">
        <f t="shared" si="9"/>
        <v>744472</v>
      </c>
    </row>
    <row r="240" spans="2:10" x14ac:dyDescent="0.4">
      <c r="B240" s="68"/>
      <c r="C240" s="68"/>
      <c r="D240" s="7" t="s">
        <v>250</v>
      </c>
      <c r="E240" s="9">
        <v>661184</v>
      </c>
      <c r="F240" s="9"/>
      <c r="G240" s="9"/>
      <c r="H240" s="9">
        <f t="shared" si="8"/>
        <v>661184</v>
      </c>
      <c r="I240" s="9"/>
      <c r="J240" s="9">
        <f t="shared" si="9"/>
        <v>661184</v>
      </c>
    </row>
    <row r="241" spans="2:10" x14ac:dyDescent="0.4">
      <c r="B241" s="68"/>
      <c r="C241" s="68"/>
      <c r="D241" s="7" t="s">
        <v>251</v>
      </c>
      <c r="E241" s="9">
        <v>10000</v>
      </c>
      <c r="F241" s="9"/>
      <c r="G241" s="9"/>
      <c r="H241" s="9">
        <f t="shared" si="8"/>
        <v>10000</v>
      </c>
      <c r="I241" s="9"/>
      <c r="J241" s="9">
        <f t="shared" si="9"/>
        <v>10000</v>
      </c>
    </row>
    <row r="242" spans="2:10" x14ac:dyDescent="0.4">
      <c r="B242" s="68"/>
      <c r="C242" s="68"/>
      <c r="D242" s="7" t="s">
        <v>229</v>
      </c>
      <c r="E242" s="9">
        <v>454092</v>
      </c>
      <c r="F242" s="9">
        <v>283982</v>
      </c>
      <c r="G242" s="9"/>
      <c r="H242" s="9">
        <f t="shared" si="8"/>
        <v>738074</v>
      </c>
      <c r="I242" s="9"/>
      <c r="J242" s="9">
        <f t="shared" si="9"/>
        <v>738074</v>
      </c>
    </row>
    <row r="243" spans="2:10" x14ac:dyDescent="0.4">
      <c r="B243" s="68"/>
      <c r="C243" s="68"/>
      <c r="D243" s="7" t="s">
        <v>230</v>
      </c>
      <c r="E243" s="9"/>
      <c r="F243" s="9"/>
      <c r="G243" s="9"/>
      <c r="H243" s="9">
        <f t="shared" si="8"/>
        <v>0</v>
      </c>
      <c r="I243" s="9"/>
      <c r="J243" s="9">
        <f t="shared" si="9"/>
        <v>0</v>
      </c>
    </row>
    <row r="244" spans="2:10" x14ac:dyDescent="0.4">
      <c r="B244" s="68"/>
      <c r="C244" s="68"/>
      <c r="D244" s="7" t="s">
        <v>236</v>
      </c>
      <c r="E244" s="9">
        <v>23100</v>
      </c>
      <c r="F244" s="9"/>
      <c r="G244" s="9"/>
      <c r="H244" s="9">
        <f t="shared" si="8"/>
        <v>23100</v>
      </c>
      <c r="I244" s="9"/>
      <c r="J244" s="9">
        <f t="shared" si="9"/>
        <v>23100</v>
      </c>
    </row>
    <row r="245" spans="2:10" x14ac:dyDescent="0.4">
      <c r="B245" s="68"/>
      <c r="C245" s="68"/>
      <c r="D245" s="7" t="s">
        <v>252</v>
      </c>
      <c r="E245" s="9">
        <v>205872</v>
      </c>
      <c r="F245" s="9">
        <v>179950</v>
      </c>
      <c r="G245" s="9">
        <v>2016</v>
      </c>
      <c r="H245" s="9">
        <f t="shared" si="8"/>
        <v>387838</v>
      </c>
      <c r="I245" s="9"/>
      <c r="J245" s="9">
        <f t="shared" si="9"/>
        <v>387838</v>
      </c>
    </row>
    <row r="246" spans="2:10" x14ac:dyDescent="0.4">
      <c r="B246" s="68"/>
      <c r="C246" s="68"/>
      <c r="D246" s="7" t="s">
        <v>253</v>
      </c>
      <c r="E246" s="9"/>
      <c r="F246" s="9"/>
      <c r="G246" s="9"/>
      <c r="H246" s="9">
        <f t="shared" si="8"/>
        <v>0</v>
      </c>
      <c r="I246" s="9"/>
      <c r="J246" s="9">
        <f t="shared" si="9"/>
        <v>0</v>
      </c>
    </row>
    <row r="247" spans="2:10" x14ac:dyDescent="0.4">
      <c r="B247" s="68"/>
      <c r="C247" s="68"/>
      <c r="D247" s="7" t="s">
        <v>254</v>
      </c>
      <c r="E247" s="9">
        <v>40000</v>
      </c>
      <c r="F247" s="9"/>
      <c r="G247" s="9"/>
      <c r="H247" s="9">
        <f t="shared" si="8"/>
        <v>40000</v>
      </c>
      <c r="I247" s="9"/>
      <c r="J247" s="9">
        <f t="shared" si="9"/>
        <v>40000</v>
      </c>
    </row>
    <row r="248" spans="2:10" x14ac:dyDescent="0.4">
      <c r="B248" s="68"/>
      <c r="C248" s="68"/>
      <c r="D248" s="7" t="s">
        <v>255</v>
      </c>
      <c r="E248" s="9"/>
      <c r="F248" s="9">
        <v>79200</v>
      </c>
      <c r="G248" s="9"/>
      <c r="H248" s="9">
        <f t="shared" si="8"/>
        <v>79200</v>
      </c>
      <c r="I248" s="9"/>
      <c r="J248" s="9">
        <f t="shared" si="9"/>
        <v>79200</v>
      </c>
    </row>
    <row r="249" spans="2:10" x14ac:dyDescent="0.4">
      <c r="B249" s="68"/>
      <c r="C249" s="68"/>
      <c r="D249" s="7" t="s">
        <v>256</v>
      </c>
      <c r="E249" s="9">
        <v>28613</v>
      </c>
      <c r="F249" s="9">
        <v>20955</v>
      </c>
      <c r="G249" s="9"/>
      <c r="H249" s="9">
        <f t="shared" si="8"/>
        <v>49568</v>
      </c>
      <c r="I249" s="9"/>
      <c r="J249" s="9">
        <f t="shared" si="9"/>
        <v>49568</v>
      </c>
    </row>
    <row r="250" spans="2:10" x14ac:dyDescent="0.4">
      <c r="B250" s="68"/>
      <c r="C250" s="68"/>
      <c r="D250" s="7" t="s">
        <v>232</v>
      </c>
      <c r="E250" s="9">
        <v>165054</v>
      </c>
      <c r="F250" s="9"/>
      <c r="G250" s="9"/>
      <c r="H250" s="9">
        <f t="shared" si="8"/>
        <v>165054</v>
      </c>
      <c r="I250" s="9"/>
      <c r="J250" s="9">
        <f t="shared" si="9"/>
        <v>165054</v>
      </c>
    </row>
    <row r="251" spans="2:10" x14ac:dyDescent="0.4">
      <c r="B251" s="68"/>
      <c r="C251" s="68"/>
      <c r="D251" s="7" t="s">
        <v>233</v>
      </c>
      <c r="E251" s="9">
        <v>195360</v>
      </c>
      <c r="F251" s="9">
        <v>11880</v>
      </c>
      <c r="G251" s="9"/>
      <c r="H251" s="9">
        <f t="shared" si="8"/>
        <v>207240</v>
      </c>
      <c r="I251" s="9"/>
      <c r="J251" s="9">
        <f t="shared" si="9"/>
        <v>207240</v>
      </c>
    </row>
    <row r="252" spans="2:10" x14ac:dyDescent="0.4">
      <c r="B252" s="68"/>
      <c r="C252" s="68"/>
      <c r="D252" s="7" t="s">
        <v>257</v>
      </c>
      <c r="E252" s="9"/>
      <c r="F252" s="9"/>
      <c r="G252" s="9"/>
      <c r="H252" s="9">
        <f t="shared" si="8"/>
        <v>0</v>
      </c>
      <c r="I252" s="9"/>
      <c r="J252" s="9">
        <f t="shared" si="9"/>
        <v>0</v>
      </c>
    </row>
    <row r="253" spans="2:10" x14ac:dyDescent="0.4">
      <c r="B253" s="68"/>
      <c r="C253" s="68"/>
      <c r="D253" s="7" t="s">
        <v>258</v>
      </c>
      <c r="E253" s="9"/>
      <c r="F253" s="9">
        <v>12600</v>
      </c>
      <c r="G253" s="9"/>
      <c r="H253" s="9">
        <f t="shared" si="8"/>
        <v>12600</v>
      </c>
      <c r="I253" s="9"/>
      <c r="J253" s="9">
        <f t="shared" si="9"/>
        <v>12600</v>
      </c>
    </row>
    <row r="254" spans="2:10" x14ac:dyDescent="0.4">
      <c r="B254" s="68"/>
      <c r="C254" s="68"/>
      <c r="D254" s="7" t="s">
        <v>259</v>
      </c>
      <c r="E254" s="9">
        <v>250479</v>
      </c>
      <c r="F254" s="9">
        <v>85800</v>
      </c>
      <c r="G254" s="9"/>
      <c r="H254" s="9">
        <f t="shared" si="8"/>
        <v>336279</v>
      </c>
      <c r="I254" s="9"/>
      <c r="J254" s="9">
        <f t="shared" si="9"/>
        <v>336279</v>
      </c>
    </row>
    <row r="255" spans="2:10" x14ac:dyDescent="0.4">
      <c r="B255" s="68"/>
      <c r="C255" s="68"/>
      <c r="D255" s="7" t="s">
        <v>260</v>
      </c>
      <c r="E255" s="9"/>
      <c r="F255" s="9"/>
      <c r="G255" s="9"/>
      <c r="H255" s="9">
        <f t="shared" si="8"/>
        <v>0</v>
      </c>
      <c r="I255" s="9"/>
      <c r="J255" s="9">
        <f t="shared" si="9"/>
        <v>0</v>
      </c>
    </row>
    <row r="256" spans="2:10" x14ac:dyDescent="0.4">
      <c r="B256" s="68"/>
      <c r="C256" s="68"/>
      <c r="D256" s="7" t="s">
        <v>261</v>
      </c>
      <c r="E256" s="9">
        <v>114000</v>
      </c>
      <c r="F256" s="9"/>
      <c r="G256" s="9"/>
      <c r="H256" s="9">
        <f t="shared" si="8"/>
        <v>114000</v>
      </c>
      <c r="I256" s="9"/>
      <c r="J256" s="9">
        <f t="shared" si="9"/>
        <v>114000</v>
      </c>
    </row>
    <row r="257" spans="2:10" x14ac:dyDescent="0.4">
      <c r="B257" s="68"/>
      <c r="C257" s="68"/>
      <c r="D257" s="7" t="s">
        <v>245</v>
      </c>
      <c r="E257" s="9">
        <v>360911</v>
      </c>
      <c r="F257" s="9">
        <v>226152</v>
      </c>
      <c r="G257" s="9">
        <v>37815</v>
      </c>
      <c r="H257" s="9">
        <f t="shared" si="8"/>
        <v>624878</v>
      </c>
      <c r="I257" s="9"/>
      <c r="J257" s="9">
        <f t="shared" si="9"/>
        <v>624878</v>
      </c>
    </row>
    <row r="258" spans="2:10" x14ac:dyDescent="0.4">
      <c r="B258" s="68"/>
      <c r="C258" s="68"/>
      <c r="D258" s="7" t="s">
        <v>32</v>
      </c>
      <c r="E258" s="9">
        <f>+E259+E262</f>
        <v>0</v>
      </c>
      <c r="F258" s="9">
        <f>+F259+F262</f>
        <v>0</v>
      </c>
      <c r="G258" s="9">
        <f>+G259+G262</f>
        <v>0</v>
      </c>
      <c r="H258" s="9">
        <f t="shared" si="8"/>
        <v>0</v>
      </c>
      <c r="I258" s="9">
        <f>+I259+I262</f>
        <v>0</v>
      </c>
      <c r="J258" s="9">
        <f t="shared" si="9"/>
        <v>0</v>
      </c>
    </row>
    <row r="259" spans="2:10" x14ac:dyDescent="0.4">
      <c r="B259" s="68"/>
      <c r="C259" s="68"/>
      <c r="D259" s="7" t="s">
        <v>262</v>
      </c>
      <c r="E259" s="9">
        <f>+E260+E261</f>
        <v>0</v>
      </c>
      <c r="F259" s="9">
        <f>+F260+F261</f>
        <v>0</v>
      </c>
      <c r="G259" s="9">
        <f>+G260+G261</f>
        <v>0</v>
      </c>
      <c r="H259" s="9">
        <f t="shared" si="8"/>
        <v>0</v>
      </c>
      <c r="I259" s="9">
        <f>+I260+I261</f>
        <v>0</v>
      </c>
      <c r="J259" s="9">
        <f t="shared" si="9"/>
        <v>0</v>
      </c>
    </row>
    <row r="260" spans="2:10" x14ac:dyDescent="0.4">
      <c r="B260" s="68"/>
      <c r="C260" s="68"/>
      <c r="D260" s="7" t="s">
        <v>263</v>
      </c>
      <c r="E260" s="9"/>
      <c r="F260" s="9"/>
      <c r="G260" s="9"/>
      <c r="H260" s="9">
        <f t="shared" si="8"/>
        <v>0</v>
      </c>
      <c r="I260" s="9"/>
      <c r="J260" s="9">
        <f t="shared" si="9"/>
        <v>0</v>
      </c>
    </row>
    <row r="261" spans="2:10" x14ac:dyDescent="0.4">
      <c r="B261" s="68"/>
      <c r="C261" s="68"/>
      <c r="D261" s="7" t="s">
        <v>264</v>
      </c>
      <c r="E261" s="9"/>
      <c r="F261" s="9"/>
      <c r="G261" s="9"/>
      <c r="H261" s="9">
        <f t="shared" si="8"/>
        <v>0</v>
      </c>
      <c r="I261" s="9"/>
      <c r="J261" s="9">
        <f t="shared" si="9"/>
        <v>0</v>
      </c>
    </row>
    <row r="262" spans="2:10" x14ac:dyDescent="0.4">
      <c r="B262" s="68"/>
      <c r="C262" s="68"/>
      <c r="D262" s="7" t="s">
        <v>265</v>
      </c>
      <c r="E262" s="9"/>
      <c r="F262" s="9"/>
      <c r="G262" s="9"/>
      <c r="H262" s="9">
        <f t="shared" si="8"/>
        <v>0</v>
      </c>
      <c r="I262" s="9"/>
      <c r="J262" s="9">
        <f t="shared" si="9"/>
        <v>0</v>
      </c>
    </row>
    <row r="263" spans="2:10" x14ac:dyDescent="0.4">
      <c r="B263" s="68"/>
      <c r="C263" s="68"/>
      <c r="D263" s="7" t="s">
        <v>33</v>
      </c>
      <c r="E263" s="9"/>
      <c r="F263" s="9"/>
      <c r="G263" s="9"/>
      <c r="H263" s="9">
        <f t="shared" si="8"/>
        <v>0</v>
      </c>
      <c r="I263" s="9"/>
      <c r="J263" s="9">
        <f t="shared" si="9"/>
        <v>0</v>
      </c>
    </row>
    <row r="264" spans="2:10" x14ac:dyDescent="0.4">
      <c r="B264" s="68"/>
      <c r="C264" s="68"/>
      <c r="D264" s="7" t="s">
        <v>34</v>
      </c>
      <c r="E264" s="9"/>
      <c r="F264" s="9"/>
      <c r="G264" s="9"/>
      <c r="H264" s="9">
        <f t="shared" ref="H264:H327" si="10">+E264+F264+G264</f>
        <v>0</v>
      </c>
      <c r="I264" s="9"/>
      <c r="J264" s="9">
        <f t="shared" ref="J264:J327" si="11">H264-ABS(I264)</f>
        <v>0</v>
      </c>
    </row>
    <row r="265" spans="2:10" x14ac:dyDescent="0.4">
      <c r="B265" s="68"/>
      <c r="C265" s="68"/>
      <c r="D265" s="7" t="s">
        <v>35</v>
      </c>
      <c r="E265" s="9"/>
      <c r="F265" s="9"/>
      <c r="G265" s="9"/>
      <c r="H265" s="9">
        <f t="shared" si="10"/>
        <v>0</v>
      </c>
      <c r="I265" s="9"/>
      <c r="J265" s="9">
        <f t="shared" si="11"/>
        <v>0</v>
      </c>
    </row>
    <row r="266" spans="2:10" x14ac:dyDescent="0.4">
      <c r="B266" s="68"/>
      <c r="C266" s="68"/>
      <c r="D266" s="7" t="s">
        <v>720</v>
      </c>
      <c r="E266" s="9"/>
      <c r="F266" s="9"/>
      <c r="G266" s="9"/>
      <c r="H266" s="9">
        <f t="shared" si="10"/>
        <v>0</v>
      </c>
      <c r="I266" s="9"/>
      <c r="J266" s="9">
        <f t="shared" si="11"/>
        <v>0</v>
      </c>
    </row>
    <row r="267" spans="2:10" x14ac:dyDescent="0.4">
      <c r="B267" s="68"/>
      <c r="C267" s="68"/>
      <c r="D267" s="7" t="s">
        <v>36</v>
      </c>
      <c r="E267" s="9">
        <f>+E268+E269</f>
        <v>0</v>
      </c>
      <c r="F267" s="9">
        <f>+F268+F269</f>
        <v>0</v>
      </c>
      <c r="G267" s="9">
        <f>+G268+G269</f>
        <v>0</v>
      </c>
      <c r="H267" s="9">
        <f t="shared" si="10"/>
        <v>0</v>
      </c>
      <c r="I267" s="9">
        <f>+I268+I269</f>
        <v>0</v>
      </c>
      <c r="J267" s="9">
        <f t="shared" si="11"/>
        <v>0</v>
      </c>
    </row>
    <row r="268" spans="2:10" x14ac:dyDescent="0.4">
      <c r="B268" s="68"/>
      <c r="C268" s="68"/>
      <c r="D268" s="7" t="s">
        <v>266</v>
      </c>
      <c r="E268" s="9"/>
      <c r="F268" s="9"/>
      <c r="G268" s="9"/>
      <c r="H268" s="9">
        <f t="shared" si="10"/>
        <v>0</v>
      </c>
      <c r="I268" s="9"/>
      <c r="J268" s="9">
        <f t="shared" si="11"/>
        <v>0</v>
      </c>
    </row>
    <row r="269" spans="2:10" x14ac:dyDescent="0.4">
      <c r="B269" s="68"/>
      <c r="C269" s="68"/>
      <c r="D269" s="7" t="s">
        <v>245</v>
      </c>
      <c r="E269" s="9"/>
      <c r="F269" s="9"/>
      <c r="G269" s="9"/>
      <c r="H269" s="9">
        <f t="shared" si="10"/>
        <v>0</v>
      </c>
      <c r="I269" s="9"/>
      <c r="J269" s="9">
        <f t="shared" si="11"/>
        <v>0</v>
      </c>
    </row>
    <row r="270" spans="2:10" x14ac:dyDescent="0.4">
      <c r="B270" s="68"/>
      <c r="C270" s="68"/>
      <c r="D270" s="7" t="s">
        <v>37</v>
      </c>
      <c r="E270" s="9">
        <f>+E271+E272+E274+E275+E276</f>
        <v>0</v>
      </c>
      <c r="F270" s="9">
        <f>+F271+F272+F274+F275+F276</f>
        <v>0</v>
      </c>
      <c r="G270" s="9">
        <f>+G271+G272+G274+G275+G276</f>
        <v>0</v>
      </c>
      <c r="H270" s="9">
        <f t="shared" si="10"/>
        <v>0</v>
      </c>
      <c r="I270" s="9">
        <f>+I271+I272+I274+I275+I276</f>
        <v>0</v>
      </c>
      <c r="J270" s="9">
        <f t="shared" si="11"/>
        <v>0</v>
      </c>
    </row>
    <row r="271" spans="2:10" x14ac:dyDescent="0.4">
      <c r="B271" s="68"/>
      <c r="C271" s="68"/>
      <c r="D271" s="7" t="s">
        <v>267</v>
      </c>
      <c r="E271" s="9"/>
      <c r="F271" s="9"/>
      <c r="G271" s="9"/>
      <c r="H271" s="9">
        <f t="shared" si="10"/>
        <v>0</v>
      </c>
      <c r="I271" s="9"/>
      <c r="J271" s="9">
        <f t="shared" si="11"/>
        <v>0</v>
      </c>
    </row>
    <row r="272" spans="2:10" x14ac:dyDescent="0.4">
      <c r="B272" s="68"/>
      <c r="C272" s="68"/>
      <c r="D272" s="7" t="s">
        <v>268</v>
      </c>
      <c r="E272" s="9">
        <f>+E273</f>
        <v>0</v>
      </c>
      <c r="F272" s="9">
        <f>+F273</f>
        <v>0</v>
      </c>
      <c r="G272" s="9">
        <f>+G273</f>
        <v>0</v>
      </c>
      <c r="H272" s="9">
        <f t="shared" si="10"/>
        <v>0</v>
      </c>
      <c r="I272" s="9">
        <f>+I273</f>
        <v>0</v>
      </c>
      <c r="J272" s="9">
        <f t="shared" si="11"/>
        <v>0</v>
      </c>
    </row>
    <row r="273" spans="2:10" x14ac:dyDescent="0.4">
      <c r="B273" s="68"/>
      <c r="C273" s="68"/>
      <c r="D273" s="7" t="s">
        <v>269</v>
      </c>
      <c r="E273" s="9"/>
      <c r="F273" s="9"/>
      <c r="G273" s="9"/>
      <c r="H273" s="9">
        <f t="shared" si="10"/>
        <v>0</v>
      </c>
      <c r="I273" s="9"/>
      <c r="J273" s="9">
        <f t="shared" si="11"/>
        <v>0</v>
      </c>
    </row>
    <row r="274" spans="2:10" x14ac:dyDescent="0.4">
      <c r="B274" s="68"/>
      <c r="C274" s="68"/>
      <c r="D274" s="7" t="s">
        <v>270</v>
      </c>
      <c r="E274" s="9"/>
      <c r="F274" s="9"/>
      <c r="G274" s="9"/>
      <c r="H274" s="9">
        <f t="shared" si="10"/>
        <v>0</v>
      </c>
      <c r="I274" s="9"/>
      <c r="J274" s="9">
        <f t="shared" si="11"/>
        <v>0</v>
      </c>
    </row>
    <row r="275" spans="2:10" x14ac:dyDescent="0.4">
      <c r="B275" s="68"/>
      <c r="C275" s="68"/>
      <c r="D275" s="7" t="s">
        <v>728</v>
      </c>
      <c r="E275" s="9"/>
      <c r="F275" s="9"/>
      <c r="G275" s="9"/>
      <c r="H275" s="9">
        <f t="shared" si="10"/>
        <v>0</v>
      </c>
      <c r="I275" s="9"/>
      <c r="J275" s="9">
        <f t="shared" si="11"/>
        <v>0</v>
      </c>
    </row>
    <row r="276" spans="2:10" x14ac:dyDescent="0.4">
      <c r="B276" s="68"/>
      <c r="C276" s="68"/>
      <c r="D276" s="7" t="s">
        <v>271</v>
      </c>
      <c r="E276" s="9"/>
      <c r="F276" s="9"/>
      <c r="G276" s="9"/>
      <c r="H276" s="9">
        <f t="shared" si="10"/>
        <v>0</v>
      </c>
      <c r="I276" s="9"/>
      <c r="J276" s="9">
        <f t="shared" si="11"/>
        <v>0</v>
      </c>
    </row>
    <row r="277" spans="2:10" x14ac:dyDescent="0.4">
      <c r="B277" s="68"/>
      <c r="C277" s="69"/>
      <c r="D277" s="11" t="s">
        <v>38</v>
      </c>
      <c r="E277" s="13">
        <f>+E197+E206+E235+E258+E263+E264+E265+E266+E267+E270</f>
        <v>30384637</v>
      </c>
      <c r="F277" s="13">
        <f>+F197+F206+F235+F258+F263+F264+F265+F266+F267+F270</f>
        <v>5852432</v>
      </c>
      <c r="G277" s="13">
        <f>+G197+G206+G235+G258+G263+G264+G265+G266+G267+G270</f>
        <v>10064136</v>
      </c>
      <c r="H277" s="13">
        <f t="shared" si="10"/>
        <v>46301205</v>
      </c>
      <c r="I277" s="13">
        <f>+I197+I206+I235+I258+I263+I264+I265+I266+I267+I270</f>
        <v>0</v>
      </c>
      <c r="J277" s="13">
        <f t="shared" si="11"/>
        <v>46301205</v>
      </c>
    </row>
    <row r="278" spans="2:10" x14ac:dyDescent="0.4">
      <c r="B278" s="69"/>
      <c r="C278" s="14" t="s">
        <v>39</v>
      </c>
      <c r="D278" s="15"/>
      <c r="E278" s="16">
        <f xml:space="preserve"> +E196 - E277</f>
        <v>2031563</v>
      </c>
      <c r="F278" s="16">
        <f xml:space="preserve"> +F196 - F277</f>
        <v>6252288</v>
      </c>
      <c r="G278" s="16">
        <f xml:space="preserve"> +G196 - G277</f>
        <v>-1510699</v>
      </c>
      <c r="H278" s="16">
        <f t="shared" si="10"/>
        <v>6773152</v>
      </c>
      <c r="I278" s="16">
        <f xml:space="preserve"> +I196 - I277</f>
        <v>0</v>
      </c>
      <c r="J278" s="16">
        <f>J196-J277</f>
        <v>6773152</v>
      </c>
    </row>
    <row r="279" spans="2:10" x14ac:dyDescent="0.4">
      <c r="B279" s="67" t="s">
        <v>40</v>
      </c>
      <c r="C279" s="67" t="s">
        <v>9</v>
      </c>
      <c r="D279" s="7" t="s">
        <v>41</v>
      </c>
      <c r="E279" s="9">
        <f>+E280+E281</f>
        <v>0</v>
      </c>
      <c r="F279" s="9">
        <f>+F280+F281</f>
        <v>0</v>
      </c>
      <c r="G279" s="9">
        <f>+G280+G281</f>
        <v>0</v>
      </c>
      <c r="H279" s="9">
        <f t="shared" si="10"/>
        <v>0</v>
      </c>
      <c r="I279" s="9">
        <f>+I280+I281</f>
        <v>0</v>
      </c>
      <c r="J279" s="9">
        <f t="shared" si="11"/>
        <v>0</v>
      </c>
    </row>
    <row r="280" spans="2:10" x14ac:dyDescent="0.4">
      <c r="B280" s="68"/>
      <c r="C280" s="68"/>
      <c r="D280" s="7" t="s">
        <v>272</v>
      </c>
      <c r="E280" s="9"/>
      <c r="F280" s="9"/>
      <c r="G280" s="9"/>
      <c r="H280" s="9">
        <f t="shared" si="10"/>
        <v>0</v>
      </c>
      <c r="I280" s="9"/>
      <c r="J280" s="9">
        <f t="shared" si="11"/>
        <v>0</v>
      </c>
    </row>
    <row r="281" spans="2:10" x14ac:dyDescent="0.4">
      <c r="B281" s="68"/>
      <c r="C281" s="68"/>
      <c r="D281" s="7" t="s">
        <v>273</v>
      </c>
      <c r="E281" s="9"/>
      <c r="F281" s="9"/>
      <c r="G281" s="9"/>
      <c r="H281" s="9">
        <f t="shared" si="10"/>
        <v>0</v>
      </c>
      <c r="I281" s="9"/>
      <c r="J281" s="9">
        <f t="shared" si="11"/>
        <v>0</v>
      </c>
    </row>
    <row r="282" spans="2:10" x14ac:dyDescent="0.4">
      <c r="B282" s="68"/>
      <c r="C282" s="68"/>
      <c r="D282" s="7" t="s">
        <v>42</v>
      </c>
      <c r="E282" s="9">
        <f>+E283+E284</f>
        <v>0</v>
      </c>
      <c r="F282" s="9">
        <f>+F283+F284</f>
        <v>0</v>
      </c>
      <c r="G282" s="9">
        <f>+G283+G284</f>
        <v>0</v>
      </c>
      <c r="H282" s="9">
        <f t="shared" si="10"/>
        <v>0</v>
      </c>
      <c r="I282" s="9">
        <f>+I283+I284</f>
        <v>0</v>
      </c>
      <c r="J282" s="9">
        <f t="shared" si="11"/>
        <v>0</v>
      </c>
    </row>
    <row r="283" spans="2:10" x14ac:dyDescent="0.4">
      <c r="B283" s="68"/>
      <c r="C283" s="68"/>
      <c r="D283" s="7" t="s">
        <v>274</v>
      </c>
      <c r="E283" s="9"/>
      <c r="F283" s="9"/>
      <c r="G283" s="9"/>
      <c r="H283" s="9">
        <f t="shared" si="10"/>
        <v>0</v>
      </c>
      <c r="I283" s="9"/>
      <c r="J283" s="9">
        <f t="shared" si="11"/>
        <v>0</v>
      </c>
    </row>
    <row r="284" spans="2:10" x14ac:dyDescent="0.4">
      <c r="B284" s="68"/>
      <c r="C284" s="68"/>
      <c r="D284" s="7" t="s">
        <v>275</v>
      </c>
      <c r="E284" s="9"/>
      <c r="F284" s="9"/>
      <c r="G284" s="9"/>
      <c r="H284" s="9">
        <f t="shared" si="10"/>
        <v>0</v>
      </c>
      <c r="I284" s="9"/>
      <c r="J284" s="9">
        <f t="shared" si="11"/>
        <v>0</v>
      </c>
    </row>
    <row r="285" spans="2:10" x14ac:dyDescent="0.4">
      <c r="B285" s="68"/>
      <c r="C285" s="68"/>
      <c r="D285" s="7" t="s">
        <v>43</v>
      </c>
      <c r="E285" s="9"/>
      <c r="F285" s="9"/>
      <c r="G285" s="9"/>
      <c r="H285" s="9">
        <f t="shared" si="10"/>
        <v>0</v>
      </c>
      <c r="I285" s="9"/>
      <c r="J285" s="9">
        <f t="shared" si="11"/>
        <v>0</v>
      </c>
    </row>
    <row r="286" spans="2:10" x14ac:dyDescent="0.4">
      <c r="B286" s="68"/>
      <c r="C286" s="68"/>
      <c r="D286" s="7" t="s">
        <v>721</v>
      </c>
      <c r="E286" s="9"/>
      <c r="F286" s="9"/>
      <c r="G286" s="9"/>
      <c r="H286" s="9">
        <f t="shared" si="10"/>
        <v>0</v>
      </c>
      <c r="I286" s="9"/>
      <c r="J286" s="9">
        <f t="shared" si="11"/>
        <v>0</v>
      </c>
    </row>
    <row r="287" spans="2:10" x14ac:dyDescent="0.4">
      <c r="B287" s="68"/>
      <c r="C287" s="68"/>
      <c r="D287" s="7" t="s">
        <v>44</v>
      </c>
      <c r="E287" s="9">
        <f>+E288+E289</f>
        <v>0</v>
      </c>
      <c r="F287" s="9">
        <f>+F288+F289</f>
        <v>0</v>
      </c>
      <c r="G287" s="9">
        <f>+G288+G289</f>
        <v>0</v>
      </c>
      <c r="H287" s="9">
        <f t="shared" si="10"/>
        <v>0</v>
      </c>
      <c r="I287" s="9">
        <f>+I288+I289</f>
        <v>0</v>
      </c>
      <c r="J287" s="9">
        <f t="shared" si="11"/>
        <v>0</v>
      </c>
    </row>
    <row r="288" spans="2:10" x14ac:dyDescent="0.4">
      <c r="B288" s="68"/>
      <c r="C288" s="68"/>
      <c r="D288" s="7" t="s">
        <v>276</v>
      </c>
      <c r="E288" s="9"/>
      <c r="F288" s="9"/>
      <c r="G288" s="9"/>
      <c r="H288" s="9">
        <f t="shared" si="10"/>
        <v>0</v>
      </c>
      <c r="I288" s="9"/>
      <c r="J288" s="9">
        <f t="shared" si="11"/>
        <v>0</v>
      </c>
    </row>
    <row r="289" spans="2:10" x14ac:dyDescent="0.4">
      <c r="B289" s="68"/>
      <c r="C289" s="68"/>
      <c r="D289" s="7" t="s">
        <v>277</v>
      </c>
      <c r="E289" s="9"/>
      <c r="F289" s="9"/>
      <c r="G289" s="9"/>
      <c r="H289" s="9">
        <f t="shared" si="10"/>
        <v>0</v>
      </c>
      <c r="I289" s="9"/>
      <c r="J289" s="9">
        <f t="shared" si="11"/>
        <v>0</v>
      </c>
    </row>
    <row r="290" spans="2:10" x14ac:dyDescent="0.4">
      <c r="B290" s="68"/>
      <c r="C290" s="68"/>
      <c r="D290" s="7" t="s">
        <v>45</v>
      </c>
      <c r="E290" s="9"/>
      <c r="F290" s="9"/>
      <c r="G290" s="9"/>
      <c r="H290" s="9">
        <f t="shared" si="10"/>
        <v>0</v>
      </c>
      <c r="I290" s="9"/>
      <c r="J290" s="9">
        <f t="shared" si="11"/>
        <v>0</v>
      </c>
    </row>
    <row r="291" spans="2:10" x14ac:dyDescent="0.4">
      <c r="B291" s="68"/>
      <c r="C291" s="69"/>
      <c r="D291" s="11" t="s">
        <v>46</v>
      </c>
      <c r="E291" s="13">
        <f>+E279+E282+E285+E286+E287+E290</f>
        <v>0</v>
      </c>
      <c r="F291" s="13">
        <f>+F279+F282+F285+F286+F287+F290</f>
        <v>0</v>
      </c>
      <c r="G291" s="13">
        <f>+G279+G282+G285+G286+G287+G290</f>
        <v>0</v>
      </c>
      <c r="H291" s="13">
        <f t="shared" si="10"/>
        <v>0</v>
      </c>
      <c r="I291" s="13">
        <f>+I279+I282+I285+I286+I287+I290</f>
        <v>0</v>
      </c>
      <c r="J291" s="13">
        <f t="shared" si="11"/>
        <v>0</v>
      </c>
    </row>
    <row r="292" spans="2:10" x14ac:dyDescent="0.4">
      <c r="B292" s="68"/>
      <c r="C292" s="67" t="s">
        <v>28</v>
      </c>
      <c r="D292" s="7" t="s">
        <v>47</v>
      </c>
      <c r="E292" s="9"/>
      <c r="F292" s="9"/>
      <c r="G292" s="9"/>
      <c r="H292" s="9">
        <f t="shared" si="10"/>
        <v>0</v>
      </c>
      <c r="I292" s="9"/>
      <c r="J292" s="9">
        <f t="shared" si="11"/>
        <v>0</v>
      </c>
    </row>
    <row r="293" spans="2:10" x14ac:dyDescent="0.4">
      <c r="B293" s="68"/>
      <c r="C293" s="68"/>
      <c r="D293" s="7" t="s">
        <v>722</v>
      </c>
      <c r="E293" s="9"/>
      <c r="F293" s="9"/>
      <c r="G293" s="9"/>
      <c r="H293" s="9">
        <f t="shared" si="10"/>
        <v>0</v>
      </c>
      <c r="I293" s="9"/>
      <c r="J293" s="9">
        <f t="shared" si="11"/>
        <v>0</v>
      </c>
    </row>
    <row r="294" spans="2:10" x14ac:dyDescent="0.4">
      <c r="B294" s="68"/>
      <c r="C294" s="68"/>
      <c r="D294" s="7" t="s">
        <v>48</v>
      </c>
      <c r="E294" s="9">
        <f>+E295+E296+E297+E298</f>
        <v>1708300</v>
      </c>
      <c r="F294" s="9">
        <f>+F295+F296+F297+F298</f>
        <v>0</v>
      </c>
      <c r="G294" s="9">
        <f>+G295+G296+G297+G298</f>
        <v>0</v>
      </c>
      <c r="H294" s="9">
        <f t="shared" si="10"/>
        <v>1708300</v>
      </c>
      <c r="I294" s="9">
        <f>+I295+I296+I297+I298</f>
        <v>0</v>
      </c>
      <c r="J294" s="9">
        <f t="shared" si="11"/>
        <v>1708300</v>
      </c>
    </row>
    <row r="295" spans="2:10" x14ac:dyDescent="0.4">
      <c r="B295" s="68"/>
      <c r="C295" s="68"/>
      <c r="D295" s="7" t="s">
        <v>278</v>
      </c>
      <c r="E295" s="9"/>
      <c r="F295" s="9"/>
      <c r="G295" s="9"/>
      <c r="H295" s="9">
        <f t="shared" si="10"/>
        <v>0</v>
      </c>
      <c r="I295" s="9"/>
      <c r="J295" s="9">
        <f t="shared" si="11"/>
        <v>0</v>
      </c>
    </row>
    <row r="296" spans="2:10" x14ac:dyDescent="0.4">
      <c r="B296" s="68"/>
      <c r="C296" s="68"/>
      <c r="D296" s="7" t="s">
        <v>279</v>
      </c>
      <c r="E296" s="9"/>
      <c r="F296" s="9"/>
      <c r="G296" s="9"/>
      <c r="H296" s="9">
        <f t="shared" si="10"/>
        <v>0</v>
      </c>
      <c r="I296" s="9"/>
      <c r="J296" s="9">
        <f t="shared" si="11"/>
        <v>0</v>
      </c>
    </row>
    <row r="297" spans="2:10" x14ac:dyDescent="0.4">
      <c r="B297" s="68"/>
      <c r="C297" s="68"/>
      <c r="D297" s="7" t="s">
        <v>280</v>
      </c>
      <c r="E297" s="9"/>
      <c r="F297" s="9"/>
      <c r="G297" s="9"/>
      <c r="H297" s="9">
        <f t="shared" si="10"/>
        <v>0</v>
      </c>
      <c r="I297" s="9"/>
      <c r="J297" s="9">
        <f t="shared" si="11"/>
        <v>0</v>
      </c>
    </row>
    <row r="298" spans="2:10" x14ac:dyDescent="0.4">
      <c r="B298" s="68"/>
      <c r="C298" s="68"/>
      <c r="D298" s="7" t="s">
        <v>281</v>
      </c>
      <c r="E298" s="9">
        <v>1708300</v>
      </c>
      <c r="F298" s="9"/>
      <c r="G298" s="9"/>
      <c r="H298" s="9">
        <f t="shared" si="10"/>
        <v>1708300</v>
      </c>
      <c r="I298" s="9"/>
      <c r="J298" s="9">
        <f t="shared" si="11"/>
        <v>1708300</v>
      </c>
    </row>
    <row r="299" spans="2:10" x14ac:dyDescent="0.4">
      <c r="B299" s="68"/>
      <c r="C299" s="68"/>
      <c r="D299" s="7" t="s">
        <v>49</v>
      </c>
      <c r="E299" s="9"/>
      <c r="F299" s="9"/>
      <c r="G299" s="9"/>
      <c r="H299" s="9">
        <f t="shared" si="10"/>
        <v>0</v>
      </c>
      <c r="I299" s="9"/>
      <c r="J299" s="9">
        <f t="shared" si="11"/>
        <v>0</v>
      </c>
    </row>
    <row r="300" spans="2:10" x14ac:dyDescent="0.4">
      <c r="B300" s="68"/>
      <c r="C300" s="68"/>
      <c r="D300" s="7" t="s">
        <v>50</v>
      </c>
      <c r="E300" s="9"/>
      <c r="F300" s="9"/>
      <c r="G300" s="9"/>
      <c r="H300" s="9">
        <f t="shared" si="10"/>
        <v>0</v>
      </c>
      <c r="I300" s="9"/>
      <c r="J300" s="9">
        <f t="shared" si="11"/>
        <v>0</v>
      </c>
    </row>
    <row r="301" spans="2:10" x14ac:dyDescent="0.4">
      <c r="B301" s="68"/>
      <c r="C301" s="68"/>
      <c r="D301" s="7" t="s">
        <v>51</v>
      </c>
      <c r="E301" s="9">
        <f>+E302</f>
        <v>0</v>
      </c>
      <c r="F301" s="9">
        <f>+F302</f>
        <v>0</v>
      </c>
      <c r="G301" s="9">
        <f>+G302</f>
        <v>0</v>
      </c>
      <c r="H301" s="9">
        <f t="shared" si="10"/>
        <v>0</v>
      </c>
      <c r="I301" s="9">
        <f>+I302</f>
        <v>0</v>
      </c>
      <c r="J301" s="9">
        <f t="shared" si="11"/>
        <v>0</v>
      </c>
    </row>
    <row r="302" spans="2:10" x14ac:dyDescent="0.4">
      <c r="B302" s="68"/>
      <c r="C302" s="68"/>
      <c r="D302" s="7" t="s">
        <v>704</v>
      </c>
      <c r="E302" s="9"/>
      <c r="F302" s="9"/>
      <c r="G302" s="9"/>
      <c r="H302" s="9">
        <f t="shared" si="10"/>
        <v>0</v>
      </c>
      <c r="I302" s="9"/>
      <c r="J302" s="9">
        <f t="shared" si="11"/>
        <v>0</v>
      </c>
    </row>
    <row r="303" spans="2:10" x14ac:dyDescent="0.4">
      <c r="B303" s="68"/>
      <c r="C303" s="69"/>
      <c r="D303" s="11" t="s">
        <v>52</v>
      </c>
      <c r="E303" s="13">
        <f>+E292+E293+E294+E299+E300+E301</f>
        <v>1708300</v>
      </c>
      <c r="F303" s="13">
        <f>+F292+F293+F294+F299+F300+F301</f>
        <v>0</v>
      </c>
      <c r="G303" s="13">
        <f>+G292+G293+G294+G299+G300+G301</f>
        <v>0</v>
      </c>
      <c r="H303" s="13">
        <f t="shared" si="10"/>
        <v>1708300</v>
      </c>
      <c r="I303" s="13">
        <f>+I292+I293+I294+I299+I300+I301</f>
        <v>0</v>
      </c>
      <c r="J303" s="13">
        <f t="shared" si="11"/>
        <v>1708300</v>
      </c>
    </row>
    <row r="304" spans="2:10" x14ac:dyDescent="0.4">
      <c r="B304" s="69"/>
      <c r="C304" s="17" t="s">
        <v>53</v>
      </c>
      <c r="D304" s="15"/>
      <c r="E304" s="16">
        <f xml:space="preserve"> +E291 - E303</f>
        <v>-1708300</v>
      </c>
      <c r="F304" s="16">
        <f xml:space="preserve"> +F291 - F303</f>
        <v>0</v>
      </c>
      <c r="G304" s="16">
        <f xml:space="preserve"> +G291 - G303</f>
        <v>0</v>
      </c>
      <c r="H304" s="16">
        <f t="shared" si="10"/>
        <v>-1708300</v>
      </c>
      <c r="I304" s="16">
        <f xml:space="preserve"> +I291 - I303</f>
        <v>0</v>
      </c>
      <c r="J304" s="16">
        <f>J291-J303</f>
        <v>-1708300</v>
      </c>
    </row>
    <row r="305" spans="2:10" x14ac:dyDescent="0.4">
      <c r="B305" s="67" t="s">
        <v>54</v>
      </c>
      <c r="C305" s="67" t="s">
        <v>9</v>
      </c>
      <c r="D305" s="7" t="s">
        <v>55</v>
      </c>
      <c r="E305" s="9"/>
      <c r="F305" s="9"/>
      <c r="G305" s="9"/>
      <c r="H305" s="9">
        <f t="shared" si="10"/>
        <v>0</v>
      </c>
      <c r="I305" s="9"/>
      <c r="J305" s="9">
        <f t="shared" si="11"/>
        <v>0</v>
      </c>
    </row>
    <row r="306" spans="2:10" x14ac:dyDescent="0.4">
      <c r="B306" s="68"/>
      <c r="C306" s="68"/>
      <c r="D306" s="7" t="s">
        <v>56</v>
      </c>
      <c r="E306" s="9"/>
      <c r="F306" s="9"/>
      <c r="G306" s="9"/>
      <c r="H306" s="9">
        <f t="shared" si="10"/>
        <v>0</v>
      </c>
      <c r="I306" s="9"/>
      <c r="J306" s="9">
        <f t="shared" si="11"/>
        <v>0</v>
      </c>
    </row>
    <row r="307" spans="2:10" x14ac:dyDescent="0.4">
      <c r="B307" s="68"/>
      <c r="C307" s="68"/>
      <c r="D307" s="7" t="s">
        <v>57</v>
      </c>
      <c r="E307" s="9"/>
      <c r="F307" s="9"/>
      <c r="G307" s="9"/>
      <c r="H307" s="9">
        <f t="shared" si="10"/>
        <v>0</v>
      </c>
      <c r="I307" s="9"/>
      <c r="J307" s="9">
        <f t="shared" si="11"/>
        <v>0</v>
      </c>
    </row>
    <row r="308" spans="2:10" x14ac:dyDescent="0.4">
      <c r="B308" s="68"/>
      <c r="C308" s="68"/>
      <c r="D308" s="7" t="s">
        <v>723</v>
      </c>
      <c r="E308" s="9"/>
      <c r="F308" s="9"/>
      <c r="G308" s="9"/>
      <c r="H308" s="9">
        <f t="shared" si="10"/>
        <v>0</v>
      </c>
      <c r="I308" s="9"/>
      <c r="J308" s="9">
        <f t="shared" si="11"/>
        <v>0</v>
      </c>
    </row>
    <row r="309" spans="2:10" x14ac:dyDescent="0.4">
      <c r="B309" s="68"/>
      <c r="C309" s="68"/>
      <c r="D309" s="7" t="s">
        <v>58</v>
      </c>
      <c r="E309" s="9"/>
      <c r="F309" s="9"/>
      <c r="G309" s="9"/>
      <c r="H309" s="9">
        <f t="shared" si="10"/>
        <v>0</v>
      </c>
      <c r="I309" s="9"/>
      <c r="J309" s="9">
        <f t="shared" si="11"/>
        <v>0</v>
      </c>
    </row>
    <row r="310" spans="2:10" x14ac:dyDescent="0.4">
      <c r="B310" s="68"/>
      <c r="C310" s="68"/>
      <c r="D310" s="7" t="s">
        <v>724</v>
      </c>
      <c r="E310" s="9"/>
      <c r="F310" s="9"/>
      <c r="G310" s="9"/>
      <c r="H310" s="9">
        <f t="shared" si="10"/>
        <v>0</v>
      </c>
      <c r="I310" s="9"/>
      <c r="J310" s="9">
        <f t="shared" si="11"/>
        <v>0</v>
      </c>
    </row>
    <row r="311" spans="2:10" x14ac:dyDescent="0.4">
      <c r="B311" s="68"/>
      <c r="C311" s="68"/>
      <c r="D311" s="7" t="s">
        <v>59</v>
      </c>
      <c r="E311" s="9"/>
      <c r="F311" s="9"/>
      <c r="G311" s="9"/>
      <c r="H311" s="9">
        <f t="shared" si="10"/>
        <v>0</v>
      </c>
      <c r="I311" s="9"/>
      <c r="J311" s="9">
        <f t="shared" si="11"/>
        <v>0</v>
      </c>
    </row>
    <row r="312" spans="2:10" x14ac:dyDescent="0.4">
      <c r="B312" s="68"/>
      <c r="C312" s="68"/>
      <c r="D312" s="7" t="s">
        <v>60</v>
      </c>
      <c r="E312" s="9">
        <f>+E313+E314+E315</f>
        <v>0</v>
      </c>
      <c r="F312" s="9">
        <f>+F313+F314+F315</f>
        <v>0</v>
      </c>
      <c r="G312" s="9">
        <f>+G313+G314+G315</f>
        <v>0</v>
      </c>
      <c r="H312" s="9">
        <f t="shared" si="10"/>
        <v>0</v>
      </c>
      <c r="I312" s="9">
        <f>+I313+I314+I315</f>
        <v>0</v>
      </c>
      <c r="J312" s="9">
        <f t="shared" si="11"/>
        <v>0</v>
      </c>
    </row>
    <row r="313" spans="2:10" x14ac:dyDescent="0.4">
      <c r="B313" s="68"/>
      <c r="C313" s="68"/>
      <c r="D313" s="7" t="s">
        <v>282</v>
      </c>
      <c r="E313" s="9"/>
      <c r="F313" s="9"/>
      <c r="G313" s="9"/>
      <c r="H313" s="9">
        <f t="shared" si="10"/>
        <v>0</v>
      </c>
      <c r="I313" s="9"/>
      <c r="J313" s="9">
        <f t="shared" si="11"/>
        <v>0</v>
      </c>
    </row>
    <row r="314" spans="2:10" x14ac:dyDescent="0.4">
      <c r="B314" s="68"/>
      <c r="C314" s="68"/>
      <c r="D314" s="7" t="s">
        <v>283</v>
      </c>
      <c r="E314" s="9"/>
      <c r="F314" s="9"/>
      <c r="G314" s="9"/>
      <c r="H314" s="9">
        <f t="shared" si="10"/>
        <v>0</v>
      </c>
      <c r="I314" s="9"/>
      <c r="J314" s="9">
        <f t="shared" si="11"/>
        <v>0</v>
      </c>
    </row>
    <row r="315" spans="2:10" x14ac:dyDescent="0.4">
      <c r="B315" s="68"/>
      <c r="C315" s="68"/>
      <c r="D315" s="7" t="s">
        <v>284</v>
      </c>
      <c r="E315" s="9"/>
      <c r="F315" s="9"/>
      <c r="G315" s="9"/>
      <c r="H315" s="9">
        <f t="shared" si="10"/>
        <v>0</v>
      </c>
      <c r="I315" s="9"/>
      <c r="J315" s="9">
        <f t="shared" si="11"/>
        <v>0</v>
      </c>
    </row>
    <row r="316" spans="2:10" x14ac:dyDescent="0.4">
      <c r="B316" s="68"/>
      <c r="C316" s="68"/>
      <c r="D316" s="7" t="s">
        <v>83</v>
      </c>
      <c r="E316" s="9"/>
      <c r="F316" s="9"/>
      <c r="G316" s="9"/>
      <c r="H316" s="9">
        <f t="shared" si="10"/>
        <v>0</v>
      </c>
      <c r="I316" s="9"/>
      <c r="J316" s="9">
        <f t="shared" si="11"/>
        <v>0</v>
      </c>
    </row>
    <row r="317" spans="2:10" x14ac:dyDescent="0.4">
      <c r="B317" s="68"/>
      <c r="C317" s="68"/>
      <c r="D317" s="7" t="s">
        <v>100</v>
      </c>
      <c r="E317" s="9"/>
      <c r="F317" s="9"/>
      <c r="G317" s="9"/>
      <c r="H317" s="9">
        <f t="shared" si="10"/>
        <v>0</v>
      </c>
      <c r="I317" s="9"/>
      <c r="J317" s="9">
        <f t="shared" si="11"/>
        <v>0</v>
      </c>
    </row>
    <row r="318" spans="2:10" x14ac:dyDescent="0.4">
      <c r="B318" s="68"/>
      <c r="C318" s="68"/>
      <c r="D318" s="7" t="s">
        <v>84</v>
      </c>
      <c r="E318" s="9"/>
      <c r="F318" s="9"/>
      <c r="G318" s="9"/>
      <c r="H318" s="9">
        <f t="shared" si="10"/>
        <v>0</v>
      </c>
      <c r="I318" s="9"/>
      <c r="J318" s="9">
        <f t="shared" si="11"/>
        <v>0</v>
      </c>
    </row>
    <row r="319" spans="2:10" x14ac:dyDescent="0.4">
      <c r="B319" s="68"/>
      <c r="C319" s="68"/>
      <c r="D319" s="7" t="s">
        <v>101</v>
      </c>
      <c r="E319" s="9"/>
      <c r="F319" s="9"/>
      <c r="G319" s="9"/>
      <c r="H319" s="9">
        <f t="shared" si="10"/>
        <v>0</v>
      </c>
      <c r="I319" s="9"/>
      <c r="J319" s="9">
        <f t="shared" si="11"/>
        <v>0</v>
      </c>
    </row>
    <row r="320" spans="2:10" x14ac:dyDescent="0.4">
      <c r="B320" s="68"/>
      <c r="C320" s="68"/>
      <c r="D320" s="7" t="s">
        <v>85</v>
      </c>
      <c r="E320" s="9"/>
      <c r="F320" s="9"/>
      <c r="G320" s="9"/>
      <c r="H320" s="9">
        <f t="shared" si="10"/>
        <v>0</v>
      </c>
      <c r="I320" s="9"/>
      <c r="J320" s="9">
        <f t="shared" si="11"/>
        <v>0</v>
      </c>
    </row>
    <row r="321" spans="2:10" x14ac:dyDescent="0.4">
      <c r="B321" s="68"/>
      <c r="C321" s="68"/>
      <c r="D321" s="7" t="s">
        <v>102</v>
      </c>
      <c r="E321" s="9"/>
      <c r="F321" s="9"/>
      <c r="G321" s="9">
        <v>1500000</v>
      </c>
      <c r="H321" s="9">
        <f t="shared" si="10"/>
        <v>1500000</v>
      </c>
      <c r="I321" s="9"/>
      <c r="J321" s="9">
        <f t="shared" si="11"/>
        <v>1500000</v>
      </c>
    </row>
    <row r="322" spans="2:10" x14ac:dyDescent="0.4">
      <c r="B322" s="68"/>
      <c r="C322" s="68"/>
      <c r="D322" s="7" t="s">
        <v>293</v>
      </c>
      <c r="E322" s="9"/>
      <c r="F322" s="9"/>
      <c r="G322" s="9"/>
      <c r="H322" s="9">
        <f t="shared" si="10"/>
        <v>0</v>
      </c>
      <c r="I322" s="9"/>
      <c r="J322" s="9">
        <f t="shared" si="11"/>
        <v>0</v>
      </c>
    </row>
    <row r="323" spans="2:10" x14ac:dyDescent="0.4">
      <c r="B323" s="68"/>
      <c r="C323" s="68"/>
      <c r="D323" s="7" t="s">
        <v>61</v>
      </c>
      <c r="E323" s="9">
        <v>19644</v>
      </c>
      <c r="F323" s="9"/>
      <c r="G323" s="9"/>
      <c r="H323" s="9">
        <f t="shared" si="10"/>
        <v>19644</v>
      </c>
      <c r="I323" s="9"/>
      <c r="J323" s="9">
        <f t="shared" si="11"/>
        <v>19644</v>
      </c>
    </row>
    <row r="324" spans="2:10" x14ac:dyDescent="0.4">
      <c r="B324" s="68"/>
      <c r="C324" s="69"/>
      <c r="D324" s="11" t="s">
        <v>62</v>
      </c>
      <c r="E324" s="13">
        <f>+E305+E306+E307+E308+E309+E310+E311+E312+E316+E317+E318+E319+E320+E321+E322+E323</f>
        <v>19644</v>
      </c>
      <c r="F324" s="13">
        <f>+F305+F306+F307+F308+F309+F310+F311+F312+F316+F317+F318+F319+F320+F321+F322+F323</f>
        <v>0</v>
      </c>
      <c r="G324" s="13">
        <f>+G305+G306+G307+G308+G309+G310+G311+G312+G316+G317+G318+G319+G320+G321+G322+G323</f>
        <v>1500000</v>
      </c>
      <c r="H324" s="13">
        <f t="shared" si="10"/>
        <v>1519644</v>
      </c>
      <c r="I324" s="13">
        <f>+I305+I306+I307+I308+I309+I310+I311+I312+I316+I317+I318+I319+I320+I321+I322+I323</f>
        <v>0</v>
      </c>
      <c r="J324" s="13">
        <f t="shared" si="11"/>
        <v>1519644</v>
      </c>
    </row>
    <row r="325" spans="2:10" x14ac:dyDescent="0.4">
      <c r="B325" s="68"/>
      <c r="C325" s="67" t="s">
        <v>28</v>
      </c>
      <c r="D325" s="7" t="s">
        <v>63</v>
      </c>
      <c r="E325" s="9"/>
      <c r="F325" s="9"/>
      <c r="G325" s="9"/>
      <c r="H325" s="9">
        <f t="shared" si="10"/>
        <v>0</v>
      </c>
      <c r="I325" s="9"/>
      <c r="J325" s="9">
        <f t="shared" si="11"/>
        <v>0</v>
      </c>
    </row>
    <row r="326" spans="2:10" x14ac:dyDescent="0.4">
      <c r="B326" s="68"/>
      <c r="C326" s="68"/>
      <c r="D326" s="7" t="s">
        <v>64</v>
      </c>
      <c r="E326" s="9"/>
      <c r="F326" s="9"/>
      <c r="G326" s="9"/>
      <c r="H326" s="9">
        <f t="shared" si="10"/>
        <v>0</v>
      </c>
      <c r="I326" s="9"/>
      <c r="J326" s="9">
        <f t="shared" si="11"/>
        <v>0</v>
      </c>
    </row>
    <row r="327" spans="2:10" x14ac:dyDescent="0.4">
      <c r="B327" s="68"/>
      <c r="C327" s="68"/>
      <c r="D327" s="7" t="s">
        <v>725</v>
      </c>
      <c r="E327" s="9"/>
      <c r="F327" s="9"/>
      <c r="G327" s="9"/>
      <c r="H327" s="9">
        <f t="shared" si="10"/>
        <v>0</v>
      </c>
      <c r="I327" s="9"/>
      <c r="J327" s="9">
        <f t="shared" si="11"/>
        <v>0</v>
      </c>
    </row>
    <row r="328" spans="2:10" x14ac:dyDescent="0.4">
      <c r="B328" s="68"/>
      <c r="C328" s="68"/>
      <c r="D328" s="7" t="s">
        <v>65</v>
      </c>
      <c r="E328" s="9"/>
      <c r="F328" s="9"/>
      <c r="G328" s="9"/>
      <c r="H328" s="9">
        <f t="shared" ref="H328:H347" si="12">+E328+F328+G328</f>
        <v>0</v>
      </c>
      <c r="I328" s="9"/>
      <c r="J328" s="9">
        <f t="shared" ref="J328:J346" si="13">H328-ABS(I328)</f>
        <v>0</v>
      </c>
    </row>
    <row r="329" spans="2:10" x14ac:dyDescent="0.4">
      <c r="B329" s="68"/>
      <c r="C329" s="68"/>
      <c r="D329" s="7" t="s">
        <v>726</v>
      </c>
      <c r="E329" s="9"/>
      <c r="F329" s="9"/>
      <c r="G329" s="9"/>
      <c r="H329" s="9">
        <f t="shared" si="12"/>
        <v>0</v>
      </c>
      <c r="I329" s="9"/>
      <c r="J329" s="9">
        <f t="shared" si="13"/>
        <v>0</v>
      </c>
    </row>
    <row r="330" spans="2:10" x14ac:dyDescent="0.4">
      <c r="B330" s="68"/>
      <c r="C330" s="68"/>
      <c r="D330" s="7" t="s">
        <v>66</v>
      </c>
      <c r="E330" s="9"/>
      <c r="F330" s="9"/>
      <c r="G330" s="9"/>
      <c r="H330" s="9">
        <f t="shared" si="12"/>
        <v>0</v>
      </c>
      <c r="I330" s="9"/>
      <c r="J330" s="9">
        <f t="shared" si="13"/>
        <v>0</v>
      </c>
    </row>
    <row r="331" spans="2:10" x14ac:dyDescent="0.4">
      <c r="B331" s="68"/>
      <c r="C331" s="68"/>
      <c r="D331" s="7" t="s">
        <v>67</v>
      </c>
      <c r="E331" s="9">
        <f>+E332+E333+E334</f>
        <v>350166</v>
      </c>
      <c r="F331" s="9">
        <f>+F332+F333+F334</f>
        <v>0</v>
      </c>
      <c r="G331" s="9">
        <f>+G332+G333+G334</f>
        <v>92652</v>
      </c>
      <c r="H331" s="9">
        <f t="shared" si="12"/>
        <v>442818</v>
      </c>
      <c r="I331" s="9">
        <f>+I332+I333+I334</f>
        <v>0</v>
      </c>
      <c r="J331" s="9">
        <f t="shared" si="13"/>
        <v>442818</v>
      </c>
    </row>
    <row r="332" spans="2:10" x14ac:dyDescent="0.4">
      <c r="B332" s="68"/>
      <c r="C332" s="68"/>
      <c r="D332" s="7" t="s">
        <v>285</v>
      </c>
      <c r="E332" s="9">
        <v>350166</v>
      </c>
      <c r="F332" s="9"/>
      <c r="G332" s="9">
        <v>92652</v>
      </c>
      <c r="H332" s="9">
        <f t="shared" si="12"/>
        <v>442818</v>
      </c>
      <c r="I332" s="9"/>
      <c r="J332" s="9">
        <f t="shared" si="13"/>
        <v>442818</v>
      </c>
    </row>
    <row r="333" spans="2:10" x14ac:dyDescent="0.4">
      <c r="B333" s="68"/>
      <c r="C333" s="68"/>
      <c r="D333" s="7" t="s">
        <v>286</v>
      </c>
      <c r="E333" s="9"/>
      <c r="F333" s="9"/>
      <c r="G333" s="9"/>
      <c r="H333" s="9">
        <f t="shared" si="12"/>
        <v>0</v>
      </c>
      <c r="I333" s="9"/>
      <c r="J333" s="9">
        <f t="shared" si="13"/>
        <v>0</v>
      </c>
    </row>
    <row r="334" spans="2:10" x14ac:dyDescent="0.4">
      <c r="B334" s="68"/>
      <c r="C334" s="68"/>
      <c r="D334" s="7" t="s">
        <v>287</v>
      </c>
      <c r="E334" s="9"/>
      <c r="F334" s="9"/>
      <c r="G334" s="9"/>
      <c r="H334" s="9">
        <f t="shared" si="12"/>
        <v>0</v>
      </c>
      <c r="I334" s="9"/>
      <c r="J334" s="9">
        <f t="shared" si="13"/>
        <v>0</v>
      </c>
    </row>
    <row r="335" spans="2:10" x14ac:dyDescent="0.4">
      <c r="B335" s="68"/>
      <c r="C335" s="68"/>
      <c r="D335" s="7" t="s">
        <v>86</v>
      </c>
      <c r="E335" s="9"/>
      <c r="F335" s="9"/>
      <c r="G335" s="9"/>
      <c r="H335" s="9">
        <f t="shared" si="12"/>
        <v>0</v>
      </c>
      <c r="I335" s="9"/>
      <c r="J335" s="9">
        <f t="shared" si="13"/>
        <v>0</v>
      </c>
    </row>
    <row r="336" spans="2:10" x14ac:dyDescent="0.4">
      <c r="B336" s="68"/>
      <c r="C336" s="68"/>
      <c r="D336" s="7" t="s">
        <v>103</v>
      </c>
      <c r="E336" s="9"/>
      <c r="F336" s="9"/>
      <c r="G336" s="9"/>
      <c r="H336" s="9">
        <f t="shared" si="12"/>
        <v>0</v>
      </c>
      <c r="I336" s="9"/>
      <c r="J336" s="9">
        <f t="shared" si="13"/>
        <v>0</v>
      </c>
    </row>
    <row r="337" spans="2:10" x14ac:dyDescent="0.4">
      <c r="B337" s="68"/>
      <c r="C337" s="68"/>
      <c r="D337" s="7" t="s">
        <v>87</v>
      </c>
      <c r="E337" s="9"/>
      <c r="F337" s="9"/>
      <c r="G337" s="9"/>
      <c r="H337" s="9">
        <f t="shared" si="12"/>
        <v>0</v>
      </c>
      <c r="I337" s="9"/>
      <c r="J337" s="9">
        <f t="shared" si="13"/>
        <v>0</v>
      </c>
    </row>
    <row r="338" spans="2:10" x14ac:dyDescent="0.4">
      <c r="B338" s="68"/>
      <c r="C338" s="68"/>
      <c r="D338" s="18" t="s">
        <v>104</v>
      </c>
      <c r="E338" s="19"/>
      <c r="F338" s="19"/>
      <c r="G338" s="19"/>
      <c r="H338" s="19">
        <f t="shared" si="12"/>
        <v>0</v>
      </c>
      <c r="I338" s="19"/>
      <c r="J338" s="19">
        <f t="shared" si="13"/>
        <v>0</v>
      </c>
    </row>
    <row r="339" spans="2:10" x14ac:dyDescent="0.4">
      <c r="B339" s="68"/>
      <c r="C339" s="68"/>
      <c r="D339" s="18" t="s">
        <v>88</v>
      </c>
      <c r="E339" s="19"/>
      <c r="F339" s="19"/>
      <c r="G339" s="19"/>
      <c r="H339" s="19">
        <f t="shared" si="12"/>
        <v>0</v>
      </c>
      <c r="I339" s="19"/>
      <c r="J339" s="19">
        <f t="shared" si="13"/>
        <v>0</v>
      </c>
    </row>
    <row r="340" spans="2:10" x14ac:dyDescent="0.4">
      <c r="B340" s="68"/>
      <c r="C340" s="68"/>
      <c r="D340" s="18" t="s">
        <v>105</v>
      </c>
      <c r="E340" s="19"/>
      <c r="F340" s="19">
        <v>5000000</v>
      </c>
      <c r="G340" s="19"/>
      <c r="H340" s="19">
        <f t="shared" si="12"/>
        <v>5000000</v>
      </c>
      <c r="I340" s="19"/>
      <c r="J340" s="19">
        <f t="shared" si="13"/>
        <v>5000000</v>
      </c>
    </row>
    <row r="341" spans="2:10" x14ac:dyDescent="0.4">
      <c r="B341" s="68"/>
      <c r="C341" s="68"/>
      <c r="D341" s="36" t="s">
        <v>294</v>
      </c>
      <c r="E341" s="19"/>
      <c r="F341" s="19"/>
      <c r="G341" s="19"/>
      <c r="H341" s="19">
        <f t="shared" si="12"/>
        <v>0</v>
      </c>
      <c r="I341" s="19"/>
      <c r="J341" s="19">
        <f t="shared" si="13"/>
        <v>0</v>
      </c>
    </row>
    <row r="342" spans="2:10" x14ac:dyDescent="0.4">
      <c r="B342" s="68"/>
      <c r="C342" s="68"/>
      <c r="D342" s="18" t="s">
        <v>68</v>
      </c>
      <c r="E342" s="19"/>
      <c r="F342" s="19"/>
      <c r="G342" s="19"/>
      <c r="H342" s="19">
        <f t="shared" si="12"/>
        <v>0</v>
      </c>
      <c r="I342" s="19"/>
      <c r="J342" s="19">
        <f t="shared" si="13"/>
        <v>0</v>
      </c>
    </row>
    <row r="343" spans="2:10" x14ac:dyDescent="0.4">
      <c r="B343" s="68"/>
      <c r="C343" s="69"/>
      <c r="D343" s="20" t="s">
        <v>69</v>
      </c>
      <c r="E343" s="21">
        <f>+E325+E326+E327+E328+E329+E330+E331+E335+E336+E337+E338+E339+E340+E341+E342</f>
        <v>350166</v>
      </c>
      <c r="F343" s="21">
        <f>+F325+F326+F327+F328+F329+F330+F331+F335+F336+F337+F338+F339+F340+F341+F342</f>
        <v>5000000</v>
      </c>
      <c r="G343" s="21">
        <f>+G325+G326+G327+G328+G329+G330+G331+G335+G336+G337+G338+G339+G340+G341+G342</f>
        <v>92652</v>
      </c>
      <c r="H343" s="21">
        <f t="shared" si="12"/>
        <v>5442818</v>
      </c>
      <c r="I343" s="21">
        <f>+I325+I326+I327+I328+I329+I330+I331+I335+I336+I337+I338+I339+I340+I341+I342</f>
        <v>0</v>
      </c>
      <c r="J343" s="21">
        <f t="shared" si="13"/>
        <v>5442818</v>
      </c>
    </row>
    <row r="344" spans="2:10" x14ac:dyDescent="0.4">
      <c r="B344" s="69"/>
      <c r="C344" s="17" t="s">
        <v>70</v>
      </c>
      <c r="D344" s="15"/>
      <c r="E344" s="16">
        <f xml:space="preserve"> +E324 - E343</f>
        <v>-330522</v>
      </c>
      <c r="F344" s="16">
        <f xml:space="preserve"> +F324 - F343</f>
        <v>-5000000</v>
      </c>
      <c r="G344" s="16">
        <f xml:space="preserve"> +G324 - G343</f>
        <v>1407348</v>
      </c>
      <c r="H344" s="16">
        <f t="shared" si="12"/>
        <v>-3923174</v>
      </c>
      <c r="I344" s="16">
        <f xml:space="preserve"> +I324 - I343</f>
        <v>0</v>
      </c>
      <c r="J344" s="16">
        <f>J324-J343</f>
        <v>-3923174</v>
      </c>
    </row>
    <row r="345" spans="2:10" x14ac:dyDescent="0.4">
      <c r="B345" s="17" t="s">
        <v>89</v>
      </c>
      <c r="C345" s="14"/>
      <c r="D345" s="15"/>
      <c r="E345" s="16">
        <f xml:space="preserve"> +E278 +E304 +E344</f>
        <v>-7259</v>
      </c>
      <c r="F345" s="16">
        <f xml:space="preserve"> +F278 +F304 +F344</f>
        <v>1252288</v>
      </c>
      <c r="G345" s="16">
        <f xml:space="preserve"> +G278 +G304 +G344</f>
        <v>-103351</v>
      </c>
      <c r="H345" s="16">
        <f t="shared" si="12"/>
        <v>1141678</v>
      </c>
      <c r="I345" s="16">
        <f xml:space="preserve"> +I278 +I304 +I344</f>
        <v>0</v>
      </c>
      <c r="J345" s="16">
        <f>J278+J304+J344</f>
        <v>1141678</v>
      </c>
    </row>
    <row r="346" spans="2:10" x14ac:dyDescent="0.4">
      <c r="B346" s="17" t="s">
        <v>90</v>
      </c>
      <c r="C346" s="14"/>
      <c r="D346" s="15"/>
      <c r="E346" s="16">
        <v>1481763</v>
      </c>
      <c r="F346" s="16">
        <v>18077391</v>
      </c>
      <c r="G346" s="16">
        <v>527739</v>
      </c>
      <c r="H346" s="16">
        <f t="shared" si="12"/>
        <v>20086893</v>
      </c>
      <c r="I346" s="16"/>
      <c r="J346" s="16">
        <f t="shared" si="13"/>
        <v>20086893</v>
      </c>
    </row>
    <row r="347" spans="2:10" x14ac:dyDescent="0.4">
      <c r="B347" s="17" t="s">
        <v>91</v>
      </c>
      <c r="C347" s="14"/>
      <c r="D347" s="15"/>
      <c r="E347" s="16">
        <f xml:space="preserve"> +E345 +E346</f>
        <v>1474504</v>
      </c>
      <c r="F347" s="16">
        <f xml:space="preserve"> +F345 +F346</f>
        <v>19329679</v>
      </c>
      <c r="G347" s="16">
        <f xml:space="preserve"> +G345 +G346</f>
        <v>424388</v>
      </c>
      <c r="H347" s="16">
        <f t="shared" si="12"/>
        <v>21228571</v>
      </c>
      <c r="I347" s="16">
        <f xml:space="preserve"> +I345 +I346</f>
        <v>0</v>
      </c>
      <c r="J347" s="16">
        <f>J345+J346</f>
        <v>21228571</v>
      </c>
    </row>
  </sheetData>
  <mergeCells count="16">
    <mergeCell ref="B2:J2"/>
    <mergeCell ref="B3:J3"/>
    <mergeCell ref="B5:D6"/>
    <mergeCell ref="E5:G5"/>
    <mergeCell ref="H5:H6"/>
    <mergeCell ref="I5:I6"/>
    <mergeCell ref="J5:J6"/>
    <mergeCell ref="B305:B344"/>
    <mergeCell ref="C305:C324"/>
    <mergeCell ref="C325:C343"/>
    <mergeCell ref="B7:B278"/>
    <mergeCell ref="C7:C196"/>
    <mergeCell ref="C197:C277"/>
    <mergeCell ref="B279:B304"/>
    <mergeCell ref="C279:C291"/>
    <mergeCell ref="C292:C303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6248-E9F2-40CA-89FF-872C678D13D3}">
  <dimension ref="B1:H347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44.375" customWidth="1"/>
    <col min="5" max="8" width="20.75" customWidth="1"/>
  </cols>
  <sheetData>
    <row r="1" spans="2:8" ht="21" x14ac:dyDescent="0.4">
      <c r="B1" s="64"/>
      <c r="C1" s="64"/>
      <c r="D1" s="64"/>
      <c r="E1" s="64"/>
      <c r="G1" s="33"/>
      <c r="H1" s="34" t="s">
        <v>288</v>
      </c>
    </row>
    <row r="2" spans="2:8" ht="21" x14ac:dyDescent="0.4">
      <c r="B2" s="70" t="s">
        <v>309</v>
      </c>
      <c r="C2" s="70"/>
      <c r="D2" s="70"/>
      <c r="E2" s="70"/>
      <c r="F2" s="70"/>
      <c r="G2" s="70"/>
      <c r="H2" s="70"/>
    </row>
    <row r="3" spans="2:8" ht="21" x14ac:dyDescent="0.4">
      <c r="B3" s="71" t="s">
        <v>718</v>
      </c>
      <c r="C3" s="71"/>
      <c r="D3" s="71"/>
      <c r="E3" s="71"/>
      <c r="F3" s="71"/>
      <c r="G3" s="71"/>
      <c r="H3" s="71"/>
    </row>
    <row r="4" spans="2:8" x14ac:dyDescent="0.4">
      <c r="B4" s="3"/>
      <c r="C4" s="3"/>
      <c r="D4" s="3"/>
      <c r="E4" s="3"/>
      <c r="F4" s="1"/>
      <c r="G4" s="1"/>
      <c r="H4" s="3" t="s">
        <v>2</v>
      </c>
    </row>
    <row r="5" spans="2:8" x14ac:dyDescent="0.4">
      <c r="B5" s="76" t="s">
        <v>3</v>
      </c>
      <c r="C5" s="77"/>
      <c r="D5" s="78"/>
      <c r="E5" s="65" t="s">
        <v>290</v>
      </c>
      <c r="F5" s="82" t="s">
        <v>97</v>
      </c>
      <c r="G5" s="82" t="s">
        <v>81</v>
      </c>
      <c r="H5" s="82" t="s">
        <v>291</v>
      </c>
    </row>
    <row r="6" spans="2:8" ht="42.75" x14ac:dyDescent="0.4">
      <c r="B6" s="79"/>
      <c r="C6" s="80"/>
      <c r="D6" s="81"/>
      <c r="E6" s="35" t="s">
        <v>729</v>
      </c>
      <c r="F6" s="83"/>
      <c r="G6" s="83"/>
      <c r="H6" s="83"/>
    </row>
    <row r="7" spans="2:8" x14ac:dyDescent="0.4">
      <c r="B7" s="67" t="s">
        <v>8</v>
      </c>
      <c r="C7" s="67" t="s">
        <v>9</v>
      </c>
      <c r="D7" s="4" t="s">
        <v>10</v>
      </c>
      <c r="E7" s="6">
        <f>+E8+E12+E20+E27+E30+E34+E46+E54</f>
        <v>0</v>
      </c>
      <c r="F7" s="6">
        <f>+E7</f>
        <v>0</v>
      </c>
      <c r="G7" s="6">
        <f>+G8+G12+G20+G27+G30+G34+G46+G54</f>
        <v>0</v>
      </c>
      <c r="H7" s="6">
        <f>F7-ABS(G7)</f>
        <v>0</v>
      </c>
    </row>
    <row r="8" spans="2:8" x14ac:dyDescent="0.4">
      <c r="B8" s="68"/>
      <c r="C8" s="68"/>
      <c r="D8" s="7" t="s">
        <v>107</v>
      </c>
      <c r="E8" s="9">
        <f>+E9+E10+E11</f>
        <v>0</v>
      </c>
      <c r="F8" s="9">
        <f t="shared" ref="F8:F71" si="0">+E8</f>
        <v>0</v>
      </c>
      <c r="G8" s="9">
        <f>+G9+G10+G11</f>
        <v>0</v>
      </c>
      <c r="H8" s="9">
        <f t="shared" ref="H8:H71" si="1">F8-ABS(G8)</f>
        <v>0</v>
      </c>
    </row>
    <row r="9" spans="2:8" x14ac:dyDescent="0.4">
      <c r="B9" s="68"/>
      <c r="C9" s="68"/>
      <c r="D9" s="7" t="s">
        <v>108</v>
      </c>
      <c r="E9" s="9"/>
      <c r="F9" s="9">
        <f t="shared" si="0"/>
        <v>0</v>
      </c>
      <c r="G9" s="9"/>
      <c r="H9" s="9">
        <f t="shared" si="1"/>
        <v>0</v>
      </c>
    </row>
    <row r="10" spans="2:8" x14ac:dyDescent="0.4">
      <c r="B10" s="68"/>
      <c r="C10" s="68"/>
      <c r="D10" s="7" t="s">
        <v>109</v>
      </c>
      <c r="E10" s="9"/>
      <c r="F10" s="9">
        <f t="shared" si="0"/>
        <v>0</v>
      </c>
      <c r="G10" s="9"/>
      <c r="H10" s="9">
        <f t="shared" si="1"/>
        <v>0</v>
      </c>
    </row>
    <row r="11" spans="2:8" x14ac:dyDescent="0.4">
      <c r="B11" s="68"/>
      <c r="C11" s="68"/>
      <c r="D11" s="7" t="s">
        <v>110</v>
      </c>
      <c r="E11" s="9"/>
      <c r="F11" s="9">
        <f t="shared" si="0"/>
        <v>0</v>
      </c>
      <c r="G11" s="9"/>
      <c r="H11" s="9">
        <f t="shared" si="1"/>
        <v>0</v>
      </c>
    </row>
    <row r="12" spans="2:8" x14ac:dyDescent="0.4">
      <c r="B12" s="68"/>
      <c r="C12" s="68"/>
      <c r="D12" s="7" t="s">
        <v>111</v>
      </c>
      <c r="E12" s="9">
        <f>+E13+E14+E15+E16+E17+E18+E19</f>
        <v>0</v>
      </c>
      <c r="F12" s="9">
        <f t="shared" si="0"/>
        <v>0</v>
      </c>
      <c r="G12" s="9">
        <f>+G13+G14+G15+G16+G17+G18+G19</f>
        <v>0</v>
      </c>
      <c r="H12" s="9">
        <f t="shared" si="1"/>
        <v>0</v>
      </c>
    </row>
    <row r="13" spans="2:8" x14ac:dyDescent="0.4">
      <c r="B13" s="68"/>
      <c r="C13" s="68"/>
      <c r="D13" s="7" t="s">
        <v>108</v>
      </c>
      <c r="E13" s="9"/>
      <c r="F13" s="9">
        <f t="shared" si="0"/>
        <v>0</v>
      </c>
      <c r="G13" s="9"/>
      <c r="H13" s="9">
        <f t="shared" si="1"/>
        <v>0</v>
      </c>
    </row>
    <row r="14" spans="2:8" x14ac:dyDescent="0.4">
      <c r="B14" s="68"/>
      <c r="C14" s="68"/>
      <c r="D14" s="7" t="s">
        <v>112</v>
      </c>
      <c r="E14" s="9"/>
      <c r="F14" s="9">
        <f t="shared" si="0"/>
        <v>0</v>
      </c>
      <c r="G14" s="9"/>
      <c r="H14" s="9">
        <f t="shared" si="1"/>
        <v>0</v>
      </c>
    </row>
    <row r="15" spans="2:8" x14ac:dyDescent="0.4">
      <c r="B15" s="68"/>
      <c r="C15" s="68"/>
      <c r="D15" s="7" t="s">
        <v>113</v>
      </c>
      <c r="E15" s="9"/>
      <c r="F15" s="9">
        <f t="shared" si="0"/>
        <v>0</v>
      </c>
      <c r="G15" s="9"/>
      <c r="H15" s="9">
        <f t="shared" si="1"/>
        <v>0</v>
      </c>
    </row>
    <row r="16" spans="2:8" x14ac:dyDescent="0.4">
      <c r="B16" s="68"/>
      <c r="C16" s="68"/>
      <c r="D16" s="7" t="s">
        <v>114</v>
      </c>
      <c r="E16" s="9"/>
      <c r="F16" s="9">
        <f t="shared" si="0"/>
        <v>0</v>
      </c>
      <c r="G16" s="9"/>
      <c r="H16" s="9">
        <f t="shared" si="1"/>
        <v>0</v>
      </c>
    </row>
    <row r="17" spans="2:8" x14ac:dyDescent="0.4">
      <c r="B17" s="68"/>
      <c r="C17" s="68"/>
      <c r="D17" s="7" t="s">
        <v>115</v>
      </c>
      <c r="E17" s="9"/>
      <c r="F17" s="9">
        <f t="shared" si="0"/>
        <v>0</v>
      </c>
      <c r="G17" s="9"/>
      <c r="H17" s="9">
        <f t="shared" si="1"/>
        <v>0</v>
      </c>
    </row>
    <row r="18" spans="2:8" x14ac:dyDescent="0.4">
      <c r="B18" s="68"/>
      <c r="C18" s="68"/>
      <c r="D18" s="7" t="s">
        <v>116</v>
      </c>
      <c r="E18" s="9"/>
      <c r="F18" s="9">
        <f t="shared" si="0"/>
        <v>0</v>
      </c>
      <c r="G18" s="9"/>
      <c r="H18" s="9">
        <f t="shared" si="1"/>
        <v>0</v>
      </c>
    </row>
    <row r="19" spans="2:8" x14ac:dyDescent="0.4">
      <c r="B19" s="68"/>
      <c r="C19" s="68"/>
      <c r="D19" s="7" t="s">
        <v>117</v>
      </c>
      <c r="E19" s="9"/>
      <c r="F19" s="9">
        <f t="shared" si="0"/>
        <v>0</v>
      </c>
      <c r="G19" s="9"/>
      <c r="H19" s="9">
        <f t="shared" si="1"/>
        <v>0</v>
      </c>
    </row>
    <row r="20" spans="2:8" x14ac:dyDescent="0.4">
      <c r="B20" s="68"/>
      <c r="C20" s="68"/>
      <c r="D20" s="7" t="s">
        <v>118</v>
      </c>
      <c r="E20" s="9">
        <f>+E21+E22+E23+E24+E25+E26</f>
        <v>0</v>
      </c>
      <c r="F20" s="9">
        <f t="shared" si="0"/>
        <v>0</v>
      </c>
      <c r="G20" s="9">
        <f>+G21+G22+G23+G24+G25+G26</f>
        <v>0</v>
      </c>
      <c r="H20" s="9">
        <f t="shared" si="1"/>
        <v>0</v>
      </c>
    </row>
    <row r="21" spans="2:8" x14ac:dyDescent="0.4">
      <c r="B21" s="68"/>
      <c r="C21" s="68"/>
      <c r="D21" s="7" t="s">
        <v>108</v>
      </c>
      <c r="E21" s="9"/>
      <c r="F21" s="9">
        <f t="shared" si="0"/>
        <v>0</v>
      </c>
      <c r="G21" s="9"/>
      <c r="H21" s="9">
        <f t="shared" si="1"/>
        <v>0</v>
      </c>
    </row>
    <row r="22" spans="2:8" x14ac:dyDescent="0.4">
      <c r="B22" s="68"/>
      <c r="C22" s="68"/>
      <c r="D22" s="7" t="s">
        <v>112</v>
      </c>
      <c r="E22" s="9"/>
      <c r="F22" s="9">
        <f t="shared" si="0"/>
        <v>0</v>
      </c>
      <c r="G22" s="9"/>
      <c r="H22" s="9">
        <f t="shared" si="1"/>
        <v>0</v>
      </c>
    </row>
    <row r="23" spans="2:8" x14ac:dyDescent="0.4">
      <c r="B23" s="68"/>
      <c r="C23" s="68"/>
      <c r="D23" s="7" t="s">
        <v>113</v>
      </c>
      <c r="E23" s="9"/>
      <c r="F23" s="9">
        <f t="shared" si="0"/>
        <v>0</v>
      </c>
      <c r="G23" s="9"/>
      <c r="H23" s="9">
        <f t="shared" si="1"/>
        <v>0</v>
      </c>
    </row>
    <row r="24" spans="2:8" x14ac:dyDescent="0.4">
      <c r="B24" s="68"/>
      <c r="C24" s="68"/>
      <c r="D24" s="7" t="s">
        <v>114</v>
      </c>
      <c r="E24" s="9"/>
      <c r="F24" s="9">
        <f t="shared" si="0"/>
        <v>0</v>
      </c>
      <c r="G24" s="9"/>
      <c r="H24" s="9">
        <f t="shared" si="1"/>
        <v>0</v>
      </c>
    </row>
    <row r="25" spans="2:8" x14ac:dyDescent="0.4">
      <c r="B25" s="68"/>
      <c r="C25" s="68"/>
      <c r="D25" s="7" t="s">
        <v>115</v>
      </c>
      <c r="E25" s="9"/>
      <c r="F25" s="9">
        <f t="shared" si="0"/>
        <v>0</v>
      </c>
      <c r="G25" s="9"/>
      <c r="H25" s="9">
        <f t="shared" si="1"/>
        <v>0</v>
      </c>
    </row>
    <row r="26" spans="2:8" x14ac:dyDescent="0.4">
      <c r="B26" s="68"/>
      <c r="C26" s="68"/>
      <c r="D26" s="7" t="s">
        <v>116</v>
      </c>
      <c r="E26" s="9"/>
      <c r="F26" s="9">
        <f t="shared" si="0"/>
        <v>0</v>
      </c>
      <c r="G26" s="9"/>
      <c r="H26" s="9">
        <f t="shared" si="1"/>
        <v>0</v>
      </c>
    </row>
    <row r="27" spans="2:8" x14ac:dyDescent="0.4">
      <c r="B27" s="68"/>
      <c r="C27" s="68"/>
      <c r="D27" s="7" t="s">
        <v>119</v>
      </c>
      <c r="E27" s="9">
        <f>+E28+E29</f>
        <v>0</v>
      </c>
      <c r="F27" s="9">
        <f t="shared" si="0"/>
        <v>0</v>
      </c>
      <c r="G27" s="9">
        <f>+G28+G29</f>
        <v>0</v>
      </c>
      <c r="H27" s="9">
        <f t="shared" si="1"/>
        <v>0</v>
      </c>
    </row>
    <row r="28" spans="2:8" x14ac:dyDescent="0.4">
      <c r="B28" s="68"/>
      <c r="C28" s="68"/>
      <c r="D28" s="7" t="s">
        <v>120</v>
      </c>
      <c r="E28" s="9"/>
      <c r="F28" s="9">
        <f t="shared" si="0"/>
        <v>0</v>
      </c>
      <c r="G28" s="9"/>
      <c r="H28" s="9">
        <f t="shared" si="1"/>
        <v>0</v>
      </c>
    </row>
    <row r="29" spans="2:8" x14ac:dyDescent="0.4">
      <c r="B29" s="68"/>
      <c r="C29" s="68"/>
      <c r="D29" s="7" t="s">
        <v>121</v>
      </c>
      <c r="E29" s="9"/>
      <c r="F29" s="9">
        <f t="shared" si="0"/>
        <v>0</v>
      </c>
      <c r="G29" s="9"/>
      <c r="H29" s="9">
        <f t="shared" si="1"/>
        <v>0</v>
      </c>
    </row>
    <row r="30" spans="2:8" x14ac:dyDescent="0.4">
      <c r="B30" s="68"/>
      <c r="C30" s="68"/>
      <c r="D30" s="7" t="s">
        <v>122</v>
      </c>
      <c r="E30" s="9">
        <f>+E31+E32+E33</f>
        <v>0</v>
      </c>
      <c r="F30" s="9">
        <f t="shared" si="0"/>
        <v>0</v>
      </c>
      <c r="G30" s="9">
        <f>+G31+G32+G33</f>
        <v>0</v>
      </c>
      <c r="H30" s="9">
        <f t="shared" si="1"/>
        <v>0</v>
      </c>
    </row>
    <row r="31" spans="2:8" x14ac:dyDescent="0.4">
      <c r="B31" s="68"/>
      <c r="C31" s="68"/>
      <c r="D31" s="7" t="s">
        <v>123</v>
      </c>
      <c r="E31" s="9"/>
      <c r="F31" s="9">
        <f t="shared" si="0"/>
        <v>0</v>
      </c>
      <c r="G31" s="9"/>
      <c r="H31" s="9">
        <f t="shared" si="1"/>
        <v>0</v>
      </c>
    </row>
    <row r="32" spans="2:8" x14ac:dyDescent="0.4">
      <c r="B32" s="68"/>
      <c r="C32" s="68"/>
      <c r="D32" s="7" t="s">
        <v>124</v>
      </c>
      <c r="E32" s="9"/>
      <c r="F32" s="9">
        <f t="shared" si="0"/>
        <v>0</v>
      </c>
      <c r="G32" s="9"/>
      <c r="H32" s="9">
        <f t="shared" si="1"/>
        <v>0</v>
      </c>
    </row>
    <row r="33" spans="2:8" x14ac:dyDescent="0.4">
      <c r="B33" s="68"/>
      <c r="C33" s="68"/>
      <c r="D33" s="7" t="s">
        <v>125</v>
      </c>
      <c r="E33" s="9"/>
      <c r="F33" s="9">
        <f t="shared" si="0"/>
        <v>0</v>
      </c>
      <c r="G33" s="9"/>
      <c r="H33" s="9">
        <f t="shared" si="1"/>
        <v>0</v>
      </c>
    </row>
    <row r="34" spans="2:8" x14ac:dyDescent="0.4">
      <c r="B34" s="68"/>
      <c r="C34" s="68"/>
      <c r="D34" s="7" t="s">
        <v>126</v>
      </c>
      <c r="E34" s="9">
        <f>+E35+E36+E37+E38+E39+E40+E41+E42+E43+E44+E45</f>
        <v>0</v>
      </c>
      <c r="F34" s="9">
        <f t="shared" si="0"/>
        <v>0</v>
      </c>
      <c r="G34" s="9">
        <f>+G35+G36+G37+G38+G39+G40+G41+G42+G43+G44+G45</f>
        <v>0</v>
      </c>
      <c r="H34" s="9">
        <f t="shared" si="1"/>
        <v>0</v>
      </c>
    </row>
    <row r="35" spans="2:8" x14ac:dyDescent="0.4">
      <c r="B35" s="68"/>
      <c r="C35" s="68"/>
      <c r="D35" s="7" t="s">
        <v>127</v>
      </c>
      <c r="E35" s="9"/>
      <c r="F35" s="9">
        <f t="shared" si="0"/>
        <v>0</v>
      </c>
      <c r="G35" s="9"/>
      <c r="H35" s="9">
        <f t="shared" si="1"/>
        <v>0</v>
      </c>
    </row>
    <row r="36" spans="2:8" x14ac:dyDescent="0.4">
      <c r="B36" s="68"/>
      <c r="C36" s="68"/>
      <c r="D36" s="7" t="s">
        <v>128</v>
      </c>
      <c r="E36" s="9"/>
      <c r="F36" s="9">
        <f t="shared" si="0"/>
        <v>0</v>
      </c>
      <c r="G36" s="9"/>
      <c r="H36" s="9">
        <f t="shared" si="1"/>
        <v>0</v>
      </c>
    </row>
    <row r="37" spans="2:8" x14ac:dyDescent="0.4">
      <c r="B37" s="68"/>
      <c r="C37" s="68"/>
      <c r="D37" s="7" t="s">
        <v>129</v>
      </c>
      <c r="E37" s="9"/>
      <c r="F37" s="9">
        <f t="shared" si="0"/>
        <v>0</v>
      </c>
      <c r="G37" s="9"/>
      <c r="H37" s="9">
        <f t="shared" si="1"/>
        <v>0</v>
      </c>
    </row>
    <row r="38" spans="2:8" x14ac:dyDescent="0.4">
      <c r="B38" s="68"/>
      <c r="C38" s="68"/>
      <c r="D38" s="7" t="s">
        <v>130</v>
      </c>
      <c r="E38" s="9"/>
      <c r="F38" s="9">
        <f t="shared" si="0"/>
        <v>0</v>
      </c>
      <c r="G38" s="9"/>
      <c r="H38" s="9">
        <f t="shared" si="1"/>
        <v>0</v>
      </c>
    </row>
    <row r="39" spans="2:8" x14ac:dyDescent="0.4">
      <c r="B39" s="68"/>
      <c r="C39" s="68"/>
      <c r="D39" s="7" t="s">
        <v>131</v>
      </c>
      <c r="E39" s="9"/>
      <c r="F39" s="9">
        <f t="shared" si="0"/>
        <v>0</v>
      </c>
      <c r="G39" s="9"/>
      <c r="H39" s="9">
        <f t="shared" si="1"/>
        <v>0</v>
      </c>
    </row>
    <row r="40" spans="2:8" x14ac:dyDescent="0.4">
      <c r="B40" s="68"/>
      <c r="C40" s="68"/>
      <c r="D40" s="7" t="s">
        <v>132</v>
      </c>
      <c r="E40" s="9"/>
      <c r="F40" s="9">
        <f t="shared" si="0"/>
        <v>0</v>
      </c>
      <c r="G40" s="9"/>
      <c r="H40" s="9">
        <f t="shared" si="1"/>
        <v>0</v>
      </c>
    </row>
    <row r="41" spans="2:8" x14ac:dyDescent="0.4">
      <c r="B41" s="68"/>
      <c r="C41" s="68"/>
      <c r="D41" s="7" t="s">
        <v>133</v>
      </c>
      <c r="E41" s="9"/>
      <c r="F41" s="9">
        <f t="shared" si="0"/>
        <v>0</v>
      </c>
      <c r="G41" s="9"/>
      <c r="H41" s="9">
        <f t="shared" si="1"/>
        <v>0</v>
      </c>
    </row>
    <row r="42" spans="2:8" x14ac:dyDescent="0.4">
      <c r="B42" s="68"/>
      <c r="C42" s="68"/>
      <c r="D42" s="7" t="s">
        <v>134</v>
      </c>
      <c r="E42" s="9"/>
      <c r="F42" s="9">
        <f t="shared" si="0"/>
        <v>0</v>
      </c>
      <c r="G42" s="9"/>
      <c r="H42" s="9">
        <f t="shared" si="1"/>
        <v>0</v>
      </c>
    </row>
    <row r="43" spans="2:8" x14ac:dyDescent="0.4">
      <c r="B43" s="68"/>
      <c r="C43" s="68"/>
      <c r="D43" s="7" t="s">
        <v>135</v>
      </c>
      <c r="E43" s="9"/>
      <c r="F43" s="9">
        <f t="shared" si="0"/>
        <v>0</v>
      </c>
      <c r="G43" s="9"/>
      <c r="H43" s="9">
        <f t="shared" si="1"/>
        <v>0</v>
      </c>
    </row>
    <row r="44" spans="2:8" x14ac:dyDescent="0.4">
      <c r="B44" s="68"/>
      <c r="C44" s="68"/>
      <c r="D44" s="7" t="s">
        <v>136</v>
      </c>
      <c r="E44" s="9"/>
      <c r="F44" s="9">
        <f t="shared" si="0"/>
        <v>0</v>
      </c>
      <c r="G44" s="9"/>
      <c r="H44" s="9">
        <f t="shared" si="1"/>
        <v>0</v>
      </c>
    </row>
    <row r="45" spans="2:8" x14ac:dyDescent="0.4">
      <c r="B45" s="68"/>
      <c r="C45" s="68"/>
      <c r="D45" s="7" t="s">
        <v>137</v>
      </c>
      <c r="E45" s="9"/>
      <c r="F45" s="9">
        <f t="shared" si="0"/>
        <v>0</v>
      </c>
      <c r="G45" s="9"/>
      <c r="H45" s="9">
        <f t="shared" si="1"/>
        <v>0</v>
      </c>
    </row>
    <row r="46" spans="2:8" x14ac:dyDescent="0.4">
      <c r="B46" s="68"/>
      <c r="C46" s="68"/>
      <c r="D46" s="7" t="s">
        <v>138</v>
      </c>
      <c r="E46" s="9">
        <f>+E47+E48+E49+E50+E51+E52+E53</f>
        <v>0</v>
      </c>
      <c r="F46" s="9">
        <f t="shared" si="0"/>
        <v>0</v>
      </c>
      <c r="G46" s="9">
        <f>+G47+G48+G49+G50+G51+G52+G53</f>
        <v>0</v>
      </c>
      <c r="H46" s="9">
        <f t="shared" si="1"/>
        <v>0</v>
      </c>
    </row>
    <row r="47" spans="2:8" x14ac:dyDescent="0.4">
      <c r="B47" s="68"/>
      <c r="C47" s="68"/>
      <c r="D47" s="7" t="s">
        <v>139</v>
      </c>
      <c r="E47" s="9"/>
      <c r="F47" s="9">
        <f t="shared" si="0"/>
        <v>0</v>
      </c>
      <c r="G47" s="9"/>
      <c r="H47" s="9">
        <f t="shared" si="1"/>
        <v>0</v>
      </c>
    </row>
    <row r="48" spans="2:8" x14ac:dyDescent="0.4">
      <c r="B48" s="68"/>
      <c r="C48" s="68"/>
      <c r="D48" s="7" t="s">
        <v>140</v>
      </c>
      <c r="E48" s="9"/>
      <c r="F48" s="9">
        <f t="shared" si="0"/>
        <v>0</v>
      </c>
      <c r="G48" s="9"/>
      <c r="H48" s="9">
        <f t="shared" si="1"/>
        <v>0</v>
      </c>
    </row>
    <row r="49" spans="2:8" x14ac:dyDescent="0.4">
      <c r="B49" s="68"/>
      <c r="C49" s="68"/>
      <c r="D49" s="7" t="s">
        <v>141</v>
      </c>
      <c r="E49" s="9"/>
      <c r="F49" s="9">
        <f t="shared" si="0"/>
        <v>0</v>
      </c>
      <c r="G49" s="9"/>
      <c r="H49" s="9">
        <f t="shared" si="1"/>
        <v>0</v>
      </c>
    </row>
    <row r="50" spans="2:8" x14ac:dyDescent="0.4">
      <c r="B50" s="68"/>
      <c r="C50" s="68"/>
      <c r="D50" s="7" t="s">
        <v>142</v>
      </c>
      <c r="E50" s="9"/>
      <c r="F50" s="9">
        <f t="shared" si="0"/>
        <v>0</v>
      </c>
      <c r="G50" s="9"/>
      <c r="H50" s="9">
        <f t="shared" si="1"/>
        <v>0</v>
      </c>
    </row>
    <row r="51" spans="2:8" x14ac:dyDescent="0.4">
      <c r="B51" s="68"/>
      <c r="C51" s="68"/>
      <c r="D51" s="7" t="s">
        <v>143</v>
      </c>
      <c r="E51" s="9"/>
      <c r="F51" s="9">
        <f t="shared" si="0"/>
        <v>0</v>
      </c>
      <c r="G51" s="9"/>
      <c r="H51" s="9">
        <f t="shared" si="1"/>
        <v>0</v>
      </c>
    </row>
    <row r="52" spans="2:8" x14ac:dyDescent="0.4">
      <c r="B52" s="68"/>
      <c r="C52" s="68"/>
      <c r="D52" s="7" t="s">
        <v>144</v>
      </c>
      <c r="E52" s="9"/>
      <c r="F52" s="9">
        <f t="shared" si="0"/>
        <v>0</v>
      </c>
      <c r="G52" s="9"/>
      <c r="H52" s="9">
        <f t="shared" si="1"/>
        <v>0</v>
      </c>
    </row>
    <row r="53" spans="2:8" x14ac:dyDescent="0.4">
      <c r="B53" s="68"/>
      <c r="C53" s="68"/>
      <c r="D53" s="7" t="s">
        <v>145</v>
      </c>
      <c r="E53" s="9"/>
      <c r="F53" s="9">
        <f t="shared" si="0"/>
        <v>0</v>
      </c>
      <c r="G53" s="9"/>
      <c r="H53" s="9">
        <f t="shared" si="1"/>
        <v>0</v>
      </c>
    </row>
    <row r="54" spans="2:8" x14ac:dyDescent="0.4">
      <c r="B54" s="68"/>
      <c r="C54" s="68"/>
      <c r="D54" s="7" t="s">
        <v>146</v>
      </c>
      <c r="E54" s="9"/>
      <c r="F54" s="9">
        <f t="shared" si="0"/>
        <v>0</v>
      </c>
      <c r="G54" s="9"/>
      <c r="H54" s="9">
        <f t="shared" si="1"/>
        <v>0</v>
      </c>
    </row>
    <row r="55" spans="2:8" x14ac:dyDescent="0.4">
      <c r="B55" s="68"/>
      <c r="C55" s="68"/>
      <c r="D55" s="7" t="s">
        <v>11</v>
      </c>
      <c r="E55" s="9">
        <f>+E56+E61+E67</f>
        <v>0</v>
      </c>
      <c r="F55" s="9">
        <f t="shared" si="0"/>
        <v>0</v>
      </c>
      <c r="G55" s="9">
        <f>+G56+G61+G67</f>
        <v>0</v>
      </c>
      <c r="H55" s="9">
        <f t="shared" si="1"/>
        <v>0</v>
      </c>
    </row>
    <row r="56" spans="2:8" x14ac:dyDescent="0.4">
      <c r="B56" s="68"/>
      <c r="C56" s="68"/>
      <c r="D56" s="7" t="s">
        <v>147</v>
      </c>
      <c r="E56" s="9">
        <f>+E57+E58+E59+E60</f>
        <v>0</v>
      </c>
      <c r="F56" s="9">
        <f t="shared" si="0"/>
        <v>0</v>
      </c>
      <c r="G56" s="9">
        <f>+G57+G58+G59+G60</f>
        <v>0</v>
      </c>
      <c r="H56" s="9">
        <f t="shared" si="1"/>
        <v>0</v>
      </c>
    </row>
    <row r="57" spans="2:8" x14ac:dyDescent="0.4">
      <c r="B57" s="68"/>
      <c r="C57" s="68"/>
      <c r="D57" s="7" t="s">
        <v>148</v>
      </c>
      <c r="E57" s="9"/>
      <c r="F57" s="9">
        <f t="shared" si="0"/>
        <v>0</v>
      </c>
      <c r="G57" s="9"/>
      <c r="H57" s="9">
        <f t="shared" si="1"/>
        <v>0</v>
      </c>
    </row>
    <row r="58" spans="2:8" x14ac:dyDescent="0.4">
      <c r="B58" s="68"/>
      <c r="C58" s="68"/>
      <c r="D58" s="7" t="s">
        <v>123</v>
      </c>
      <c r="E58" s="9"/>
      <c r="F58" s="9">
        <f t="shared" si="0"/>
        <v>0</v>
      </c>
      <c r="G58" s="9"/>
      <c r="H58" s="9">
        <f t="shared" si="1"/>
        <v>0</v>
      </c>
    </row>
    <row r="59" spans="2:8" x14ac:dyDescent="0.4">
      <c r="B59" s="68"/>
      <c r="C59" s="68"/>
      <c r="D59" s="7" t="s">
        <v>137</v>
      </c>
      <c r="E59" s="9"/>
      <c r="F59" s="9">
        <f t="shared" si="0"/>
        <v>0</v>
      </c>
      <c r="G59" s="9"/>
      <c r="H59" s="9">
        <f t="shared" si="1"/>
        <v>0</v>
      </c>
    </row>
    <row r="60" spans="2:8" x14ac:dyDescent="0.4">
      <c r="B60" s="68"/>
      <c r="C60" s="68"/>
      <c r="D60" s="7" t="s">
        <v>145</v>
      </c>
      <c r="E60" s="9"/>
      <c r="F60" s="9">
        <f t="shared" si="0"/>
        <v>0</v>
      </c>
      <c r="G60" s="9"/>
      <c r="H60" s="9">
        <f t="shared" si="1"/>
        <v>0</v>
      </c>
    </row>
    <row r="61" spans="2:8" x14ac:dyDescent="0.4">
      <c r="B61" s="68"/>
      <c r="C61" s="68"/>
      <c r="D61" s="7" t="s">
        <v>149</v>
      </c>
      <c r="E61" s="9">
        <f>+E62+E63+E64+E65+E66</f>
        <v>0</v>
      </c>
      <c r="F61" s="9">
        <f t="shared" si="0"/>
        <v>0</v>
      </c>
      <c r="G61" s="9">
        <f>+G62+G63+G64+G65+G66</f>
        <v>0</v>
      </c>
      <c r="H61" s="9">
        <f t="shared" si="1"/>
        <v>0</v>
      </c>
    </row>
    <row r="62" spans="2:8" x14ac:dyDescent="0.4">
      <c r="B62" s="68"/>
      <c r="C62" s="68"/>
      <c r="D62" s="7" t="s">
        <v>150</v>
      </c>
      <c r="E62" s="9"/>
      <c r="F62" s="9">
        <f t="shared" si="0"/>
        <v>0</v>
      </c>
      <c r="G62" s="9"/>
      <c r="H62" s="9">
        <f t="shared" si="1"/>
        <v>0</v>
      </c>
    </row>
    <row r="63" spans="2:8" x14ac:dyDescent="0.4">
      <c r="B63" s="68"/>
      <c r="C63" s="68"/>
      <c r="D63" s="7" t="s">
        <v>137</v>
      </c>
      <c r="E63" s="9"/>
      <c r="F63" s="9">
        <f t="shared" si="0"/>
        <v>0</v>
      </c>
      <c r="G63" s="9"/>
      <c r="H63" s="9">
        <f t="shared" si="1"/>
        <v>0</v>
      </c>
    </row>
    <row r="64" spans="2:8" x14ac:dyDescent="0.4">
      <c r="B64" s="68"/>
      <c r="C64" s="68"/>
      <c r="D64" s="7" t="s">
        <v>139</v>
      </c>
      <c r="E64" s="9"/>
      <c r="F64" s="9">
        <f t="shared" si="0"/>
        <v>0</v>
      </c>
      <c r="G64" s="9"/>
      <c r="H64" s="9">
        <f t="shared" si="1"/>
        <v>0</v>
      </c>
    </row>
    <row r="65" spans="2:8" x14ac:dyDescent="0.4">
      <c r="B65" s="68"/>
      <c r="C65" s="68"/>
      <c r="D65" s="7" t="s">
        <v>140</v>
      </c>
      <c r="E65" s="9"/>
      <c r="F65" s="9">
        <f t="shared" si="0"/>
        <v>0</v>
      </c>
      <c r="G65" s="9"/>
      <c r="H65" s="9">
        <f t="shared" si="1"/>
        <v>0</v>
      </c>
    </row>
    <row r="66" spans="2:8" x14ac:dyDescent="0.4">
      <c r="B66" s="68"/>
      <c r="C66" s="68"/>
      <c r="D66" s="7" t="s">
        <v>145</v>
      </c>
      <c r="E66" s="9"/>
      <c r="F66" s="9">
        <f t="shared" si="0"/>
        <v>0</v>
      </c>
      <c r="G66" s="9"/>
      <c r="H66" s="9">
        <f t="shared" si="1"/>
        <v>0</v>
      </c>
    </row>
    <row r="67" spans="2:8" x14ac:dyDescent="0.4">
      <c r="B67" s="68"/>
      <c r="C67" s="68"/>
      <c r="D67" s="7" t="s">
        <v>138</v>
      </c>
      <c r="E67" s="9">
        <f>+E68+E69+E70</f>
        <v>0</v>
      </c>
      <c r="F67" s="9">
        <f t="shared" si="0"/>
        <v>0</v>
      </c>
      <c r="G67" s="9">
        <f>+G68+G69+G70</f>
        <v>0</v>
      </c>
      <c r="H67" s="9">
        <f t="shared" si="1"/>
        <v>0</v>
      </c>
    </row>
    <row r="68" spans="2:8" x14ac:dyDescent="0.4">
      <c r="B68" s="68"/>
      <c r="C68" s="68"/>
      <c r="D68" s="7" t="s">
        <v>150</v>
      </c>
      <c r="E68" s="9"/>
      <c r="F68" s="9">
        <f t="shared" si="0"/>
        <v>0</v>
      </c>
      <c r="G68" s="9"/>
      <c r="H68" s="9">
        <f t="shared" si="1"/>
        <v>0</v>
      </c>
    </row>
    <row r="69" spans="2:8" x14ac:dyDescent="0.4">
      <c r="B69" s="68"/>
      <c r="C69" s="68"/>
      <c r="D69" s="7" t="s">
        <v>137</v>
      </c>
      <c r="E69" s="9"/>
      <c r="F69" s="9">
        <f t="shared" si="0"/>
        <v>0</v>
      </c>
      <c r="G69" s="9"/>
      <c r="H69" s="9">
        <f t="shared" si="1"/>
        <v>0</v>
      </c>
    </row>
    <row r="70" spans="2:8" x14ac:dyDescent="0.4">
      <c r="B70" s="68"/>
      <c r="C70" s="68"/>
      <c r="D70" s="7" t="s">
        <v>145</v>
      </c>
      <c r="E70" s="9"/>
      <c r="F70" s="9">
        <f t="shared" si="0"/>
        <v>0</v>
      </c>
      <c r="G70" s="9"/>
      <c r="H70" s="9">
        <f t="shared" si="1"/>
        <v>0</v>
      </c>
    </row>
    <row r="71" spans="2:8" x14ac:dyDescent="0.4">
      <c r="B71" s="68"/>
      <c r="C71" s="68"/>
      <c r="D71" s="7" t="s">
        <v>12</v>
      </c>
      <c r="E71" s="9">
        <f>+E72+E75+E76</f>
        <v>0</v>
      </c>
      <c r="F71" s="9">
        <f t="shared" si="0"/>
        <v>0</v>
      </c>
      <c r="G71" s="9">
        <f>+G72+G75+G76</f>
        <v>0</v>
      </c>
      <c r="H71" s="9">
        <f t="shared" si="1"/>
        <v>0</v>
      </c>
    </row>
    <row r="72" spans="2:8" x14ac:dyDescent="0.4">
      <c r="B72" s="68"/>
      <c r="C72" s="68"/>
      <c r="D72" s="7" t="s">
        <v>151</v>
      </c>
      <c r="E72" s="9">
        <f>+E73+E74</f>
        <v>0</v>
      </c>
      <c r="F72" s="9">
        <f t="shared" ref="F72:F135" si="2">+E72</f>
        <v>0</v>
      </c>
      <c r="G72" s="9">
        <f>+G73+G74</f>
        <v>0</v>
      </c>
      <c r="H72" s="9">
        <f t="shared" ref="H72:H135" si="3">F72-ABS(G72)</f>
        <v>0</v>
      </c>
    </row>
    <row r="73" spans="2:8" x14ac:dyDescent="0.4">
      <c r="B73" s="68"/>
      <c r="C73" s="68"/>
      <c r="D73" s="7" t="s">
        <v>148</v>
      </c>
      <c r="E73" s="9"/>
      <c r="F73" s="9">
        <f t="shared" si="2"/>
        <v>0</v>
      </c>
      <c r="G73" s="9"/>
      <c r="H73" s="9">
        <f t="shared" si="3"/>
        <v>0</v>
      </c>
    </row>
    <row r="74" spans="2:8" x14ac:dyDescent="0.4">
      <c r="B74" s="68"/>
      <c r="C74" s="68"/>
      <c r="D74" s="7" t="s">
        <v>123</v>
      </c>
      <c r="E74" s="9"/>
      <c r="F74" s="9">
        <f t="shared" si="2"/>
        <v>0</v>
      </c>
      <c r="G74" s="9"/>
      <c r="H74" s="9">
        <f t="shared" si="3"/>
        <v>0</v>
      </c>
    </row>
    <row r="75" spans="2:8" x14ac:dyDescent="0.4">
      <c r="B75" s="68"/>
      <c r="C75" s="68"/>
      <c r="D75" s="7" t="s">
        <v>152</v>
      </c>
      <c r="E75" s="9"/>
      <c r="F75" s="9">
        <f t="shared" si="2"/>
        <v>0</v>
      </c>
      <c r="G75" s="9"/>
      <c r="H75" s="9">
        <f t="shared" si="3"/>
        <v>0</v>
      </c>
    </row>
    <row r="76" spans="2:8" x14ac:dyDescent="0.4">
      <c r="B76" s="68"/>
      <c r="C76" s="68"/>
      <c r="D76" s="7" t="s">
        <v>138</v>
      </c>
      <c r="E76" s="9">
        <f>+E77+E78+E79+E80+E81</f>
        <v>0</v>
      </c>
      <c r="F76" s="9">
        <f t="shared" si="2"/>
        <v>0</v>
      </c>
      <c r="G76" s="9">
        <f>+G77+G78+G79+G80+G81</f>
        <v>0</v>
      </c>
      <c r="H76" s="9">
        <f t="shared" si="3"/>
        <v>0</v>
      </c>
    </row>
    <row r="77" spans="2:8" x14ac:dyDescent="0.4">
      <c r="B77" s="68"/>
      <c r="C77" s="68"/>
      <c r="D77" s="7" t="s">
        <v>139</v>
      </c>
      <c r="E77" s="9"/>
      <c r="F77" s="9">
        <f t="shared" si="2"/>
        <v>0</v>
      </c>
      <c r="G77" s="9"/>
      <c r="H77" s="9">
        <f t="shared" si="3"/>
        <v>0</v>
      </c>
    </row>
    <row r="78" spans="2:8" x14ac:dyDescent="0.4">
      <c r="B78" s="68"/>
      <c r="C78" s="68"/>
      <c r="D78" s="7" t="s">
        <v>140</v>
      </c>
      <c r="E78" s="9"/>
      <c r="F78" s="9">
        <f t="shared" si="2"/>
        <v>0</v>
      </c>
      <c r="G78" s="9"/>
      <c r="H78" s="9">
        <f t="shared" si="3"/>
        <v>0</v>
      </c>
    </row>
    <row r="79" spans="2:8" x14ac:dyDescent="0.4">
      <c r="B79" s="68"/>
      <c r="C79" s="68"/>
      <c r="D79" s="7" t="s">
        <v>143</v>
      </c>
      <c r="E79" s="9"/>
      <c r="F79" s="9">
        <f t="shared" si="2"/>
        <v>0</v>
      </c>
      <c r="G79" s="9"/>
      <c r="H79" s="9">
        <f t="shared" si="3"/>
        <v>0</v>
      </c>
    </row>
    <row r="80" spans="2:8" x14ac:dyDescent="0.4">
      <c r="B80" s="68"/>
      <c r="C80" s="68"/>
      <c r="D80" s="7" t="s">
        <v>144</v>
      </c>
      <c r="E80" s="9"/>
      <c r="F80" s="9">
        <f t="shared" si="2"/>
        <v>0</v>
      </c>
      <c r="G80" s="9"/>
      <c r="H80" s="9">
        <f t="shared" si="3"/>
        <v>0</v>
      </c>
    </row>
    <row r="81" spans="2:8" x14ac:dyDescent="0.4">
      <c r="B81" s="68"/>
      <c r="C81" s="68"/>
      <c r="D81" s="7" t="s">
        <v>145</v>
      </c>
      <c r="E81" s="9"/>
      <c r="F81" s="9">
        <f t="shared" si="2"/>
        <v>0</v>
      </c>
      <c r="G81" s="9"/>
      <c r="H81" s="9">
        <f t="shared" si="3"/>
        <v>0</v>
      </c>
    </row>
    <row r="82" spans="2:8" x14ac:dyDescent="0.4">
      <c r="B82" s="68"/>
      <c r="C82" s="68"/>
      <c r="D82" s="7" t="s">
        <v>13</v>
      </c>
      <c r="E82" s="9">
        <f>+E83+E86+E89+E92+E95+E96+E100+E101</f>
        <v>0</v>
      </c>
      <c r="F82" s="9">
        <f t="shared" si="2"/>
        <v>0</v>
      </c>
      <c r="G82" s="9">
        <f>+G83+G86+G89+G92+G95+G96+G100+G101</f>
        <v>0</v>
      </c>
      <c r="H82" s="9">
        <f t="shared" si="3"/>
        <v>0</v>
      </c>
    </row>
    <row r="83" spans="2:8" x14ac:dyDescent="0.4">
      <c r="B83" s="68"/>
      <c r="C83" s="68"/>
      <c r="D83" s="7" t="s">
        <v>153</v>
      </c>
      <c r="E83" s="9">
        <f>+E84+E85</f>
        <v>0</v>
      </c>
      <c r="F83" s="9">
        <f t="shared" si="2"/>
        <v>0</v>
      </c>
      <c r="G83" s="9">
        <f>+G84+G85</f>
        <v>0</v>
      </c>
      <c r="H83" s="9">
        <f t="shared" si="3"/>
        <v>0</v>
      </c>
    </row>
    <row r="84" spans="2:8" x14ac:dyDescent="0.4">
      <c r="B84" s="68"/>
      <c r="C84" s="68"/>
      <c r="D84" s="7" t="s">
        <v>154</v>
      </c>
      <c r="E84" s="9"/>
      <c r="F84" s="9">
        <f t="shared" si="2"/>
        <v>0</v>
      </c>
      <c r="G84" s="9"/>
      <c r="H84" s="9">
        <f t="shared" si="3"/>
        <v>0</v>
      </c>
    </row>
    <row r="85" spans="2:8" x14ac:dyDescent="0.4">
      <c r="B85" s="68"/>
      <c r="C85" s="68"/>
      <c r="D85" s="7" t="s">
        <v>117</v>
      </c>
      <c r="E85" s="9"/>
      <c r="F85" s="9">
        <f t="shared" si="2"/>
        <v>0</v>
      </c>
      <c r="G85" s="9"/>
      <c r="H85" s="9">
        <f t="shared" si="3"/>
        <v>0</v>
      </c>
    </row>
    <row r="86" spans="2:8" x14ac:dyDescent="0.4">
      <c r="B86" s="68"/>
      <c r="C86" s="68"/>
      <c r="D86" s="7" t="s">
        <v>155</v>
      </c>
      <c r="E86" s="9">
        <f>+E87+E88</f>
        <v>0</v>
      </c>
      <c r="F86" s="9">
        <f t="shared" si="2"/>
        <v>0</v>
      </c>
      <c r="G86" s="9">
        <f>+G87+G88</f>
        <v>0</v>
      </c>
      <c r="H86" s="9">
        <f t="shared" si="3"/>
        <v>0</v>
      </c>
    </row>
    <row r="87" spans="2:8" x14ac:dyDescent="0.4">
      <c r="B87" s="68"/>
      <c r="C87" s="68"/>
      <c r="D87" s="7" t="s">
        <v>156</v>
      </c>
      <c r="E87" s="9"/>
      <c r="F87" s="9">
        <f t="shared" si="2"/>
        <v>0</v>
      </c>
      <c r="G87" s="9"/>
      <c r="H87" s="9">
        <f t="shared" si="3"/>
        <v>0</v>
      </c>
    </row>
    <row r="88" spans="2:8" x14ac:dyDescent="0.4">
      <c r="B88" s="68"/>
      <c r="C88" s="68"/>
      <c r="D88" s="7" t="s">
        <v>117</v>
      </c>
      <c r="E88" s="9"/>
      <c r="F88" s="9">
        <f t="shared" si="2"/>
        <v>0</v>
      </c>
      <c r="G88" s="9"/>
      <c r="H88" s="9">
        <f t="shared" si="3"/>
        <v>0</v>
      </c>
    </row>
    <row r="89" spans="2:8" x14ac:dyDescent="0.4">
      <c r="B89" s="68"/>
      <c r="C89" s="68"/>
      <c r="D89" s="7" t="s">
        <v>157</v>
      </c>
      <c r="E89" s="9">
        <f>+E90+E91</f>
        <v>0</v>
      </c>
      <c r="F89" s="9">
        <f t="shared" si="2"/>
        <v>0</v>
      </c>
      <c r="G89" s="9">
        <f>+G90+G91</f>
        <v>0</v>
      </c>
      <c r="H89" s="9">
        <f t="shared" si="3"/>
        <v>0</v>
      </c>
    </row>
    <row r="90" spans="2:8" x14ac:dyDescent="0.4">
      <c r="B90" s="68"/>
      <c r="C90" s="68"/>
      <c r="D90" s="7" t="s">
        <v>158</v>
      </c>
      <c r="E90" s="9"/>
      <c r="F90" s="9">
        <f t="shared" si="2"/>
        <v>0</v>
      </c>
      <c r="G90" s="9"/>
      <c r="H90" s="9">
        <f t="shared" si="3"/>
        <v>0</v>
      </c>
    </row>
    <row r="91" spans="2:8" x14ac:dyDescent="0.4">
      <c r="B91" s="68"/>
      <c r="C91" s="68"/>
      <c r="D91" s="7" t="s">
        <v>117</v>
      </c>
      <c r="E91" s="9"/>
      <c r="F91" s="9">
        <f t="shared" si="2"/>
        <v>0</v>
      </c>
      <c r="G91" s="9"/>
      <c r="H91" s="9">
        <f t="shared" si="3"/>
        <v>0</v>
      </c>
    </row>
    <row r="92" spans="2:8" x14ac:dyDescent="0.4">
      <c r="B92" s="68"/>
      <c r="C92" s="68"/>
      <c r="D92" s="7" t="s">
        <v>159</v>
      </c>
      <c r="E92" s="9">
        <f>+E93+E94</f>
        <v>0</v>
      </c>
      <c r="F92" s="9">
        <f t="shared" si="2"/>
        <v>0</v>
      </c>
      <c r="G92" s="9">
        <f>+G93+G94</f>
        <v>0</v>
      </c>
      <c r="H92" s="9">
        <f t="shared" si="3"/>
        <v>0</v>
      </c>
    </row>
    <row r="93" spans="2:8" x14ac:dyDescent="0.4">
      <c r="B93" s="68"/>
      <c r="C93" s="68"/>
      <c r="D93" s="7" t="s">
        <v>160</v>
      </c>
      <c r="E93" s="9"/>
      <c r="F93" s="9">
        <f t="shared" si="2"/>
        <v>0</v>
      </c>
      <c r="G93" s="9"/>
      <c r="H93" s="9">
        <f t="shared" si="3"/>
        <v>0</v>
      </c>
    </row>
    <row r="94" spans="2:8" x14ac:dyDescent="0.4">
      <c r="B94" s="68"/>
      <c r="C94" s="68"/>
      <c r="D94" s="7" t="s">
        <v>117</v>
      </c>
      <c r="E94" s="9"/>
      <c r="F94" s="9">
        <f t="shared" si="2"/>
        <v>0</v>
      </c>
      <c r="G94" s="9"/>
      <c r="H94" s="9">
        <f t="shared" si="3"/>
        <v>0</v>
      </c>
    </row>
    <row r="95" spans="2:8" x14ac:dyDescent="0.4">
      <c r="B95" s="68"/>
      <c r="C95" s="68"/>
      <c r="D95" s="7" t="s">
        <v>161</v>
      </c>
      <c r="E95" s="9"/>
      <c r="F95" s="9">
        <f t="shared" si="2"/>
        <v>0</v>
      </c>
      <c r="G95" s="9"/>
      <c r="H95" s="9">
        <f t="shared" si="3"/>
        <v>0</v>
      </c>
    </row>
    <row r="96" spans="2:8" x14ac:dyDescent="0.4">
      <c r="B96" s="68"/>
      <c r="C96" s="68"/>
      <c r="D96" s="7" t="s">
        <v>126</v>
      </c>
      <c r="E96" s="9">
        <f>+E97+E98+E99</f>
        <v>0</v>
      </c>
      <c r="F96" s="9">
        <f t="shared" si="2"/>
        <v>0</v>
      </c>
      <c r="G96" s="9">
        <f>+G97+G98+G99</f>
        <v>0</v>
      </c>
      <c r="H96" s="9">
        <f t="shared" si="3"/>
        <v>0</v>
      </c>
    </row>
    <row r="97" spans="2:8" x14ac:dyDescent="0.4">
      <c r="B97" s="68"/>
      <c r="C97" s="68"/>
      <c r="D97" s="7" t="s">
        <v>162</v>
      </c>
      <c r="E97" s="9"/>
      <c r="F97" s="9">
        <f t="shared" si="2"/>
        <v>0</v>
      </c>
      <c r="G97" s="9"/>
      <c r="H97" s="9">
        <f t="shared" si="3"/>
        <v>0</v>
      </c>
    </row>
    <row r="98" spans="2:8" x14ac:dyDescent="0.4">
      <c r="B98" s="68"/>
      <c r="C98" s="68"/>
      <c r="D98" s="7" t="s">
        <v>163</v>
      </c>
      <c r="E98" s="9"/>
      <c r="F98" s="9">
        <f t="shared" si="2"/>
        <v>0</v>
      </c>
      <c r="G98" s="9"/>
      <c r="H98" s="9">
        <f t="shared" si="3"/>
        <v>0</v>
      </c>
    </row>
    <row r="99" spans="2:8" x14ac:dyDescent="0.4">
      <c r="B99" s="68"/>
      <c r="C99" s="68"/>
      <c r="D99" s="7" t="s">
        <v>137</v>
      </c>
      <c r="E99" s="9"/>
      <c r="F99" s="9">
        <f t="shared" si="2"/>
        <v>0</v>
      </c>
      <c r="G99" s="9"/>
      <c r="H99" s="9">
        <f t="shared" si="3"/>
        <v>0</v>
      </c>
    </row>
    <row r="100" spans="2:8" x14ac:dyDescent="0.4">
      <c r="B100" s="68"/>
      <c r="C100" s="68"/>
      <c r="D100" s="7" t="s">
        <v>152</v>
      </c>
      <c r="E100" s="9"/>
      <c r="F100" s="9">
        <f t="shared" si="2"/>
        <v>0</v>
      </c>
      <c r="G100" s="9"/>
      <c r="H100" s="9">
        <f t="shared" si="3"/>
        <v>0</v>
      </c>
    </row>
    <row r="101" spans="2:8" x14ac:dyDescent="0.4">
      <c r="B101" s="68"/>
      <c r="C101" s="68"/>
      <c r="D101" s="7" t="s">
        <v>138</v>
      </c>
      <c r="E101" s="9">
        <f>+E102+E103+E104+E105+E106</f>
        <v>0</v>
      </c>
      <c r="F101" s="9">
        <f t="shared" si="2"/>
        <v>0</v>
      </c>
      <c r="G101" s="9">
        <f>+G102+G103+G104+G105+G106</f>
        <v>0</v>
      </c>
      <c r="H101" s="9">
        <f t="shared" si="3"/>
        <v>0</v>
      </c>
    </row>
    <row r="102" spans="2:8" x14ac:dyDescent="0.4">
      <c r="B102" s="68"/>
      <c r="C102" s="68"/>
      <c r="D102" s="7" t="s">
        <v>139</v>
      </c>
      <c r="E102" s="9"/>
      <c r="F102" s="9">
        <f t="shared" si="2"/>
        <v>0</v>
      </c>
      <c r="G102" s="9"/>
      <c r="H102" s="9">
        <f t="shared" si="3"/>
        <v>0</v>
      </c>
    </row>
    <row r="103" spans="2:8" x14ac:dyDescent="0.4">
      <c r="B103" s="68"/>
      <c r="C103" s="68"/>
      <c r="D103" s="7" t="s">
        <v>140</v>
      </c>
      <c r="E103" s="9"/>
      <c r="F103" s="9">
        <f t="shared" si="2"/>
        <v>0</v>
      </c>
      <c r="G103" s="9"/>
      <c r="H103" s="9">
        <f t="shared" si="3"/>
        <v>0</v>
      </c>
    </row>
    <row r="104" spans="2:8" x14ac:dyDescent="0.4">
      <c r="B104" s="68"/>
      <c r="C104" s="68"/>
      <c r="D104" s="7" t="s">
        <v>143</v>
      </c>
      <c r="E104" s="9"/>
      <c r="F104" s="9">
        <f t="shared" si="2"/>
        <v>0</v>
      </c>
      <c r="G104" s="9"/>
      <c r="H104" s="9">
        <f t="shared" si="3"/>
        <v>0</v>
      </c>
    </row>
    <row r="105" spans="2:8" x14ac:dyDescent="0.4">
      <c r="B105" s="68"/>
      <c r="C105" s="68"/>
      <c r="D105" s="7" t="s">
        <v>144</v>
      </c>
      <c r="E105" s="9"/>
      <c r="F105" s="9">
        <f t="shared" si="2"/>
        <v>0</v>
      </c>
      <c r="G105" s="9"/>
      <c r="H105" s="9">
        <f t="shared" si="3"/>
        <v>0</v>
      </c>
    </row>
    <row r="106" spans="2:8" x14ac:dyDescent="0.4">
      <c r="B106" s="68"/>
      <c r="C106" s="68"/>
      <c r="D106" s="7" t="s">
        <v>145</v>
      </c>
      <c r="E106" s="9"/>
      <c r="F106" s="9">
        <f t="shared" si="2"/>
        <v>0</v>
      </c>
      <c r="G106" s="9"/>
      <c r="H106" s="9">
        <f t="shared" si="3"/>
        <v>0</v>
      </c>
    </row>
    <row r="107" spans="2:8" x14ac:dyDescent="0.4">
      <c r="B107" s="68"/>
      <c r="C107" s="68"/>
      <c r="D107" s="7" t="s">
        <v>14</v>
      </c>
      <c r="E107" s="9"/>
      <c r="F107" s="9">
        <f t="shared" si="2"/>
        <v>0</v>
      </c>
      <c r="G107" s="9"/>
      <c r="H107" s="9">
        <f t="shared" si="3"/>
        <v>0</v>
      </c>
    </row>
    <row r="108" spans="2:8" x14ac:dyDescent="0.4">
      <c r="B108" s="68"/>
      <c r="C108" s="68"/>
      <c r="D108" s="7" t="s">
        <v>15</v>
      </c>
      <c r="E108" s="9">
        <f>+E109+E118+E123+E124+E128+E131+E137</f>
        <v>7836740</v>
      </c>
      <c r="F108" s="9">
        <f t="shared" si="2"/>
        <v>7836740</v>
      </c>
      <c r="G108" s="9">
        <f>+G109+G118+G123+G124+G128+G131+G137</f>
        <v>0</v>
      </c>
      <c r="H108" s="9">
        <f t="shared" si="3"/>
        <v>7836740</v>
      </c>
    </row>
    <row r="109" spans="2:8" x14ac:dyDescent="0.4">
      <c r="B109" s="68"/>
      <c r="C109" s="68"/>
      <c r="D109" s="7" t="s">
        <v>164</v>
      </c>
      <c r="E109" s="9">
        <f>+E110+E111+E112+E113+E114+E115+E116+E117</f>
        <v>0</v>
      </c>
      <c r="F109" s="9">
        <f t="shared" si="2"/>
        <v>0</v>
      </c>
      <c r="G109" s="9">
        <f>+G110+G111+G112+G113+G114+G115+G116+G117</f>
        <v>0</v>
      </c>
      <c r="H109" s="9">
        <f t="shared" si="3"/>
        <v>0</v>
      </c>
    </row>
    <row r="110" spans="2:8" x14ac:dyDescent="0.4">
      <c r="B110" s="68"/>
      <c r="C110" s="68"/>
      <c r="D110" s="7" t="s">
        <v>165</v>
      </c>
      <c r="E110" s="9"/>
      <c r="F110" s="9">
        <f t="shared" si="2"/>
        <v>0</v>
      </c>
      <c r="G110" s="9"/>
      <c r="H110" s="9">
        <f t="shared" si="3"/>
        <v>0</v>
      </c>
    </row>
    <row r="111" spans="2:8" x14ac:dyDescent="0.4">
      <c r="B111" s="68"/>
      <c r="C111" s="68"/>
      <c r="D111" s="7" t="s">
        <v>166</v>
      </c>
      <c r="E111" s="9"/>
      <c r="F111" s="9">
        <f t="shared" si="2"/>
        <v>0</v>
      </c>
      <c r="G111" s="9"/>
      <c r="H111" s="9">
        <f t="shared" si="3"/>
        <v>0</v>
      </c>
    </row>
    <row r="112" spans="2:8" x14ac:dyDescent="0.4">
      <c r="B112" s="68"/>
      <c r="C112" s="68"/>
      <c r="D112" s="7" t="s">
        <v>167</v>
      </c>
      <c r="E112" s="9"/>
      <c r="F112" s="9">
        <f t="shared" si="2"/>
        <v>0</v>
      </c>
      <c r="G112" s="9"/>
      <c r="H112" s="9">
        <f t="shared" si="3"/>
        <v>0</v>
      </c>
    </row>
    <row r="113" spans="2:8" x14ac:dyDescent="0.4">
      <c r="B113" s="68"/>
      <c r="C113" s="68"/>
      <c r="D113" s="7" t="s">
        <v>168</v>
      </c>
      <c r="E113" s="9"/>
      <c r="F113" s="9">
        <f t="shared" si="2"/>
        <v>0</v>
      </c>
      <c r="G113" s="9"/>
      <c r="H113" s="9">
        <f t="shared" si="3"/>
        <v>0</v>
      </c>
    </row>
    <row r="114" spans="2:8" x14ac:dyDescent="0.4">
      <c r="B114" s="68"/>
      <c r="C114" s="68"/>
      <c r="D114" s="7" t="s">
        <v>169</v>
      </c>
      <c r="E114" s="9"/>
      <c r="F114" s="9">
        <f t="shared" si="2"/>
        <v>0</v>
      </c>
      <c r="G114" s="9"/>
      <c r="H114" s="9">
        <f t="shared" si="3"/>
        <v>0</v>
      </c>
    </row>
    <row r="115" spans="2:8" x14ac:dyDescent="0.4">
      <c r="B115" s="68"/>
      <c r="C115" s="68"/>
      <c r="D115" s="7" t="s">
        <v>170</v>
      </c>
      <c r="E115" s="9"/>
      <c r="F115" s="9">
        <f t="shared" si="2"/>
        <v>0</v>
      </c>
      <c r="G115" s="9"/>
      <c r="H115" s="9">
        <f t="shared" si="3"/>
        <v>0</v>
      </c>
    </row>
    <row r="116" spans="2:8" x14ac:dyDescent="0.4">
      <c r="B116" s="68"/>
      <c r="C116" s="68"/>
      <c r="D116" s="7" t="s">
        <v>171</v>
      </c>
      <c r="E116" s="9"/>
      <c r="F116" s="9">
        <f t="shared" si="2"/>
        <v>0</v>
      </c>
      <c r="G116" s="9"/>
      <c r="H116" s="9">
        <f t="shared" si="3"/>
        <v>0</v>
      </c>
    </row>
    <row r="117" spans="2:8" x14ac:dyDescent="0.4">
      <c r="B117" s="68"/>
      <c r="C117" s="68"/>
      <c r="D117" s="7" t="s">
        <v>172</v>
      </c>
      <c r="E117" s="9"/>
      <c r="F117" s="9">
        <f t="shared" si="2"/>
        <v>0</v>
      </c>
      <c r="G117" s="9"/>
      <c r="H117" s="9">
        <f t="shared" si="3"/>
        <v>0</v>
      </c>
    </row>
    <row r="118" spans="2:8" x14ac:dyDescent="0.4">
      <c r="B118" s="68"/>
      <c r="C118" s="68"/>
      <c r="D118" s="7" t="s">
        <v>173</v>
      </c>
      <c r="E118" s="9">
        <f>+E119+E120+E121+E122</f>
        <v>0</v>
      </c>
      <c r="F118" s="9">
        <f t="shared" si="2"/>
        <v>0</v>
      </c>
      <c r="G118" s="9">
        <f>+G119+G120+G121+G122</f>
        <v>0</v>
      </c>
      <c r="H118" s="9">
        <f t="shared" si="3"/>
        <v>0</v>
      </c>
    </row>
    <row r="119" spans="2:8" x14ac:dyDescent="0.4">
      <c r="B119" s="68"/>
      <c r="C119" s="68"/>
      <c r="D119" s="7" t="s">
        <v>174</v>
      </c>
      <c r="E119" s="9"/>
      <c r="F119" s="9">
        <f t="shared" si="2"/>
        <v>0</v>
      </c>
      <c r="G119" s="9"/>
      <c r="H119" s="9">
        <f t="shared" si="3"/>
        <v>0</v>
      </c>
    </row>
    <row r="120" spans="2:8" x14ac:dyDescent="0.4">
      <c r="B120" s="68"/>
      <c r="C120" s="68"/>
      <c r="D120" s="7" t="s">
        <v>175</v>
      </c>
      <c r="E120" s="9"/>
      <c r="F120" s="9">
        <f t="shared" si="2"/>
        <v>0</v>
      </c>
      <c r="G120" s="9"/>
      <c r="H120" s="9">
        <f t="shared" si="3"/>
        <v>0</v>
      </c>
    </row>
    <row r="121" spans="2:8" x14ac:dyDescent="0.4">
      <c r="B121" s="68"/>
      <c r="C121" s="68"/>
      <c r="D121" s="7" t="s">
        <v>176</v>
      </c>
      <c r="E121" s="9"/>
      <c r="F121" s="9">
        <f t="shared" si="2"/>
        <v>0</v>
      </c>
      <c r="G121" s="9"/>
      <c r="H121" s="9">
        <f t="shared" si="3"/>
        <v>0</v>
      </c>
    </row>
    <row r="122" spans="2:8" x14ac:dyDescent="0.4">
      <c r="B122" s="68"/>
      <c r="C122" s="68"/>
      <c r="D122" s="7" t="s">
        <v>177</v>
      </c>
      <c r="E122" s="9"/>
      <c r="F122" s="9">
        <f t="shared" si="2"/>
        <v>0</v>
      </c>
      <c r="G122" s="9"/>
      <c r="H122" s="9">
        <f t="shared" si="3"/>
        <v>0</v>
      </c>
    </row>
    <row r="123" spans="2:8" x14ac:dyDescent="0.4">
      <c r="B123" s="68"/>
      <c r="C123" s="68"/>
      <c r="D123" s="7" t="s">
        <v>178</v>
      </c>
      <c r="E123" s="9"/>
      <c r="F123" s="9">
        <f t="shared" si="2"/>
        <v>0</v>
      </c>
      <c r="G123" s="9"/>
      <c r="H123" s="9">
        <f t="shared" si="3"/>
        <v>0</v>
      </c>
    </row>
    <row r="124" spans="2:8" x14ac:dyDescent="0.4">
      <c r="B124" s="68"/>
      <c r="C124" s="68"/>
      <c r="D124" s="7" t="s">
        <v>179</v>
      </c>
      <c r="E124" s="9">
        <f>+E125+E126+E127</f>
        <v>0</v>
      </c>
      <c r="F124" s="9">
        <f t="shared" si="2"/>
        <v>0</v>
      </c>
      <c r="G124" s="9">
        <f>+G125+G126+G127</f>
        <v>0</v>
      </c>
      <c r="H124" s="9">
        <f t="shared" si="3"/>
        <v>0</v>
      </c>
    </row>
    <row r="125" spans="2:8" x14ac:dyDescent="0.4">
      <c r="B125" s="68"/>
      <c r="C125" s="68"/>
      <c r="D125" s="7" t="s">
        <v>180</v>
      </c>
      <c r="E125" s="9"/>
      <c r="F125" s="9">
        <f t="shared" si="2"/>
        <v>0</v>
      </c>
      <c r="G125" s="9"/>
      <c r="H125" s="9">
        <f t="shared" si="3"/>
        <v>0</v>
      </c>
    </row>
    <row r="126" spans="2:8" x14ac:dyDescent="0.4">
      <c r="B126" s="68"/>
      <c r="C126" s="68"/>
      <c r="D126" s="7" t="s">
        <v>181</v>
      </c>
      <c r="E126" s="9"/>
      <c r="F126" s="9">
        <f t="shared" si="2"/>
        <v>0</v>
      </c>
      <c r="G126" s="9"/>
      <c r="H126" s="9">
        <f t="shared" si="3"/>
        <v>0</v>
      </c>
    </row>
    <row r="127" spans="2:8" x14ac:dyDescent="0.4">
      <c r="B127" s="68"/>
      <c r="C127" s="68"/>
      <c r="D127" s="7" t="s">
        <v>182</v>
      </c>
      <c r="E127" s="9"/>
      <c r="F127" s="9">
        <f t="shared" si="2"/>
        <v>0</v>
      </c>
      <c r="G127" s="9"/>
      <c r="H127" s="9">
        <f t="shared" si="3"/>
        <v>0</v>
      </c>
    </row>
    <row r="128" spans="2:8" x14ac:dyDescent="0.4">
      <c r="B128" s="68"/>
      <c r="C128" s="68"/>
      <c r="D128" s="7" t="s">
        <v>183</v>
      </c>
      <c r="E128" s="9">
        <f>+E129+E130</f>
        <v>7836740</v>
      </c>
      <c r="F128" s="9">
        <f t="shared" si="2"/>
        <v>7836740</v>
      </c>
      <c r="G128" s="9">
        <f>+G129+G130</f>
        <v>0</v>
      </c>
      <c r="H128" s="9">
        <f t="shared" si="3"/>
        <v>7836740</v>
      </c>
    </row>
    <row r="129" spans="2:8" x14ac:dyDescent="0.4">
      <c r="B129" s="68"/>
      <c r="C129" s="68"/>
      <c r="D129" s="7" t="s">
        <v>117</v>
      </c>
      <c r="E129" s="9">
        <v>7836740</v>
      </c>
      <c r="F129" s="9">
        <f t="shared" si="2"/>
        <v>7836740</v>
      </c>
      <c r="G129" s="9"/>
      <c r="H129" s="9">
        <f t="shared" si="3"/>
        <v>7836740</v>
      </c>
    </row>
    <row r="130" spans="2:8" x14ac:dyDescent="0.4">
      <c r="B130" s="68"/>
      <c r="C130" s="68"/>
      <c r="D130" s="7" t="s">
        <v>184</v>
      </c>
      <c r="E130" s="9"/>
      <c r="F130" s="9">
        <f t="shared" si="2"/>
        <v>0</v>
      </c>
      <c r="G130" s="9"/>
      <c r="H130" s="9">
        <f t="shared" si="3"/>
        <v>0</v>
      </c>
    </row>
    <row r="131" spans="2:8" x14ac:dyDescent="0.4">
      <c r="B131" s="68"/>
      <c r="C131" s="68"/>
      <c r="D131" s="7" t="s">
        <v>138</v>
      </c>
      <c r="E131" s="9">
        <f>+E132+E133+E134+E135+E136</f>
        <v>0</v>
      </c>
      <c r="F131" s="9">
        <f t="shared" si="2"/>
        <v>0</v>
      </c>
      <c r="G131" s="9">
        <f>+G132+G133+G134+G135+G136</f>
        <v>0</v>
      </c>
      <c r="H131" s="9">
        <f t="shared" si="3"/>
        <v>0</v>
      </c>
    </row>
    <row r="132" spans="2:8" x14ac:dyDescent="0.4">
      <c r="B132" s="68"/>
      <c r="C132" s="68"/>
      <c r="D132" s="7" t="s">
        <v>139</v>
      </c>
      <c r="E132" s="9"/>
      <c r="F132" s="9">
        <f t="shared" si="2"/>
        <v>0</v>
      </c>
      <c r="G132" s="9"/>
      <c r="H132" s="9">
        <f t="shared" si="3"/>
        <v>0</v>
      </c>
    </row>
    <row r="133" spans="2:8" x14ac:dyDescent="0.4">
      <c r="B133" s="68"/>
      <c r="C133" s="68"/>
      <c r="D133" s="7" t="s">
        <v>140</v>
      </c>
      <c r="E133" s="9"/>
      <c r="F133" s="9">
        <f t="shared" si="2"/>
        <v>0</v>
      </c>
      <c r="G133" s="9"/>
      <c r="H133" s="9">
        <f t="shared" si="3"/>
        <v>0</v>
      </c>
    </row>
    <row r="134" spans="2:8" x14ac:dyDescent="0.4">
      <c r="B134" s="68"/>
      <c r="C134" s="68"/>
      <c r="D134" s="7" t="s">
        <v>143</v>
      </c>
      <c r="E134" s="9"/>
      <c r="F134" s="9">
        <f t="shared" si="2"/>
        <v>0</v>
      </c>
      <c r="G134" s="9"/>
      <c r="H134" s="9">
        <f t="shared" si="3"/>
        <v>0</v>
      </c>
    </row>
    <row r="135" spans="2:8" x14ac:dyDescent="0.4">
      <c r="B135" s="68"/>
      <c r="C135" s="68"/>
      <c r="D135" s="7" t="s">
        <v>144</v>
      </c>
      <c r="E135" s="9"/>
      <c r="F135" s="9">
        <f t="shared" si="2"/>
        <v>0</v>
      </c>
      <c r="G135" s="9"/>
      <c r="H135" s="9">
        <f t="shared" si="3"/>
        <v>0</v>
      </c>
    </row>
    <row r="136" spans="2:8" x14ac:dyDescent="0.4">
      <c r="B136" s="68"/>
      <c r="C136" s="68"/>
      <c r="D136" s="7" t="s">
        <v>145</v>
      </c>
      <c r="E136" s="9"/>
      <c r="F136" s="9">
        <f t="shared" ref="F136:F199" si="4">+E136</f>
        <v>0</v>
      </c>
      <c r="G136" s="9"/>
      <c r="H136" s="9">
        <f t="shared" ref="H136:H199" si="5">F136-ABS(G136)</f>
        <v>0</v>
      </c>
    </row>
    <row r="137" spans="2:8" x14ac:dyDescent="0.4">
      <c r="B137" s="68"/>
      <c r="C137" s="68"/>
      <c r="D137" s="7" t="s">
        <v>146</v>
      </c>
      <c r="E137" s="9"/>
      <c r="F137" s="9">
        <f t="shared" si="4"/>
        <v>0</v>
      </c>
      <c r="G137" s="9"/>
      <c r="H137" s="9">
        <f t="shared" si="5"/>
        <v>0</v>
      </c>
    </row>
    <row r="138" spans="2:8" x14ac:dyDescent="0.4">
      <c r="B138" s="68"/>
      <c r="C138" s="68"/>
      <c r="D138" s="7" t="s">
        <v>16</v>
      </c>
      <c r="E138" s="9">
        <f>+E139+E142+E143+E144</f>
        <v>0</v>
      </c>
      <c r="F138" s="9">
        <f t="shared" si="4"/>
        <v>0</v>
      </c>
      <c r="G138" s="9">
        <f>+G139+G142+G143+G144</f>
        <v>0</v>
      </c>
      <c r="H138" s="9">
        <f t="shared" si="5"/>
        <v>0</v>
      </c>
    </row>
    <row r="139" spans="2:8" x14ac:dyDescent="0.4">
      <c r="B139" s="68"/>
      <c r="C139" s="68"/>
      <c r="D139" s="7" t="s">
        <v>151</v>
      </c>
      <c r="E139" s="9">
        <f>+E140+E141</f>
        <v>0</v>
      </c>
      <c r="F139" s="9">
        <f t="shared" si="4"/>
        <v>0</v>
      </c>
      <c r="G139" s="9">
        <f>+G140+G141</f>
        <v>0</v>
      </c>
      <c r="H139" s="9">
        <f t="shared" si="5"/>
        <v>0</v>
      </c>
    </row>
    <row r="140" spans="2:8" x14ac:dyDescent="0.4">
      <c r="B140" s="68"/>
      <c r="C140" s="68"/>
      <c r="D140" s="7" t="s">
        <v>148</v>
      </c>
      <c r="E140" s="9"/>
      <c r="F140" s="9">
        <f t="shared" si="4"/>
        <v>0</v>
      </c>
      <c r="G140" s="9"/>
      <c r="H140" s="9">
        <f t="shared" si="5"/>
        <v>0</v>
      </c>
    </row>
    <row r="141" spans="2:8" x14ac:dyDescent="0.4">
      <c r="B141" s="68"/>
      <c r="C141" s="68"/>
      <c r="D141" s="7" t="s">
        <v>123</v>
      </c>
      <c r="E141" s="9"/>
      <c r="F141" s="9">
        <f t="shared" si="4"/>
        <v>0</v>
      </c>
      <c r="G141" s="9"/>
      <c r="H141" s="9">
        <f t="shared" si="5"/>
        <v>0</v>
      </c>
    </row>
    <row r="142" spans="2:8" x14ac:dyDescent="0.4">
      <c r="B142" s="68"/>
      <c r="C142" s="68"/>
      <c r="D142" s="7" t="s">
        <v>185</v>
      </c>
      <c r="E142" s="9"/>
      <c r="F142" s="9">
        <f t="shared" si="4"/>
        <v>0</v>
      </c>
      <c r="G142" s="9"/>
      <c r="H142" s="9">
        <f t="shared" si="5"/>
        <v>0</v>
      </c>
    </row>
    <row r="143" spans="2:8" x14ac:dyDescent="0.4">
      <c r="B143" s="68"/>
      <c r="C143" s="68"/>
      <c r="D143" s="7" t="s">
        <v>178</v>
      </c>
      <c r="E143" s="9"/>
      <c r="F143" s="9">
        <f t="shared" si="4"/>
        <v>0</v>
      </c>
      <c r="G143" s="9"/>
      <c r="H143" s="9">
        <f t="shared" si="5"/>
        <v>0</v>
      </c>
    </row>
    <row r="144" spans="2:8" x14ac:dyDescent="0.4">
      <c r="B144" s="68"/>
      <c r="C144" s="68"/>
      <c r="D144" s="7" t="s">
        <v>138</v>
      </c>
      <c r="E144" s="9">
        <f>+E145+E146+E147+E148+E149</f>
        <v>0</v>
      </c>
      <c r="F144" s="9">
        <f t="shared" si="4"/>
        <v>0</v>
      </c>
      <c r="G144" s="9">
        <f>+G145+G146+G147+G148+G149</f>
        <v>0</v>
      </c>
      <c r="H144" s="9">
        <f t="shared" si="5"/>
        <v>0</v>
      </c>
    </row>
    <row r="145" spans="2:8" x14ac:dyDescent="0.4">
      <c r="B145" s="68"/>
      <c r="C145" s="68"/>
      <c r="D145" s="7" t="s">
        <v>139</v>
      </c>
      <c r="E145" s="9"/>
      <c r="F145" s="9">
        <f t="shared" si="4"/>
        <v>0</v>
      </c>
      <c r="G145" s="9"/>
      <c r="H145" s="9">
        <f t="shared" si="5"/>
        <v>0</v>
      </c>
    </row>
    <row r="146" spans="2:8" x14ac:dyDescent="0.4">
      <c r="B146" s="68"/>
      <c r="C146" s="68"/>
      <c r="D146" s="7" t="s">
        <v>140</v>
      </c>
      <c r="E146" s="9"/>
      <c r="F146" s="9">
        <f t="shared" si="4"/>
        <v>0</v>
      </c>
      <c r="G146" s="9"/>
      <c r="H146" s="9">
        <f t="shared" si="5"/>
        <v>0</v>
      </c>
    </row>
    <row r="147" spans="2:8" x14ac:dyDescent="0.4">
      <c r="B147" s="68"/>
      <c r="C147" s="68"/>
      <c r="D147" s="7" t="s">
        <v>143</v>
      </c>
      <c r="E147" s="9"/>
      <c r="F147" s="9">
        <f t="shared" si="4"/>
        <v>0</v>
      </c>
      <c r="G147" s="9"/>
      <c r="H147" s="9">
        <f t="shared" si="5"/>
        <v>0</v>
      </c>
    </row>
    <row r="148" spans="2:8" x14ac:dyDescent="0.4">
      <c r="B148" s="68"/>
      <c r="C148" s="68"/>
      <c r="D148" s="7" t="s">
        <v>144</v>
      </c>
      <c r="E148" s="9"/>
      <c r="F148" s="9">
        <f t="shared" si="4"/>
        <v>0</v>
      </c>
      <c r="G148" s="9"/>
      <c r="H148" s="9">
        <f t="shared" si="5"/>
        <v>0</v>
      </c>
    </row>
    <row r="149" spans="2:8" x14ac:dyDescent="0.4">
      <c r="B149" s="68"/>
      <c r="C149" s="68"/>
      <c r="D149" s="7" t="s">
        <v>145</v>
      </c>
      <c r="E149" s="9"/>
      <c r="F149" s="9">
        <f t="shared" si="4"/>
        <v>0</v>
      </c>
      <c r="G149" s="9"/>
      <c r="H149" s="9">
        <f t="shared" si="5"/>
        <v>0</v>
      </c>
    </row>
    <row r="150" spans="2:8" x14ac:dyDescent="0.4">
      <c r="B150" s="68"/>
      <c r="C150" s="68"/>
      <c r="D150" s="7" t="s">
        <v>17</v>
      </c>
      <c r="E150" s="9">
        <f>+E151+E152+E153+E154+E155+E156+E157+E158+E159+E160+E163+E169</f>
        <v>0</v>
      </c>
      <c r="F150" s="9">
        <f t="shared" si="4"/>
        <v>0</v>
      </c>
      <c r="G150" s="9">
        <f>+G151+G152+G153+G154+G155+G156+G157+G158+G159+G160+G163+G169</f>
        <v>0</v>
      </c>
      <c r="H150" s="9">
        <f t="shared" si="5"/>
        <v>0</v>
      </c>
    </row>
    <row r="151" spans="2:8" x14ac:dyDescent="0.4">
      <c r="B151" s="68"/>
      <c r="C151" s="68"/>
      <c r="D151" s="7" t="s">
        <v>186</v>
      </c>
      <c r="E151" s="9"/>
      <c r="F151" s="9">
        <f t="shared" si="4"/>
        <v>0</v>
      </c>
      <c r="G151" s="9"/>
      <c r="H151" s="9">
        <f t="shared" si="5"/>
        <v>0</v>
      </c>
    </row>
    <row r="152" spans="2:8" x14ac:dyDescent="0.4">
      <c r="B152" s="68"/>
      <c r="C152" s="68"/>
      <c r="D152" s="7" t="s">
        <v>187</v>
      </c>
      <c r="E152" s="9"/>
      <c r="F152" s="9">
        <f t="shared" si="4"/>
        <v>0</v>
      </c>
      <c r="G152" s="9"/>
      <c r="H152" s="9">
        <f t="shared" si="5"/>
        <v>0</v>
      </c>
    </row>
    <row r="153" spans="2:8" x14ac:dyDescent="0.4">
      <c r="B153" s="68"/>
      <c r="C153" s="68"/>
      <c r="D153" s="7" t="s">
        <v>188</v>
      </c>
      <c r="E153" s="9"/>
      <c r="F153" s="9">
        <f t="shared" si="4"/>
        <v>0</v>
      </c>
      <c r="G153" s="9"/>
      <c r="H153" s="9">
        <f t="shared" si="5"/>
        <v>0</v>
      </c>
    </row>
    <row r="154" spans="2:8" x14ac:dyDescent="0.4">
      <c r="B154" s="68"/>
      <c r="C154" s="68"/>
      <c r="D154" s="7" t="s">
        <v>189</v>
      </c>
      <c r="E154" s="9"/>
      <c r="F154" s="9">
        <f t="shared" si="4"/>
        <v>0</v>
      </c>
      <c r="G154" s="9"/>
      <c r="H154" s="9">
        <f t="shared" si="5"/>
        <v>0</v>
      </c>
    </row>
    <row r="155" spans="2:8" x14ac:dyDescent="0.4">
      <c r="B155" s="68"/>
      <c r="C155" s="68"/>
      <c r="D155" s="7" t="s">
        <v>190</v>
      </c>
      <c r="E155" s="9"/>
      <c r="F155" s="9">
        <f t="shared" si="4"/>
        <v>0</v>
      </c>
      <c r="G155" s="9"/>
      <c r="H155" s="9">
        <f t="shared" si="5"/>
        <v>0</v>
      </c>
    </row>
    <row r="156" spans="2:8" x14ac:dyDescent="0.4">
      <c r="B156" s="68"/>
      <c r="C156" s="68"/>
      <c r="D156" s="7" t="s">
        <v>191</v>
      </c>
      <c r="E156" s="9"/>
      <c r="F156" s="9">
        <f t="shared" si="4"/>
        <v>0</v>
      </c>
      <c r="G156" s="9"/>
      <c r="H156" s="9">
        <f t="shared" si="5"/>
        <v>0</v>
      </c>
    </row>
    <row r="157" spans="2:8" x14ac:dyDescent="0.4">
      <c r="B157" s="68"/>
      <c r="C157" s="68"/>
      <c r="D157" s="7" t="s">
        <v>192</v>
      </c>
      <c r="E157" s="9"/>
      <c r="F157" s="9">
        <f t="shared" si="4"/>
        <v>0</v>
      </c>
      <c r="G157" s="9"/>
      <c r="H157" s="9">
        <f t="shared" si="5"/>
        <v>0</v>
      </c>
    </row>
    <row r="158" spans="2:8" x14ac:dyDescent="0.4">
      <c r="B158" s="68"/>
      <c r="C158" s="68"/>
      <c r="D158" s="7" t="s">
        <v>193</v>
      </c>
      <c r="E158" s="9"/>
      <c r="F158" s="9">
        <f t="shared" si="4"/>
        <v>0</v>
      </c>
      <c r="G158" s="9"/>
      <c r="H158" s="9">
        <f t="shared" si="5"/>
        <v>0</v>
      </c>
    </row>
    <row r="159" spans="2:8" x14ac:dyDescent="0.4">
      <c r="B159" s="68"/>
      <c r="C159" s="68"/>
      <c r="D159" s="7" t="s">
        <v>194</v>
      </c>
      <c r="E159" s="9"/>
      <c r="F159" s="9">
        <f t="shared" si="4"/>
        <v>0</v>
      </c>
      <c r="G159" s="9"/>
      <c r="H159" s="9">
        <f t="shared" si="5"/>
        <v>0</v>
      </c>
    </row>
    <row r="160" spans="2:8" x14ac:dyDescent="0.4">
      <c r="B160" s="68"/>
      <c r="C160" s="68"/>
      <c r="D160" s="7" t="s">
        <v>195</v>
      </c>
      <c r="E160" s="9">
        <f>+E161+E162</f>
        <v>0</v>
      </c>
      <c r="F160" s="9">
        <f t="shared" si="4"/>
        <v>0</v>
      </c>
      <c r="G160" s="9">
        <f>+G161+G162</f>
        <v>0</v>
      </c>
      <c r="H160" s="9">
        <f t="shared" si="5"/>
        <v>0</v>
      </c>
    </row>
    <row r="161" spans="2:8" x14ac:dyDescent="0.4">
      <c r="B161" s="68"/>
      <c r="C161" s="68"/>
      <c r="D161" s="7" t="s">
        <v>196</v>
      </c>
      <c r="E161" s="9"/>
      <c r="F161" s="9">
        <f t="shared" si="4"/>
        <v>0</v>
      </c>
      <c r="G161" s="9"/>
      <c r="H161" s="9">
        <f t="shared" si="5"/>
        <v>0</v>
      </c>
    </row>
    <row r="162" spans="2:8" x14ac:dyDescent="0.4">
      <c r="B162" s="68"/>
      <c r="C162" s="68"/>
      <c r="D162" s="7" t="s">
        <v>197</v>
      </c>
      <c r="E162" s="9"/>
      <c r="F162" s="9">
        <f t="shared" si="4"/>
        <v>0</v>
      </c>
      <c r="G162" s="9"/>
      <c r="H162" s="9">
        <f t="shared" si="5"/>
        <v>0</v>
      </c>
    </row>
    <row r="163" spans="2:8" x14ac:dyDescent="0.4">
      <c r="B163" s="68"/>
      <c r="C163" s="68"/>
      <c r="D163" s="7" t="s">
        <v>198</v>
      </c>
      <c r="E163" s="9">
        <f>+E164+E165+E166+E167+E168</f>
        <v>0</v>
      </c>
      <c r="F163" s="9">
        <f t="shared" si="4"/>
        <v>0</v>
      </c>
      <c r="G163" s="9">
        <f>+G164+G165+G166+G167+G168</f>
        <v>0</v>
      </c>
      <c r="H163" s="9">
        <f t="shared" si="5"/>
        <v>0</v>
      </c>
    </row>
    <row r="164" spans="2:8" x14ac:dyDescent="0.4">
      <c r="B164" s="68"/>
      <c r="C164" s="68"/>
      <c r="D164" s="7" t="s">
        <v>139</v>
      </c>
      <c r="E164" s="9"/>
      <c r="F164" s="9">
        <f t="shared" si="4"/>
        <v>0</v>
      </c>
      <c r="G164" s="9"/>
      <c r="H164" s="9">
        <f t="shared" si="5"/>
        <v>0</v>
      </c>
    </row>
    <row r="165" spans="2:8" x14ac:dyDescent="0.4">
      <c r="B165" s="68"/>
      <c r="C165" s="68"/>
      <c r="D165" s="7" t="s">
        <v>140</v>
      </c>
      <c r="E165" s="9"/>
      <c r="F165" s="9">
        <f t="shared" si="4"/>
        <v>0</v>
      </c>
      <c r="G165" s="9"/>
      <c r="H165" s="9">
        <f t="shared" si="5"/>
        <v>0</v>
      </c>
    </row>
    <row r="166" spans="2:8" x14ac:dyDescent="0.4">
      <c r="B166" s="68"/>
      <c r="C166" s="68"/>
      <c r="D166" s="7" t="s">
        <v>143</v>
      </c>
      <c r="E166" s="9"/>
      <c r="F166" s="9">
        <f t="shared" si="4"/>
        <v>0</v>
      </c>
      <c r="G166" s="9"/>
      <c r="H166" s="9">
        <f t="shared" si="5"/>
        <v>0</v>
      </c>
    </row>
    <row r="167" spans="2:8" x14ac:dyDescent="0.4">
      <c r="B167" s="68"/>
      <c r="C167" s="68"/>
      <c r="D167" s="7" t="s">
        <v>144</v>
      </c>
      <c r="E167" s="9"/>
      <c r="F167" s="9">
        <f t="shared" si="4"/>
        <v>0</v>
      </c>
      <c r="G167" s="9"/>
      <c r="H167" s="9">
        <f t="shared" si="5"/>
        <v>0</v>
      </c>
    </row>
    <row r="168" spans="2:8" x14ac:dyDescent="0.4">
      <c r="B168" s="68"/>
      <c r="C168" s="68"/>
      <c r="D168" s="7" t="s">
        <v>199</v>
      </c>
      <c r="E168" s="9"/>
      <c r="F168" s="9">
        <f t="shared" si="4"/>
        <v>0</v>
      </c>
      <c r="G168" s="9"/>
      <c r="H168" s="9">
        <f t="shared" si="5"/>
        <v>0</v>
      </c>
    </row>
    <row r="169" spans="2:8" x14ac:dyDescent="0.4">
      <c r="B169" s="68"/>
      <c r="C169" s="68"/>
      <c r="D169" s="7" t="s">
        <v>146</v>
      </c>
      <c r="E169" s="9"/>
      <c r="F169" s="9">
        <f t="shared" si="4"/>
        <v>0</v>
      </c>
      <c r="G169" s="9"/>
      <c r="H169" s="9">
        <f t="shared" si="5"/>
        <v>0</v>
      </c>
    </row>
    <row r="170" spans="2:8" x14ac:dyDescent="0.4">
      <c r="B170" s="68"/>
      <c r="C170" s="68"/>
      <c r="D170" s="7" t="s">
        <v>18</v>
      </c>
      <c r="E170" s="9">
        <f>+E171</f>
        <v>0</v>
      </c>
      <c r="F170" s="9">
        <f t="shared" si="4"/>
        <v>0</v>
      </c>
      <c r="G170" s="9">
        <f>+G171</f>
        <v>0</v>
      </c>
      <c r="H170" s="9">
        <f t="shared" si="5"/>
        <v>0</v>
      </c>
    </row>
    <row r="171" spans="2:8" x14ac:dyDescent="0.4">
      <c r="B171" s="68"/>
      <c r="C171" s="68"/>
      <c r="D171" s="7" t="s">
        <v>138</v>
      </c>
      <c r="E171" s="9">
        <f>+E172+E173</f>
        <v>0</v>
      </c>
      <c r="F171" s="9">
        <f t="shared" si="4"/>
        <v>0</v>
      </c>
      <c r="G171" s="9">
        <f>+G172+G173</f>
        <v>0</v>
      </c>
      <c r="H171" s="9">
        <f t="shared" si="5"/>
        <v>0</v>
      </c>
    </row>
    <row r="172" spans="2:8" x14ac:dyDescent="0.4">
      <c r="B172" s="68"/>
      <c r="C172" s="68"/>
      <c r="D172" s="7" t="s">
        <v>200</v>
      </c>
      <c r="E172" s="9"/>
      <c r="F172" s="9">
        <f t="shared" si="4"/>
        <v>0</v>
      </c>
      <c r="G172" s="9"/>
      <c r="H172" s="9">
        <f t="shared" si="5"/>
        <v>0</v>
      </c>
    </row>
    <row r="173" spans="2:8" x14ac:dyDescent="0.4">
      <c r="B173" s="68"/>
      <c r="C173" s="68"/>
      <c r="D173" s="7" t="s">
        <v>201</v>
      </c>
      <c r="E173" s="9"/>
      <c r="F173" s="9">
        <f t="shared" si="4"/>
        <v>0</v>
      </c>
      <c r="G173" s="9"/>
      <c r="H173" s="9">
        <f t="shared" si="5"/>
        <v>0</v>
      </c>
    </row>
    <row r="174" spans="2:8" x14ac:dyDescent="0.4">
      <c r="B174" s="68"/>
      <c r="C174" s="68"/>
      <c r="D174" s="7" t="s">
        <v>19</v>
      </c>
      <c r="E174" s="9">
        <f>+E175</f>
        <v>0</v>
      </c>
      <c r="F174" s="9">
        <f t="shared" si="4"/>
        <v>0</v>
      </c>
      <c r="G174" s="9">
        <f>+G175</f>
        <v>0</v>
      </c>
      <c r="H174" s="9">
        <f t="shared" si="5"/>
        <v>0</v>
      </c>
    </row>
    <row r="175" spans="2:8" x14ac:dyDescent="0.4">
      <c r="B175" s="68"/>
      <c r="C175" s="68"/>
      <c r="D175" s="7" t="s">
        <v>138</v>
      </c>
      <c r="E175" s="9">
        <f>+E176+E177</f>
        <v>0</v>
      </c>
      <c r="F175" s="9">
        <f t="shared" si="4"/>
        <v>0</v>
      </c>
      <c r="G175" s="9">
        <f>+G176+G177</f>
        <v>0</v>
      </c>
      <c r="H175" s="9">
        <f t="shared" si="5"/>
        <v>0</v>
      </c>
    </row>
    <row r="176" spans="2:8" x14ac:dyDescent="0.4">
      <c r="B176" s="68"/>
      <c r="C176" s="68"/>
      <c r="D176" s="7" t="s">
        <v>202</v>
      </c>
      <c r="E176" s="9"/>
      <c r="F176" s="9">
        <f t="shared" si="4"/>
        <v>0</v>
      </c>
      <c r="G176" s="9"/>
      <c r="H176" s="9">
        <f t="shared" si="5"/>
        <v>0</v>
      </c>
    </row>
    <row r="177" spans="2:8" x14ac:dyDescent="0.4">
      <c r="B177" s="68"/>
      <c r="C177" s="68"/>
      <c r="D177" s="7" t="s">
        <v>201</v>
      </c>
      <c r="E177" s="9"/>
      <c r="F177" s="9">
        <f t="shared" si="4"/>
        <v>0</v>
      </c>
      <c r="G177" s="9"/>
      <c r="H177" s="9">
        <f t="shared" si="5"/>
        <v>0</v>
      </c>
    </row>
    <row r="178" spans="2:8" x14ac:dyDescent="0.4">
      <c r="B178" s="68"/>
      <c r="C178" s="68"/>
      <c r="D178" s="7" t="s">
        <v>20</v>
      </c>
      <c r="E178" s="9">
        <f>+E179</f>
        <v>0</v>
      </c>
      <c r="F178" s="9">
        <f t="shared" si="4"/>
        <v>0</v>
      </c>
      <c r="G178" s="9">
        <f>+G179</f>
        <v>0</v>
      </c>
      <c r="H178" s="9">
        <f t="shared" si="5"/>
        <v>0</v>
      </c>
    </row>
    <row r="179" spans="2:8" x14ac:dyDescent="0.4">
      <c r="B179" s="68"/>
      <c r="C179" s="68"/>
      <c r="D179" s="7" t="s">
        <v>138</v>
      </c>
      <c r="E179" s="9">
        <f>+E180</f>
        <v>0</v>
      </c>
      <c r="F179" s="9">
        <f t="shared" si="4"/>
        <v>0</v>
      </c>
      <c r="G179" s="9">
        <f>+G180</f>
        <v>0</v>
      </c>
      <c r="H179" s="9">
        <f t="shared" si="5"/>
        <v>0</v>
      </c>
    </row>
    <row r="180" spans="2:8" x14ac:dyDescent="0.4">
      <c r="B180" s="68"/>
      <c r="C180" s="68"/>
      <c r="D180" s="7" t="s">
        <v>201</v>
      </c>
      <c r="E180" s="9"/>
      <c r="F180" s="9">
        <f t="shared" si="4"/>
        <v>0</v>
      </c>
      <c r="G180" s="9"/>
      <c r="H180" s="9">
        <f t="shared" si="5"/>
        <v>0</v>
      </c>
    </row>
    <row r="181" spans="2:8" x14ac:dyDescent="0.4">
      <c r="B181" s="68"/>
      <c r="C181" s="68"/>
      <c r="D181" s="7" t="s">
        <v>21</v>
      </c>
      <c r="E181" s="9">
        <f>+E182</f>
        <v>0</v>
      </c>
      <c r="F181" s="9">
        <f t="shared" si="4"/>
        <v>0</v>
      </c>
      <c r="G181" s="9">
        <f>+G182</f>
        <v>0</v>
      </c>
      <c r="H181" s="9">
        <f t="shared" si="5"/>
        <v>0</v>
      </c>
    </row>
    <row r="182" spans="2:8" x14ac:dyDescent="0.4">
      <c r="B182" s="68"/>
      <c r="C182" s="68"/>
      <c r="D182" s="7" t="s">
        <v>203</v>
      </c>
      <c r="E182" s="9">
        <f>+E183</f>
        <v>0</v>
      </c>
      <c r="F182" s="9">
        <f t="shared" si="4"/>
        <v>0</v>
      </c>
      <c r="G182" s="9">
        <f>+G183</f>
        <v>0</v>
      </c>
      <c r="H182" s="9">
        <f t="shared" si="5"/>
        <v>0</v>
      </c>
    </row>
    <row r="183" spans="2:8" x14ac:dyDescent="0.4">
      <c r="B183" s="68"/>
      <c r="C183" s="68"/>
      <c r="D183" s="7" t="s">
        <v>727</v>
      </c>
      <c r="E183" s="9"/>
      <c r="F183" s="9">
        <f t="shared" si="4"/>
        <v>0</v>
      </c>
      <c r="G183" s="9"/>
      <c r="H183" s="9">
        <f t="shared" si="5"/>
        <v>0</v>
      </c>
    </row>
    <row r="184" spans="2:8" x14ac:dyDescent="0.4">
      <c r="B184" s="68"/>
      <c r="C184" s="68"/>
      <c r="D184" s="7" t="s">
        <v>22</v>
      </c>
      <c r="E184" s="9"/>
      <c r="F184" s="9">
        <f t="shared" si="4"/>
        <v>0</v>
      </c>
      <c r="G184" s="9"/>
      <c r="H184" s="9">
        <f t="shared" si="5"/>
        <v>0</v>
      </c>
    </row>
    <row r="185" spans="2:8" x14ac:dyDescent="0.4">
      <c r="B185" s="68"/>
      <c r="C185" s="68"/>
      <c r="D185" s="7" t="s">
        <v>23</v>
      </c>
      <c r="E185" s="9"/>
      <c r="F185" s="9">
        <f t="shared" si="4"/>
        <v>0</v>
      </c>
      <c r="G185" s="9"/>
      <c r="H185" s="9">
        <f t="shared" si="5"/>
        <v>0</v>
      </c>
    </row>
    <row r="186" spans="2:8" x14ac:dyDescent="0.4">
      <c r="B186" s="68"/>
      <c r="C186" s="68"/>
      <c r="D186" s="7" t="s">
        <v>24</v>
      </c>
      <c r="E186" s="9">
        <v>123</v>
      </c>
      <c r="F186" s="9">
        <f t="shared" si="4"/>
        <v>123</v>
      </c>
      <c r="G186" s="9"/>
      <c r="H186" s="9">
        <f t="shared" si="5"/>
        <v>123</v>
      </c>
    </row>
    <row r="187" spans="2:8" x14ac:dyDescent="0.4">
      <c r="B187" s="68"/>
      <c r="C187" s="68"/>
      <c r="D187" s="7" t="s">
        <v>719</v>
      </c>
      <c r="E187" s="9"/>
      <c r="F187" s="9">
        <f t="shared" si="4"/>
        <v>0</v>
      </c>
      <c r="G187" s="9"/>
      <c r="H187" s="9">
        <f t="shared" si="5"/>
        <v>0</v>
      </c>
    </row>
    <row r="188" spans="2:8" x14ac:dyDescent="0.4">
      <c r="B188" s="68"/>
      <c r="C188" s="68"/>
      <c r="D188" s="7" t="s">
        <v>25</v>
      </c>
      <c r="E188" s="9">
        <f>+E189+E190+E191</f>
        <v>8878</v>
      </c>
      <c r="F188" s="9">
        <f t="shared" si="4"/>
        <v>8878</v>
      </c>
      <c r="G188" s="9">
        <f>+G189+G190+G191</f>
        <v>0</v>
      </c>
      <c r="H188" s="9">
        <f t="shared" si="5"/>
        <v>8878</v>
      </c>
    </row>
    <row r="189" spans="2:8" x14ac:dyDescent="0.4">
      <c r="B189" s="68"/>
      <c r="C189" s="68"/>
      <c r="D189" s="7" t="s">
        <v>204</v>
      </c>
      <c r="E189" s="9"/>
      <c r="F189" s="9">
        <f t="shared" si="4"/>
        <v>0</v>
      </c>
      <c r="G189" s="9"/>
      <c r="H189" s="9">
        <f t="shared" si="5"/>
        <v>0</v>
      </c>
    </row>
    <row r="190" spans="2:8" x14ac:dyDescent="0.4">
      <c r="B190" s="68"/>
      <c r="C190" s="68"/>
      <c r="D190" s="7" t="s">
        <v>205</v>
      </c>
      <c r="E190" s="9"/>
      <c r="F190" s="9">
        <f t="shared" si="4"/>
        <v>0</v>
      </c>
      <c r="G190" s="9"/>
      <c r="H190" s="9">
        <f t="shared" si="5"/>
        <v>0</v>
      </c>
    </row>
    <row r="191" spans="2:8" x14ac:dyDescent="0.4">
      <c r="B191" s="68"/>
      <c r="C191" s="68"/>
      <c r="D191" s="7" t="s">
        <v>206</v>
      </c>
      <c r="E191" s="9">
        <v>8878</v>
      </c>
      <c r="F191" s="9">
        <f t="shared" si="4"/>
        <v>8878</v>
      </c>
      <c r="G191" s="9"/>
      <c r="H191" s="9">
        <f t="shared" si="5"/>
        <v>8878</v>
      </c>
    </row>
    <row r="192" spans="2:8" x14ac:dyDescent="0.4">
      <c r="B192" s="68"/>
      <c r="C192" s="68"/>
      <c r="D192" s="7" t="s">
        <v>26</v>
      </c>
      <c r="E192" s="9">
        <f>+E193+E194+E195</f>
        <v>0</v>
      </c>
      <c r="F192" s="9">
        <f t="shared" si="4"/>
        <v>0</v>
      </c>
      <c r="G192" s="9">
        <f>+G193+G194+G195</f>
        <v>0</v>
      </c>
      <c r="H192" s="9">
        <f t="shared" si="5"/>
        <v>0</v>
      </c>
    </row>
    <row r="193" spans="2:8" x14ac:dyDescent="0.4">
      <c r="B193" s="68"/>
      <c r="C193" s="68"/>
      <c r="D193" s="7" t="s">
        <v>207</v>
      </c>
      <c r="E193" s="9"/>
      <c r="F193" s="9">
        <f t="shared" si="4"/>
        <v>0</v>
      </c>
      <c r="G193" s="9"/>
      <c r="H193" s="9">
        <f t="shared" si="5"/>
        <v>0</v>
      </c>
    </row>
    <row r="194" spans="2:8" x14ac:dyDescent="0.4">
      <c r="B194" s="68"/>
      <c r="C194" s="68"/>
      <c r="D194" s="7" t="s">
        <v>208</v>
      </c>
      <c r="E194" s="9"/>
      <c r="F194" s="9">
        <f t="shared" si="4"/>
        <v>0</v>
      </c>
      <c r="G194" s="9"/>
      <c r="H194" s="9">
        <f t="shared" si="5"/>
        <v>0</v>
      </c>
    </row>
    <row r="195" spans="2:8" x14ac:dyDescent="0.4">
      <c r="B195" s="68"/>
      <c r="C195" s="68"/>
      <c r="D195" s="7" t="s">
        <v>209</v>
      </c>
      <c r="E195" s="9"/>
      <c r="F195" s="9">
        <f t="shared" si="4"/>
        <v>0</v>
      </c>
      <c r="G195" s="9"/>
      <c r="H195" s="9">
        <f t="shared" si="5"/>
        <v>0</v>
      </c>
    </row>
    <row r="196" spans="2:8" x14ac:dyDescent="0.4">
      <c r="B196" s="68"/>
      <c r="C196" s="69"/>
      <c r="D196" s="11" t="s">
        <v>27</v>
      </c>
      <c r="E196" s="13">
        <f>+E7+E55+E71+E82+E107+E108+E138+E150+E170+E174+E178+E181+E184+E185+E186+E187+E188+E192</f>
        <v>7845741</v>
      </c>
      <c r="F196" s="13">
        <f t="shared" si="4"/>
        <v>7845741</v>
      </c>
      <c r="G196" s="13">
        <f>+G7+G55+G71+G82+G107+G108+G138+G150+G170+G174+G178+G181+G184+G185+G186+G187+G188+G192</f>
        <v>0</v>
      </c>
      <c r="H196" s="13">
        <f t="shared" si="5"/>
        <v>7845741</v>
      </c>
    </row>
    <row r="197" spans="2:8" x14ac:dyDescent="0.4">
      <c r="B197" s="68"/>
      <c r="C197" s="67" t="s">
        <v>28</v>
      </c>
      <c r="D197" s="7" t="s">
        <v>29</v>
      </c>
      <c r="E197" s="9">
        <f>+E198+E199+E200+E201+E202+E203+E204+E205</f>
        <v>6429079</v>
      </c>
      <c r="F197" s="9">
        <f t="shared" si="4"/>
        <v>6429079</v>
      </c>
      <c r="G197" s="9">
        <f>+G198+G199+G200+G201+G202+G203+G204+G205</f>
        <v>0</v>
      </c>
      <c r="H197" s="9">
        <f t="shared" si="5"/>
        <v>6429079</v>
      </c>
    </row>
    <row r="198" spans="2:8" x14ac:dyDescent="0.4">
      <c r="B198" s="68"/>
      <c r="C198" s="68"/>
      <c r="D198" s="7" t="s">
        <v>210</v>
      </c>
      <c r="E198" s="9"/>
      <c r="F198" s="9">
        <f t="shared" si="4"/>
        <v>0</v>
      </c>
      <c r="G198" s="9"/>
      <c r="H198" s="9">
        <f t="shared" si="5"/>
        <v>0</v>
      </c>
    </row>
    <row r="199" spans="2:8" x14ac:dyDescent="0.4">
      <c r="B199" s="68"/>
      <c r="C199" s="68"/>
      <c r="D199" s="7" t="s">
        <v>211</v>
      </c>
      <c r="E199" s="9">
        <v>777000</v>
      </c>
      <c r="F199" s="9">
        <f t="shared" si="4"/>
        <v>777000</v>
      </c>
      <c r="G199" s="9"/>
      <c r="H199" s="9">
        <f t="shared" si="5"/>
        <v>777000</v>
      </c>
    </row>
    <row r="200" spans="2:8" x14ac:dyDescent="0.4">
      <c r="B200" s="68"/>
      <c r="C200" s="68"/>
      <c r="D200" s="7" t="s">
        <v>212</v>
      </c>
      <c r="E200" s="9"/>
      <c r="F200" s="9">
        <f t="shared" ref="F200:F263" si="6">+E200</f>
        <v>0</v>
      </c>
      <c r="G200" s="9"/>
      <c r="H200" s="9">
        <f t="shared" ref="H200:H263" si="7">F200-ABS(G200)</f>
        <v>0</v>
      </c>
    </row>
    <row r="201" spans="2:8" x14ac:dyDescent="0.4">
      <c r="B201" s="68"/>
      <c r="C201" s="68"/>
      <c r="D201" s="7" t="s">
        <v>213</v>
      </c>
      <c r="E201" s="9">
        <v>5063325</v>
      </c>
      <c r="F201" s="9">
        <f t="shared" si="6"/>
        <v>5063325</v>
      </c>
      <c r="G201" s="9"/>
      <c r="H201" s="9">
        <f t="shared" si="7"/>
        <v>5063325</v>
      </c>
    </row>
    <row r="202" spans="2:8" x14ac:dyDescent="0.4">
      <c r="B202" s="68"/>
      <c r="C202" s="68"/>
      <c r="D202" s="7" t="s">
        <v>214</v>
      </c>
      <c r="E202" s="9"/>
      <c r="F202" s="9">
        <f t="shared" si="6"/>
        <v>0</v>
      </c>
      <c r="G202" s="9"/>
      <c r="H202" s="9">
        <f t="shared" si="7"/>
        <v>0</v>
      </c>
    </row>
    <row r="203" spans="2:8" x14ac:dyDescent="0.4">
      <c r="B203" s="68"/>
      <c r="C203" s="68"/>
      <c r="D203" s="7" t="s">
        <v>215</v>
      </c>
      <c r="E203" s="9"/>
      <c r="F203" s="9">
        <f t="shared" si="6"/>
        <v>0</v>
      </c>
      <c r="G203" s="9"/>
      <c r="H203" s="9">
        <f t="shared" si="7"/>
        <v>0</v>
      </c>
    </row>
    <row r="204" spans="2:8" x14ac:dyDescent="0.4">
      <c r="B204" s="68"/>
      <c r="C204" s="68"/>
      <c r="D204" s="7" t="s">
        <v>216</v>
      </c>
      <c r="E204" s="9"/>
      <c r="F204" s="9">
        <f t="shared" si="6"/>
        <v>0</v>
      </c>
      <c r="G204" s="9"/>
      <c r="H204" s="9">
        <f t="shared" si="7"/>
        <v>0</v>
      </c>
    </row>
    <row r="205" spans="2:8" x14ac:dyDescent="0.4">
      <c r="B205" s="68"/>
      <c r="C205" s="68"/>
      <c r="D205" s="7" t="s">
        <v>217</v>
      </c>
      <c r="E205" s="9">
        <v>588754</v>
      </c>
      <c r="F205" s="9">
        <f t="shared" si="6"/>
        <v>588754</v>
      </c>
      <c r="G205" s="9"/>
      <c r="H205" s="9">
        <f t="shared" si="7"/>
        <v>588754</v>
      </c>
    </row>
    <row r="206" spans="2:8" x14ac:dyDescent="0.4">
      <c r="B206" s="68"/>
      <c r="C206" s="68"/>
      <c r="D206" s="7" t="s">
        <v>30</v>
      </c>
      <c r="E206" s="9">
        <f>+E207+E208+E209+E210+E211+E212+E213+E214+E215+E216+E217+E218+E219+E220+E221+E222+E223+E224+E225+E226+E227+E228+E229+E230+E231+E232+E233+E234</f>
        <v>790060</v>
      </c>
      <c r="F206" s="9">
        <f t="shared" si="6"/>
        <v>790060</v>
      </c>
      <c r="G206" s="9">
        <f>+G207+G208+G209+G210+G211+G212+G213+G214+G215+G216+G217+G218+G219+G220+G221+G222+G223+G224+G225+G226+G227+G228+G229+G230+G231+G232+G233+G234</f>
        <v>0</v>
      </c>
      <c r="H206" s="9">
        <f t="shared" si="7"/>
        <v>790060</v>
      </c>
    </row>
    <row r="207" spans="2:8" x14ac:dyDescent="0.4">
      <c r="B207" s="68"/>
      <c r="C207" s="68"/>
      <c r="D207" s="7" t="s">
        <v>218</v>
      </c>
      <c r="E207" s="9"/>
      <c r="F207" s="9">
        <f t="shared" si="6"/>
        <v>0</v>
      </c>
      <c r="G207" s="9"/>
      <c r="H207" s="9">
        <f t="shared" si="7"/>
        <v>0</v>
      </c>
    </row>
    <row r="208" spans="2:8" x14ac:dyDescent="0.4">
      <c r="B208" s="68"/>
      <c r="C208" s="68"/>
      <c r="D208" s="7" t="s">
        <v>219</v>
      </c>
      <c r="E208" s="9"/>
      <c r="F208" s="9">
        <f t="shared" si="6"/>
        <v>0</v>
      </c>
      <c r="G208" s="9"/>
      <c r="H208" s="9">
        <f t="shared" si="7"/>
        <v>0</v>
      </c>
    </row>
    <row r="209" spans="2:8" x14ac:dyDescent="0.4">
      <c r="B209" s="68"/>
      <c r="C209" s="68"/>
      <c r="D209" s="7" t="s">
        <v>220</v>
      </c>
      <c r="E209" s="9"/>
      <c r="F209" s="9">
        <f t="shared" si="6"/>
        <v>0</v>
      </c>
      <c r="G209" s="9"/>
      <c r="H209" s="9">
        <f t="shared" si="7"/>
        <v>0</v>
      </c>
    </row>
    <row r="210" spans="2:8" x14ac:dyDescent="0.4">
      <c r="B210" s="68"/>
      <c r="C210" s="68"/>
      <c r="D210" s="7" t="s">
        <v>221</v>
      </c>
      <c r="E210" s="9"/>
      <c r="F210" s="9">
        <f t="shared" si="6"/>
        <v>0</v>
      </c>
      <c r="G210" s="9"/>
      <c r="H210" s="9">
        <f t="shared" si="7"/>
        <v>0</v>
      </c>
    </row>
    <row r="211" spans="2:8" x14ac:dyDescent="0.4">
      <c r="B211" s="68"/>
      <c r="C211" s="68"/>
      <c r="D211" s="7" t="s">
        <v>222</v>
      </c>
      <c r="E211" s="9"/>
      <c r="F211" s="9">
        <f t="shared" si="6"/>
        <v>0</v>
      </c>
      <c r="G211" s="9"/>
      <c r="H211" s="9">
        <f t="shared" si="7"/>
        <v>0</v>
      </c>
    </row>
    <row r="212" spans="2:8" x14ac:dyDescent="0.4">
      <c r="B212" s="68"/>
      <c r="C212" s="68"/>
      <c r="D212" s="7" t="s">
        <v>223</v>
      </c>
      <c r="E212" s="9"/>
      <c r="F212" s="9">
        <f t="shared" si="6"/>
        <v>0</v>
      </c>
      <c r="G212" s="9"/>
      <c r="H212" s="9">
        <f t="shared" si="7"/>
        <v>0</v>
      </c>
    </row>
    <row r="213" spans="2:8" x14ac:dyDescent="0.4">
      <c r="B213" s="68"/>
      <c r="C213" s="68"/>
      <c r="D213" s="7" t="s">
        <v>224</v>
      </c>
      <c r="E213" s="9"/>
      <c r="F213" s="9">
        <f t="shared" si="6"/>
        <v>0</v>
      </c>
      <c r="G213" s="9"/>
      <c r="H213" s="9">
        <f t="shared" si="7"/>
        <v>0</v>
      </c>
    </row>
    <row r="214" spans="2:8" x14ac:dyDescent="0.4">
      <c r="B214" s="68"/>
      <c r="C214" s="68"/>
      <c r="D214" s="7" t="s">
        <v>225</v>
      </c>
      <c r="E214" s="9"/>
      <c r="F214" s="9">
        <f t="shared" si="6"/>
        <v>0</v>
      </c>
      <c r="G214" s="9"/>
      <c r="H214" s="9">
        <f t="shared" si="7"/>
        <v>0</v>
      </c>
    </row>
    <row r="215" spans="2:8" x14ac:dyDescent="0.4">
      <c r="B215" s="68"/>
      <c r="C215" s="68"/>
      <c r="D215" s="7" t="s">
        <v>226</v>
      </c>
      <c r="E215" s="9"/>
      <c r="F215" s="9">
        <f t="shared" si="6"/>
        <v>0</v>
      </c>
      <c r="G215" s="9"/>
      <c r="H215" s="9">
        <f t="shared" si="7"/>
        <v>0</v>
      </c>
    </row>
    <row r="216" spans="2:8" x14ac:dyDescent="0.4">
      <c r="B216" s="68"/>
      <c r="C216" s="68"/>
      <c r="D216" s="7" t="s">
        <v>227</v>
      </c>
      <c r="E216" s="9"/>
      <c r="F216" s="9">
        <f t="shared" si="6"/>
        <v>0</v>
      </c>
      <c r="G216" s="9"/>
      <c r="H216" s="9">
        <f t="shared" si="7"/>
        <v>0</v>
      </c>
    </row>
    <row r="217" spans="2:8" x14ac:dyDescent="0.4">
      <c r="B217" s="68"/>
      <c r="C217" s="68"/>
      <c r="D217" s="7" t="s">
        <v>228</v>
      </c>
      <c r="E217" s="9"/>
      <c r="F217" s="9">
        <f t="shared" si="6"/>
        <v>0</v>
      </c>
      <c r="G217" s="9"/>
      <c r="H217" s="9">
        <f t="shared" si="7"/>
        <v>0</v>
      </c>
    </row>
    <row r="218" spans="2:8" x14ac:dyDescent="0.4">
      <c r="B218" s="68"/>
      <c r="C218" s="68"/>
      <c r="D218" s="7" t="s">
        <v>229</v>
      </c>
      <c r="E218" s="9">
        <v>544343</v>
      </c>
      <c r="F218" s="9">
        <f t="shared" si="6"/>
        <v>544343</v>
      </c>
      <c r="G218" s="9"/>
      <c r="H218" s="9">
        <f t="shared" si="7"/>
        <v>544343</v>
      </c>
    </row>
    <row r="219" spans="2:8" x14ac:dyDescent="0.4">
      <c r="B219" s="68"/>
      <c r="C219" s="68"/>
      <c r="D219" s="7" t="s">
        <v>230</v>
      </c>
      <c r="E219" s="9"/>
      <c r="F219" s="9">
        <f t="shared" si="6"/>
        <v>0</v>
      </c>
      <c r="G219" s="9"/>
      <c r="H219" s="9">
        <f t="shared" si="7"/>
        <v>0</v>
      </c>
    </row>
    <row r="220" spans="2:8" x14ac:dyDescent="0.4">
      <c r="B220" s="68"/>
      <c r="C220" s="68"/>
      <c r="D220" s="7" t="s">
        <v>231</v>
      </c>
      <c r="E220" s="9">
        <v>54247</v>
      </c>
      <c r="F220" s="9">
        <f t="shared" si="6"/>
        <v>54247</v>
      </c>
      <c r="G220" s="9"/>
      <c r="H220" s="9">
        <f t="shared" si="7"/>
        <v>54247</v>
      </c>
    </row>
    <row r="221" spans="2:8" x14ac:dyDescent="0.4">
      <c r="B221" s="68"/>
      <c r="C221" s="68"/>
      <c r="D221" s="7" t="s">
        <v>232</v>
      </c>
      <c r="E221" s="9">
        <v>136994</v>
      </c>
      <c r="F221" s="9">
        <f t="shared" si="6"/>
        <v>136994</v>
      </c>
      <c r="G221" s="9"/>
      <c r="H221" s="9">
        <f t="shared" si="7"/>
        <v>136994</v>
      </c>
    </row>
    <row r="222" spans="2:8" x14ac:dyDescent="0.4">
      <c r="B222" s="68"/>
      <c r="C222" s="68"/>
      <c r="D222" s="7" t="s">
        <v>233</v>
      </c>
      <c r="E222" s="9">
        <v>45249</v>
      </c>
      <c r="F222" s="9">
        <f t="shared" si="6"/>
        <v>45249</v>
      </c>
      <c r="G222" s="9"/>
      <c r="H222" s="9">
        <f t="shared" si="7"/>
        <v>45249</v>
      </c>
    </row>
    <row r="223" spans="2:8" x14ac:dyDescent="0.4">
      <c r="B223" s="68"/>
      <c r="C223" s="68"/>
      <c r="D223" s="7" t="s">
        <v>234</v>
      </c>
      <c r="E223" s="9"/>
      <c r="F223" s="9">
        <f t="shared" si="6"/>
        <v>0</v>
      </c>
      <c r="G223" s="9"/>
      <c r="H223" s="9">
        <f t="shared" si="7"/>
        <v>0</v>
      </c>
    </row>
    <row r="224" spans="2:8" x14ac:dyDescent="0.4">
      <c r="B224" s="68"/>
      <c r="C224" s="68"/>
      <c r="D224" s="7" t="s">
        <v>235</v>
      </c>
      <c r="E224" s="9"/>
      <c r="F224" s="9">
        <f t="shared" si="6"/>
        <v>0</v>
      </c>
      <c r="G224" s="9"/>
      <c r="H224" s="9">
        <f t="shared" si="7"/>
        <v>0</v>
      </c>
    </row>
    <row r="225" spans="2:8" x14ac:dyDescent="0.4">
      <c r="B225" s="68"/>
      <c r="C225" s="68"/>
      <c r="D225" s="7" t="s">
        <v>236</v>
      </c>
      <c r="E225" s="9"/>
      <c r="F225" s="9">
        <f t="shared" si="6"/>
        <v>0</v>
      </c>
      <c r="G225" s="9"/>
      <c r="H225" s="9">
        <f t="shared" si="7"/>
        <v>0</v>
      </c>
    </row>
    <row r="226" spans="2:8" x14ac:dyDescent="0.4">
      <c r="B226" s="68"/>
      <c r="C226" s="68"/>
      <c r="D226" s="7" t="s">
        <v>237</v>
      </c>
      <c r="E226" s="9"/>
      <c r="F226" s="9">
        <f t="shared" si="6"/>
        <v>0</v>
      </c>
      <c r="G226" s="9"/>
      <c r="H226" s="9">
        <f t="shared" si="7"/>
        <v>0</v>
      </c>
    </row>
    <row r="227" spans="2:8" x14ac:dyDescent="0.4">
      <c r="B227" s="68"/>
      <c r="C227" s="68"/>
      <c r="D227" s="7" t="s">
        <v>238</v>
      </c>
      <c r="E227" s="9">
        <v>9227</v>
      </c>
      <c r="F227" s="9">
        <f t="shared" si="6"/>
        <v>9227</v>
      </c>
      <c r="G227" s="9"/>
      <c r="H227" s="9">
        <f t="shared" si="7"/>
        <v>9227</v>
      </c>
    </row>
    <row r="228" spans="2:8" x14ac:dyDescent="0.4">
      <c r="B228" s="68"/>
      <c r="C228" s="68"/>
      <c r="D228" s="7" t="s">
        <v>239</v>
      </c>
      <c r="E228" s="9"/>
      <c r="F228" s="9">
        <f t="shared" si="6"/>
        <v>0</v>
      </c>
      <c r="G228" s="9"/>
      <c r="H228" s="9">
        <f t="shared" si="7"/>
        <v>0</v>
      </c>
    </row>
    <row r="229" spans="2:8" x14ac:dyDescent="0.4">
      <c r="B229" s="68"/>
      <c r="C229" s="68"/>
      <c r="D229" s="7" t="s">
        <v>240</v>
      </c>
      <c r="E229" s="9"/>
      <c r="F229" s="9">
        <f t="shared" si="6"/>
        <v>0</v>
      </c>
      <c r="G229" s="9"/>
      <c r="H229" s="9">
        <f t="shared" si="7"/>
        <v>0</v>
      </c>
    </row>
    <row r="230" spans="2:8" x14ac:dyDescent="0.4">
      <c r="B230" s="68"/>
      <c r="C230" s="68"/>
      <c r="D230" s="7" t="s">
        <v>241</v>
      </c>
      <c r="E230" s="9"/>
      <c r="F230" s="9">
        <f t="shared" si="6"/>
        <v>0</v>
      </c>
      <c r="G230" s="9"/>
      <c r="H230" s="9">
        <f t="shared" si="7"/>
        <v>0</v>
      </c>
    </row>
    <row r="231" spans="2:8" x14ac:dyDescent="0.4">
      <c r="B231" s="68"/>
      <c r="C231" s="68"/>
      <c r="D231" s="7" t="s">
        <v>242</v>
      </c>
      <c r="E231" s="9"/>
      <c r="F231" s="9">
        <f t="shared" si="6"/>
        <v>0</v>
      </c>
      <c r="G231" s="9"/>
      <c r="H231" s="9">
        <f t="shared" si="7"/>
        <v>0</v>
      </c>
    </row>
    <row r="232" spans="2:8" x14ac:dyDescent="0.4">
      <c r="B232" s="68"/>
      <c r="C232" s="68"/>
      <c r="D232" s="7" t="s">
        <v>243</v>
      </c>
      <c r="E232" s="9"/>
      <c r="F232" s="9">
        <f t="shared" si="6"/>
        <v>0</v>
      </c>
      <c r="G232" s="9"/>
      <c r="H232" s="9">
        <f t="shared" si="7"/>
        <v>0</v>
      </c>
    </row>
    <row r="233" spans="2:8" x14ac:dyDescent="0.4">
      <c r="B233" s="68"/>
      <c r="C233" s="68"/>
      <c r="D233" s="7" t="s">
        <v>244</v>
      </c>
      <c r="E233" s="9"/>
      <c r="F233" s="9">
        <f t="shared" si="6"/>
        <v>0</v>
      </c>
      <c r="G233" s="9"/>
      <c r="H233" s="9">
        <f t="shared" si="7"/>
        <v>0</v>
      </c>
    </row>
    <row r="234" spans="2:8" x14ac:dyDescent="0.4">
      <c r="B234" s="68"/>
      <c r="C234" s="68"/>
      <c r="D234" s="7" t="s">
        <v>245</v>
      </c>
      <c r="E234" s="9"/>
      <c r="F234" s="9">
        <f t="shared" si="6"/>
        <v>0</v>
      </c>
      <c r="G234" s="9"/>
      <c r="H234" s="9">
        <f t="shared" si="7"/>
        <v>0</v>
      </c>
    </row>
    <row r="235" spans="2:8" x14ac:dyDescent="0.4">
      <c r="B235" s="68"/>
      <c r="C235" s="68"/>
      <c r="D235" s="7" t="s">
        <v>31</v>
      </c>
      <c r="E235" s="9">
        <f>+E236+E237+E238+E239+E240+E241+E242+E243+E244+E245+E246+E247+E248+E249+E250+E251+E252+E253+E254+E255+E256+E257</f>
        <v>497464</v>
      </c>
      <c r="F235" s="9">
        <f t="shared" si="6"/>
        <v>497464</v>
      </c>
      <c r="G235" s="9">
        <f>+G236+G237+G238+G239+G240+G241+G242+G243+G244+G245+G246+G247+G248+G249+G250+G251+G252+G253+G254+G255+G256+G257</f>
        <v>0</v>
      </c>
      <c r="H235" s="9">
        <f t="shared" si="7"/>
        <v>497464</v>
      </c>
    </row>
    <row r="236" spans="2:8" x14ac:dyDescent="0.4">
      <c r="B236" s="68"/>
      <c r="C236" s="68"/>
      <c r="D236" s="7" t="s">
        <v>246</v>
      </c>
      <c r="E236" s="9">
        <v>48028</v>
      </c>
      <c r="F236" s="9">
        <f t="shared" si="6"/>
        <v>48028</v>
      </c>
      <c r="G236" s="9"/>
      <c r="H236" s="9">
        <f t="shared" si="7"/>
        <v>48028</v>
      </c>
    </row>
    <row r="237" spans="2:8" x14ac:dyDescent="0.4">
      <c r="B237" s="68"/>
      <c r="C237" s="68"/>
      <c r="D237" s="7" t="s">
        <v>247</v>
      </c>
      <c r="E237" s="9"/>
      <c r="F237" s="9">
        <f t="shared" si="6"/>
        <v>0</v>
      </c>
      <c r="G237" s="9"/>
      <c r="H237" s="9">
        <f t="shared" si="7"/>
        <v>0</v>
      </c>
    </row>
    <row r="238" spans="2:8" x14ac:dyDescent="0.4">
      <c r="B238" s="68"/>
      <c r="C238" s="68"/>
      <c r="D238" s="7" t="s">
        <v>248</v>
      </c>
      <c r="E238" s="9">
        <v>12750</v>
      </c>
      <c r="F238" s="9">
        <f t="shared" si="6"/>
        <v>12750</v>
      </c>
      <c r="G238" s="9"/>
      <c r="H238" s="9">
        <f t="shared" si="7"/>
        <v>12750</v>
      </c>
    </row>
    <row r="239" spans="2:8" x14ac:dyDescent="0.4">
      <c r="B239" s="68"/>
      <c r="C239" s="68"/>
      <c r="D239" s="7" t="s">
        <v>249</v>
      </c>
      <c r="E239" s="9"/>
      <c r="F239" s="9">
        <f t="shared" si="6"/>
        <v>0</v>
      </c>
      <c r="G239" s="9"/>
      <c r="H239" s="9">
        <f t="shared" si="7"/>
        <v>0</v>
      </c>
    </row>
    <row r="240" spans="2:8" x14ac:dyDescent="0.4">
      <c r="B240" s="68"/>
      <c r="C240" s="68"/>
      <c r="D240" s="7" t="s">
        <v>250</v>
      </c>
      <c r="E240" s="9">
        <v>11928</v>
      </c>
      <c r="F240" s="9">
        <f t="shared" si="6"/>
        <v>11928</v>
      </c>
      <c r="G240" s="9"/>
      <c r="H240" s="9">
        <f t="shared" si="7"/>
        <v>11928</v>
      </c>
    </row>
    <row r="241" spans="2:8" x14ac:dyDescent="0.4">
      <c r="B241" s="68"/>
      <c r="C241" s="68"/>
      <c r="D241" s="7" t="s">
        <v>251</v>
      </c>
      <c r="E241" s="9">
        <v>10000</v>
      </c>
      <c r="F241" s="9">
        <f t="shared" si="6"/>
        <v>10000</v>
      </c>
      <c r="G241" s="9"/>
      <c r="H241" s="9">
        <f t="shared" si="7"/>
        <v>10000</v>
      </c>
    </row>
    <row r="242" spans="2:8" x14ac:dyDescent="0.4">
      <c r="B242" s="68"/>
      <c r="C242" s="68"/>
      <c r="D242" s="7" t="s">
        <v>229</v>
      </c>
      <c r="E242" s="9"/>
      <c r="F242" s="9">
        <f t="shared" si="6"/>
        <v>0</v>
      </c>
      <c r="G242" s="9"/>
      <c r="H242" s="9">
        <f t="shared" si="7"/>
        <v>0</v>
      </c>
    </row>
    <row r="243" spans="2:8" x14ac:dyDescent="0.4">
      <c r="B243" s="68"/>
      <c r="C243" s="68"/>
      <c r="D243" s="7" t="s">
        <v>230</v>
      </c>
      <c r="E243" s="9"/>
      <c r="F243" s="9">
        <f t="shared" si="6"/>
        <v>0</v>
      </c>
      <c r="G243" s="9"/>
      <c r="H243" s="9">
        <f t="shared" si="7"/>
        <v>0</v>
      </c>
    </row>
    <row r="244" spans="2:8" x14ac:dyDescent="0.4">
      <c r="B244" s="68"/>
      <c r="C244" s="68"/>
      <c r="D244" s="7" t="s">
        <v>236</v>
      </c>
      <c r="E244" s="9">
        <v>54539</v>
      </c>
      <c r="F244" s="9">
        <f t="shared" si="6"/>
        <v>54539</v>
      </c>
      <c r="G244" s="9"/>
      <c r="H244" s="9">
        <f t="shared" si="7"/>
        <v>54539</v>
      </c>
    </row>
    <row r="245" spans="2:8" x14ac:dyDescent="0.4">
      <c r="B245" s="68"/>
      <c r="C245" s="68"/>
      <c r="D245" s="7" t="s">
        <v>252</v>
      </c>
      <c r="E245" s="9">
        <v>136909</v>
      </c>
      <c r="F245" s="9">
        <f t="shared" si="6"/>
        <v>136909</v>
      </c>
      <c r="G245" s="9"/>
      <c r="H245" s="9">
        <f t="shared" si="7"/>
        <v>136909</v>
      </c>
    </row>
    <row r="246" spans="2:8" x14ac:dyDescent="0.4">
      <c r="B246" s="68"/>
      <c r="C246" s="68"/>
      <c r="D246" s="7" t="s">
        <v>253</v>
      </c>
      <c r="E246" s="9"/>
      <c r="F246" s="9">
        <f t="shared" si="6"/>
        <v>0</v>
      </c>
      <c r="G246" s="9"/>
      <c r="H246" s="9">
        <f t="shared" si="7"/>
        <v>0</v>
      </c>
    </row>
    <row r="247" spans="2:8" x14ac:dyDescent="0.4">
      <c r="B247" s="68"/>
      <c r="C247" s="68"/>
      <c r="D247" s="7" t="s">
        <v>254</v>
      </c>
      <c r="E247" s="9"/>
      <c r="F247" s="9">
        <f t="shared" si="6"/>
        <v>0</v>
      </c>
      <c r="G247" s="9"/>
      <c r="H247" s="9">
        <f t="shared" si="7"/>
        <v>0</v>
      </c>
    </row>
    <row r="248" spans="2:8" x14ac:dyDescent="0.4">
      <c r="B248" s="68"/>
      <c r="C248" s="68"/>
      <c r="D248" s="7" t="s">
        <v>255</v>
      </c>
      <c r="E248" s="9"/>
      <c r="F248" s="9">
        <f t="shared" si="6"/>
        <v>0</v>
      </c>
      <c r="G248" s="9"/>
      <c r="H248" s="9">
        <f t="shared" si="7"/>
        <v>0</v>
      </c>
    </row>
    <row r="249" spans="2:8" x14ac:dyDescent="0.4">
      <c r="B249" s="68"/>
      <c r="C249" s="68"/>
      <c r="D249" s="7" t="s">
        <v>256</v>
      </c>
      <c r="E249" s="9">
        <v>13530</v>
      </c>
      <c r="F249" s="9">
        <f t="shared" si="6"/>
        <v>13530</v>
      </c>
      <c r="G249" s="9"/>
      <c r="H249" s="9">
        <f t="shared" si="7"/>
        <v>13530</v>
      </c>
    </row>
    <row r="250" spans="2:8" x14ac:dyDescent="0.4">
      <c r="B250" s="68"/>
      <c r="C250" s="68"/>
      <c r="D250" s="7" t="s">
        <v>232</v>
      </c>
      <c r="E250" s="9"/>
      <c r="F250" s="9">
        <f t="shared" si="6"/>
        <v>0</v>
      </c>
      <c r="G250" s="9"/>
      <c r="H250" s="9">
        <f t="shared" si="7"/>
        <v>0</v>
      </c>
    </row>
    <row r="251" spans="2:8" x14ac:dyDescent="0.4">
      <c r="B251" s="68"/>
      <c r="C251" s="68"/>
      <c r="D251" s="7" t="s">
        <v>233</v>
      </c>
      <c r="E251" s="9"/>
      <c r="F251" s="9">
        <f t="shared" si="6"/>
        <v>0</v>
      </c>
      <c r="G251" s="9"/>
      <c r="H251" s="9">
        <f t="shared" si="7"/>
        <v>0</v>
      </c>
    </row>
    <row r="252" spans="2:8" x14ac:dyDescent="0.4">
      <c r="B252" s="68"/>
      <c r="C252" s="68"/>
      <c r="D252" s="7" t="s">
        <v>257</v>
      </c>
      <c r="E252" s="9"/>
      <c r="F252" s="9">
        <f t="shared" si="6"/>
        <v>0</v>
      </c>
      <c r="G252" s="9"/>
      <c r="H252" s="9">
        <f t="shared" si="7"/>
        <v>0</v>
      </c>
    </row>
    <row r="253" spans="2:8" x14ac:dyDescent="0.4">
      <c r="B253" s="68"/>
      <c r="C253" s="68"/>
      <c r="D253" s="7" t="s">
        <v>258</v>
      </c>
      <c r="E253" s="9"/>
      <c r="F253" s="9">
        <f t="shared" si="6"/>
        <v>0</v>
      </c>
      <c r="G253" s="9"/>
      <c r="H253" s="9">
        <f t="shared" si="7"/>
        <v>0</v>
      </c>
    </row>
    <row r="254" spans="2:8" x14ac:dyDescent="0.4">
      <c r="B254" s="68"/>
      <c r="C254" s="68"/>
      <c r="D254" s="7" t="s">
        <v>259</v>
      </c>
      <c r="E254" s="9">
        <v>195800</v>
      </c>
      <c r="F254" s="9">
        <f t="shared" si="6"/>
        <v>195800</v>
      </c>
      <c r="G254" s="9"/>
      <c r="H254" s="9">
        <f t="shared" si="7"/>
        <v>195800</v>
      </c>
    </row>
    <row r="255" spans="2:8" x14ac:dyDescent="0.4">
      <c r="B255" s="68"/>
      <c r="C255" s="68"/>
      <c r="D255" s="7" t="s">
        <v>260</v>
      </c>
      <c r="E255" s="9"/>
      <c r="F255" s="9">
        <f t="shared" si="6"/>
        <v>0</v>
      </c>
      <c r="G255" s="9"/>
      <c r="H255" s="9">
        <f t="shared" si="7"/>
        <v>0</v>
      </c>
    </row>
    <row r="256" spans="2:8" x14ac:dyDescent="0.4">
      <c r="B256" s="68"/>
      <c r="C256" s="68"/>
      <c r="D256" s="7" t="s">
        <v>261</v>
      </c>
      <c r="E256" s="9"/>
      <c r="F256" s="9">
        <f t="shared" si="6"/>
        <v>0</v>
      </c>
      <c r="G256" s="9"/>
      <c r="H256" s="9">
        <f t="shared" si="7"/>
        <v>0</v>
      </c>
    </row>
    <row r="257" spans="2:8" x14ac:dyDescent="0.4">
      <c r="B257" s="68"/>
      <c r="C257" s="68"/>
      <c r="D257" s="7" t="s">
        <v>245</v>
      </c>
      <c r="E257" s="9">
        <v>13980</v>
      </c>
      <c r="F257" s="9">
        <f t="shared" si="6"/>
        <v>13980</v>
      </c>
      <c r="G257" s="9"/>
      <c r="H257" s="9">
        <f t="shared" si="7"/>
        <v>13980</v>
      </c>
    </row>
    <row r="258" spans="2:8" x14ac:dyDescent="0.4">
      <c r="B258" s="68"/>
      <c r="C258" s="68"/>
      <c r="D258" s="7" t="s">
        <v>32</v>
      </c>
      <c r="E258" s="9">
        <f>+E259+E262</f>
        <v>0</v>
      </c>
      <c r="F258" s="9">
        <f t="shared" si="6"/>
        <v>0</v>
      </c>
      <c r="G258" s="9">
        <f>+G259+G262</f>
        <v>0</v>
      </c>
      <c r="H258" s="9">
        <f t="shared" si="7"/>
        <v>0</v>
      </c>
    </row>
    <row r="259" spans="2:8" x14ac:dyDescent="0.4">
      <c r="B259" s="68"/>
      <c r="C259" s="68"/>
      <c r="D259" s="7" t="s">
        <v>262</v>
      </c>
      <c r="E259" s="9">
        <f>+E260+E261</f>
        <v>0</v>
      </c>
      <c r="F259" s="9">
        <f t="shared" si="6"/>
        <v>0</v>
      </c>
      <c r="G259" s="9">
        <f>+G260+G261</f>
        <v>0</v>
      </c>
      <c r="H259" s="9">
        <f t="shared" si="7"/>
        <v>0</v>
      </c>
    </row>
    <row r="260" spans="2:8" x14ac:dyDescent="0.4">
      <c r="B260" s="68"/>
      <c r="C260" s="68"/>
      <c r="D260" s="7" t="s">
        <v>263</v>
      </c>
      <c r="E260" s="9"/>
      <c r="F260" s="9">
        <f t="shared" si="6"/>
        <v>0</v>
      </c>
      <c r="G260" s="9"/>
      <c r="H260" s="9">
        <f t="shared" si="7"/>
        <v>0</v>
      </c>
    </row>
    <row r="261" spans="2:8" x14ac:dyDescent="0.4">
      <c r="B261" s="68"/>
      <c r="C261" s="68"/>
      <c r="D261" s="7" t="s">
        <v>264</v>
      </c>
      <c r="E261" s="9"/>
      <c r="F261" s="9">
        <f t="shared" si="6"/>
        <v>0</v>
      </c>
      <c r="G261" s="9"/>
      <c r="H261" s="9">
        <f t="shared" si="7"/>
        <v>0</v>
      </c>
    </row>
    <row r="262" spans="2:8" x14ac:dyDescent="0.4">
      <c r="B262" s="68"/>
      <c r="C262" s="68"/>
      <c r="D262" s="7" t="s">
        <v>265</v>
      </c>
      <c r="E262" s="9"/>
      <c r="F262" s="9">
        <f t="shared" si="6"/>
        <v>0</v>
      </c>
      <c r="G262" s="9"/>
      <c r="H262" s="9">
        <f t="shared" si="7"/>
        <v>0</v>
      </c>
    </row>
    <row r="263" spans="2:8" x14ac:dyDescent="0.4">
      <c r="B263" s="68"/>
      <c r="C263" s="68"/>
      <c r="D263" s="7" t="s">
        <v>33</v>
      </c>
      <c r="E263" s="9"/>
      <c r="F263" s="9">
        <f t="shared" si="6"/>
        <v>0</v>
      </c>
      <c r="G263" s="9"/>
      <c r="H263" s="9">
        <f t="shared" si="7"/>
        <v>0</v>
      </c>
    </row>
    <row r="264" spans="2:8" x14ac:dyDescent="0.4">
      <c r="B264" s="68"/>
      <c r="C264" s="68"/>
      <c r="D264" s="7" t="s">
        <v>34</v>
      </c>
      <c r="E264" s="9"/>
      <c r="F264" s="9">
        <f t="shared" ref="F264:F327" si="8">+E264</f>
        <v>0</v>
      </c>
      <c r="G264" s="9"/>
      <c r="H264" s="9">
        <f t="shared" ref="H264:H327" si="9">F264-ABS(G264)</f>
        <v>0</v>
      </c>
    </row>
    <row r="265" spans="2:8" x14ac:dyDescent="0.4">
      <c r="B265" s="68"/>
      <c r="C265" s="68"/>
      <c r="D265" s="7" t="s">
        <v>35</v>
      </c>
      <c r="E265" s="9"/>
      <c r="F265" s="9">
        <f t="shared" si="8"/>
        <v>0</v>
      </c>
      <c r="G265" s="9"/>
      <c r="H265" s="9">
        <f t="shared" si="9"/>
        <v>0</v>
      </c>
    </row>
    <row r="266" spans="2:8" x14ac:dyDescent="0.4">
      <c r="B266" s="68"/>
      <c r="C266" s="68"/>
      <c r="D266" s="7" t="s">
        <v>720</v>
      </c>
      <c r="E266" s="9"/>
      <c r="F266" s="9">
        <f t="shared" si="8"/>
        <v>0</v>
      </c>
      <c r="G266" s="9"/>
      <c r="H266" s="9">
        <f t="shared" si="9"/>
        <v>0</v>
      </c>
    </row>
    <row r="267" spans="2:8" x14ac:dyDescent="0.4">
      <c r="B267" s="68"/>
      <c r="C267" s="68"/>
      <c r="D267" s="7" t="s">
        <v>36</v>
      </c>
      <c r="E267" s="9">
        <f>+E268+E269</f>
        <v>0</v>
      </c>
      <c r="F267" s="9">
        <f t="shared" si="8"/>
        <v>0</v>
      </c>
      <c r="G267" s="9">
        <f>+G268+G269</f>
        <v>0</v>
      </c>
      <c r="H267" s="9">
        <f t="shared" si="9"/>
        <v>0</v>
      </c>
    </row>
    <row r="268" spans="2:8" x14ac:dyDescent="0.4">
      <c r="B268" s="68"/>
      <c r="C268" s="68"/>
      <c r="D268" s="7" t="s">
        <v>266</v>
      </c>
      <c r="E268" s="9"/>
      <c r="F268" s="9">
        <f t="shared" si="8"/>
        <v>0</v>
      </c>
      <c r="G268" s="9"/>
      <c r="H268" s="9">
        <f t="shared" si="9"/>
        <v>0</v>
      </c>
    </row>
    <row r="269" spans="2:8" x14ac:dyDescent="0.4">
      <c r="B269" s="68"/>
      <c r="C269" s="68"/>
      <c r="D269" s="7" t="s">
        <v>245</v>
      </c>
      <c r="E269" s="9"/>
      <c r="F269" s="9">
        <f t="shared" si="8"/>
        <v>0</v>
      </c>
      <c r="G269" s="9"/>
      <c r="H269" s="9">
        <f t="shared" si="9"/>
        <v>0</v>
      </c>
    </row>
    <row r="270" spans="2:8" x14ac:dyDescent="0.4">
      <c r="B270" s="68"/>
      <c r="C270" s="68"/>
      <c r="D270" s="7" t="s">
        <v>37</v>
      </c>
      <c r="E270" s="9">
        <f>+E271+E272+E274+E275+E276</f>
        <v>0</v>
      </c>
      <c r="F270" s="9">
        <f t="shared" si="8"/>
        <v>0</v>
      </c>
      <c r="G270" s="9">
        <f>+G271+G272+G274+G275+G276</f>
        <v>0</v>
      </c>
      <c r="H270" s="9">
        <f t="shared" si="9"/>
        <v>0</v>
      </c>
    </row>
    <row r="271" spans="2:8" x14ac:dyDescent="0.4">
      <c r="B271" s="68"/>
      <c r="C271" s="68"/>
      <c r="D271" s="7" t="s">
        <v>267</v>
      </c>
      <c r="E271" s="9"/>
      <c r="F271" s="9">
        <f t="shared" si="8"/>
        <v>0</v>
      </c>
      <c r="G271" s="9"/>
      <c r="H271" s="9">
        <f t="shared" si="9"/>
        <v>0</v>
      </c>
    </row>
    <row r="272" spans="2:8" x14ac:dyDescent="0.4">
      <c r="B272" s="68"/>
      <c r="C272" s="68"/>
      <c r="D272" s="7" t="s">
        <v>268</v>
      </c>
      <c r="E272" s="9">
        <f>+E273</f>
        <v>0</v>
      </c>
      <c r="F272" s="9">
        <f t="shared" si="8"/>
        <v>0</v>
      </c>
      <c r="G272" s="9">
        <f>+G273</f>
        <v>0</v>
      </c>
      <c r="H272" s="9">
        <f t="shared" si="9"/>
        <v>0</v>
      </c>
    </row>
    <row r="273" spans="2:8" x14ac:dyDescent="0.4">
      <c r="B273" s="68"/>
      <c r="C273" s="68"/>
      <c r="D273" s="7" t="s">
        <v>269</v>
      </c>
      <c r="E273" s="9"/>
      <c r="F273" s="9">
        <f t="shared" si="8"/>
        <v>0</v>
      </c>
      <c r="G273" s="9"/>
      <c r="H273" s="9">
        <f t="shared" si="9"/>
        <v>0</v>
      </c>
    </row>
    <row r="274" spans="2:8" x14ac:dyDescent="0.4">
      <c r="B274" s="68"/>
      <c r="C274" s="68"/>
      <c r="D274" s="7" t="s">
        <v>270</v>
      </c>
      <c r="E274" s="9"/>
      <c r="F274" s="9">
        <f t="shared" si="8"/>
        <v>0</v>
      </c>
      <c r="G274" s="9"/>
      <c r="H274" s="9">
        <f t="shared" si="9"/>
        <v>0</v>
      </c>
    </row>
    <row r="275" spans="2:8" x14ac:dyDescent="0.4">
      <c r="B275" s="68"/>
      <c r="C275" s="68"/>
      <c r="D275" s="7" t="s">
        <v>728</v>
      </c>
      <c r="E275" s="9"/>
      <c r="F275" s="9">
        <f t="shared" si="8"/>
        <v>0</v>
      </c>
      <c r="G275" s="9"/>
      <c r="H275" s="9">
        <f t="shared" si="9"/>
        <v>0</v>
      </c>
    </row>
    <row r="276" spans="2:8" x14ac:dyDescent="0.4">
      <c r="B276" s="68"/>
      <c r="C276" s="68"/>
      <c r="D276" s="7" t="s">
        <v>271</v>
      </c>
      <c r="E276" s="9"/>
      <c r="F276" s="9">
        <f t="shared" si="8"/>
        <v>0</v>
      </c>
      <c r="G276" s="9"/>
      <c r="H276" s="9">
        <f t="shared" si="9"/>
        <v>0</v>
      </c>
    </row>
    <row r="277" spans="2:8" x14ac:dyDescent="0.4">
      <c r="B277" s="68"/>
      <c r="C277" s="69"/>
      <c r="D277" s="11" t="s">
        <v>38</v>
      </c>
      <c r="E277" s="13">
        <f>+E197+E206+E235+E258+E263+E264+E265+E266+E267+E270</f>
        <v>7716603</v>
      </c>
      <c r="F277" s="13">
        <f t="shared" si="8"/>
        <v>7716603</v>
      </c>
      <c r="G277" s="13">
        <f>+G197+G206+G235+G258+G263+G264+G265+G266+G267+G270</f>
        <v>0</v>
      </c>
      <c r="H277" s="13">
        <f t="shared" si="9"/>
        <v>7716603</v>
      </c>
    </row>
    <row r="278" spans="2:8" x14ac:dyDescent="0.4">
      <c r="B278" s="69"/>
      <c r="C278" s="14" t="s">
        <v>39</v>
      </c>
      <c r="D278" s="15"/>
      <c r="E278" s="16">
        <f xml:space="preserve"> +E196 - E277</f>
        <v>129138</v>
      </c>
      <c r="F278" s="16">
        <f t="shared" si="8"/>
        <v>129138</v>
      </c>
      <c r="G278" s="16">
        <f xml:space="preserve"> +G196 - G277</f>
        <v>0</v>
      </c>
      <c r="H278" s="16">
        <f>H196-H277</f>
        <v>129138</v>
      </c>
    </row>
    <row r="279" spans="2:8" x14ac:dyDescent="0.4">
      <c r="B279" s="67" t="s">
        <v>40</v>
      </c>
      <c r="C279" s="67" t="s">
        <v>9</v>
      </c>
      <c r="D279" s="7" t="s">
        <v>41</v>
      </c>
      <c r="E279" s="9">
        <f>+E280+E281</f>
        <v>0</v>
      </c>
      <c r="F279" s="9">
        <f t="shared" si="8"/>
        <v>0</v>
      </c>
      <c r="G279" s="9">
        <f>+G280+G281</f>
        <v>0</v>
      </c>
      <c r="H279" s="9">
        <f t="shared" si="9"/>
        <v>0</v>
      </c>
    </row>
    <row r="280" spans="2:8" x14ac:dyDescent="0.4">
      <c r="B280" s="68"/>
      <c r="C280" s="68"/>
      <c r="D280" s="7" t="s">
        <v>272</v>
      </c>
      <c r="E280" s="9"/>
      <c r="F280" s="9">
        <f t="shared" si="8"/>
        <v>0</v>
      </c>
      <c r="G280" s="9"/>
      <c r="H280" s="9">
        <f t="shared" si="9"/>
        <v>0</v>
      </c>
    </row>
    <row r="281" spans="2:8" x14ac:dyDescent="0.4">
      <c r="B281" s="68"/>
      <c r="C281" s="68"/>
      <c r="D281" s="7" t="s">
        <v>273</v>
      </c>
      <c r="E281" s="9"/>
      <c r="F281" s="9">
        <f t="shared" si="8"/>
        <v>0</v>
      </c>
      <c r="G281" s="9"/>
      <c r="H281" s="9">
        <f t="shared" si="9"/>
        <v>0</v>
      </c>
    </row>
    <row r="282" spans="2:8" x14ac:dyDescent="0.4">
      <c r="B282" s="68"/>
      <c r="C282" s="68"/>
      <c r="D282" s="7" t="s">
        <v>42</v>
      </c>
      <c r="E282" s="9">
        <f>+E283+E284</f>
        <v>0</v>
      </c>
      <c r="F282" s="9">
        <f t="shared" si="8"/>
        <v>0</v>
      </c>
      <c r="G282" s="9">
        <f>+G283+G284</f>
        <v>0</v>
      </c>
      <c r="H282" s="9">
        <f t="shared" si="9"/>
        <v>0</v>
      </c>
    </row>
    <row r="283" spans="2:8" x14ac:dyDescent="0.4">
      <c r="B283" s="68"/>
      <c r="C283" s="68"/>
      <c r="D283" s="7" t="s">
        <v>274</v>
      </c>
      <c r="E283" s="9"/>
      <c r="F283" s="9">
        <f t="shared" si="8"/>
        <v>0</v>
      </c>
      <c r="G283" s="9"/>
      <c r="H283" s="9">
        <f t="shared" si="9"/>
        <v>0</v>
      </c>
    </row>
    <row r="284" spans="2:8" x14ac:dyDescent="0.4">
      <c r="B284" s="68"/>
      <c r="C284" s="68"/>
      <c r="D284" s="7" t="s">
        <v>275</v>
      </c>
      <c r="E284" s="9"/>
      <c r="F284" s="9">
        <f t="shared" si="8"/>
        <v>0</v>
      </c>
      <c r="G284" s="9"/>
      <c r="H284" s="9">
        <f t="shared" si="9"/>
        <v>0</v>
      </c>
    </row>
    <row r="285" spans="2:8" x14ac:dyDescent="0.4">
      <c r="B285" s="68"/>
      <c r="C285" s="68"/>
      <c r="D285" s="7" t="s">
        <v>43</v>
      </c>
      <c r="E285" s="9"/>
      <c r="F285" s="9">
        <f t="shared" si="8"/>
        <v>0</v>
      </c>
      <c r="G285" s="9"/>
      <c r="H285" s="9">
        <f t="shared" si="9"/>
        <v>0</v>
      </c>
    </row>
    <row r="286" spans="2:8" x14ac:dyDescent="0.4">
      <c r="B286" s="68"/>
      <c r="C286" s="68"/>
      <c r="D286" s="7" t="s">
        <v>721</v>
      </c>
      <c r="E286" s="9"/>
      <c r="F286" s="9">
        <f t="shared" si="8"/>
        <v>0</v>
      </c>
      <c r="G286" s="9"/>
      <c r="H286" s="9">
        <f t="shared" si="9"/>
        <v>0</v>
      </c>
    </row>
    <row r="287" spans="2:8" x14ac:dyDescent="0.4">
      <c r="B287" s="68"/>
      <c r="C287" s="68"/>
      <c r="D287" s="7" t="s">
        <v>44</v>
      </c>
      <c r="E287" s="9">
        <f>+E288+E289</f>
        <v>0</v>
      </c>
      <c r="F287" s="9">
        <f t="shared" si="8"/>
        <v>0</v>
      </c>
      <c r="G287" s="9">
        <f>+G288+G289</f>
        <v>0</v>
      </c>
      <c r="H287" s="9">
        <f t="shared" si="9"/>
        <v>0</v>
      </c>
    </row>
    <row r="288" spans="2:8" x14ac:dyDescent="0.4">
      <c r="B288" s="68"/>
      <c r="C288" s="68"/>
      <c r="D288" s="7" t="s">
        <v>276</v>
      </c>
      <c r="E288" s="9"/>
      <c r="F288" s="9">
        <f t="shared" si="8"/>
        <v>0</v>
      </c>
      <c r="G288" s="9"/>
      <c r="H288" s="9">
        <f t="shared" si="9"/>
        <v>0</v>
      </c>
    </row>
    <row r="289" spans="2:8" x14ac:dyDescent="0.4">
      <c r="B289" s="68"/>
      <c r="C289" s="68"/>
      <c r="D289" s="7" t="s">
        <v>277</v>
      </c>
      <c r="E289" s="9"/>
      <c r="F289" s="9">
        <f t="shared" si="8"/>
        <v>0</v>
      </c>
      <c r="G289" s="9"/>
      <c r="H289" s="9">
        <f t="shared" si="9"/>
        <v>0</v>
      </c>
    </row>
    <row r="290" spans="2:8" x14ac:dyDescent="0.4">
      <c r="B290" s="68"/>
      <c r="C290" s="68"/>
      <c r="D290" s="7" t="s">
        <v>45</v>
      </c>
      <c r="E290" s="9"/>
      <c r="F290" s="9">
        <f t="shared" si="8"/>
        <v>0</v>
      </c>
      <c r="G290" s="9"/>
      <c r="H290" s="9">
        <f t="shared" si="9"/>
        <v>0</v>
      </c>
    </row>
    <row r="291" spans="2:8" x14ac:dyDescent="0.4">
      <c r="B291" s="68"/>
      <c r="C291" s="69"/>
      <c r="D291" s="11" t="s">
        <v>46</v>
      </c>
      <c r="E291" s="13">
        <f>+E279+E282+E285+E286+E287+E290</f>
        <v>0</v>
      </c>
      <c r="F291" s="13">
        <f t="shared" si="8"/>
        <v>0</v>
      </c>
      <c r="G291" s="13">
        <f>+G279+G282+G285+G286+G287+G290</f>
        <v>0</v>
      </c>
      <c r="H291" s="13">
        <f t="shared" si="9"/>
        <v>0</v>
      </c>
    </row>
    <row r="292" spans="2:8" x14ac:dyDescent="0.4">
      <c r="B292" s="68"/>
      <c r="C292" s="67" t="s">
        <v>28</v>
      </c>
      <c r="D292" s="7" t="s">
        <v>47</v>
      </c>
      <c r="E292" s="9"/>
      <c r="F292" s="9">
        <f t="shared" si="8"/>
        <v>0</v>
      </c>
      <c r="G292" s="9"/>
      <c r="H292" s="9">
        <f t="shared" si="9"/>
        <v>0</v>
      </c>
    </row>
    <row r="293" spans="2:8" x14ac:dyDescent="0.4">
      <c r="B293" s="68"/>
      <c r="C293" s="68"/>
      <c r="D293" s="7" t="s">
        <v>722</v>
      </c>
      <c r="E293" s="9"/>
      <c r="F293" s="9">
        <f t="shared" si="8"/>
        <v>0</v>
      </c>
      <c r="G293" s="9"/>
      <c r="H293" s="9">
        <f t="shared" si="9"/>
        <v>0</v>
      </c>
    </row>
    <row r="294" spans="2:8" x14ac:dyDescent="0.4">
      <c r="B294" s="68"/>
      <c r="C294" s="68"/>
      <c r="D294" s="7" t="s">
        <v>48</v>
      </c>
      <c r="E294" s="9">
        <f>+E295+E296+E297+E298</f>
        <v>0</v>
      </c>
      <c r="F294" s="9">
        <f t="shared" si="8"/>
        <v>0</v>
      </c>
      <c r="G294" s="9">
        <f>+G295+G296+G297+G298</f>
        <v>0</v>
      </c>
      <c r="H294" s="9">
        <f t="shared" si="9"/>
        <v>0</v>
      </c>
    </row>
    <row r="295" spans="2:8" x14ac:dyDescent="0.4">
      <c r="B295" s="68"/>
      <c r="C295" s="68"/>
      <c r="D295" s="7" t="s">
        <v>278</v>
      </c>
      <c r="E295" s="9"/>
      <c r="F295" s="9">
        <f t="shared" si="8"/>
        <v>0</v>
      </c>
      <c r="G295" s="9"/>
      <c r="H295" s="9">
        <f t="shared" si="9"/>
        <v>0</v>
      </c>
    </row>
    <row r="296" spans="2:8" x14ac:dyDescent="0.4">
      <c r="B296" s="68"/>
      <c r="C296" s="68"/>
      <c r="D296" s="7" t="s">
        <v>279</v>
      </c>
      <c r="E296" s="9"/>
      <c r="F296" s="9">
        <f t="shared" si="8"/>
        <v>0</v>
      </c>
      <c r="G296" s="9"/>
      <c r="H296" s="9">
        <f t="shared" si="9"/>
        <v>0</v>
      </c>
    </row>
    <row r="297" spans="2:8" x14ac:dyDescent="0.4">
      <c r="B297" s="68"/>
      <c r="C297" s="68"/>
      <c r="D297" s="7" t="s">
        <v>280</v>
      </c>
      <c r="E297" s="9"/>
      <c r="F297" s="9">
        <f t="shared" si="8"/>
        <v>0</v>
      </c>
      <c r="G297" s="9"/>
      <c r="H297" s="9">
        <f t="shared" si="9"/>
        <v>0</v>
      </c>
    </row>
    <row r="298" spans="2:8" x14ac:dyDescent="0.4">
      <c r="B298" s="68"/>
      <c r="C298" s="68"/>
      <c r="D298" s="7" t="s">
        <v>281</v>
      </c>
      <c r="E298" s="9"/>
      <c r="F298" s="9">
        <f t="shared" si="8"/>
        <v>0</v>
      </c>
      <c r="G298" s="9"/>
      <c r="H298" s="9">
        <f t="shared" si="9"/>
        <v>0</v>
      </c>
    </row>
    <row r="299" spans="2:8" x14ac:dyDescent="0.4">
      <c r="B299" s="68"/>
      <c r="C299" s="68"/>
      <c r="D299" s="7" t="s">
        <v>49</v>
      </c>
      <c r="E299" s="9"/>
      <c r="F299" s="9">
        <f t="shared" si="8"/>
        <v>0</v>
      </c>
      <c r="G299" s="9"/>
      <c r="H299" s="9">
        <f t="shared" si="9"/>
        <v>0</v>
      </c>
    </row>
    <row r="300" spans="2:8" x14ac:dyDescent="0.4">
      <c r="B300" s="68"/>
      <c r="C300" s="68"/>
      <c r="D300" s="7" t="s">
        <v>50</v>
      </c>
      <c r="E300" s="9"/>
      <c r="F300" s="9">
        <f t="shared" si="8"/>
        <v>0</v>
      </c>
      <c r="G300" s="9"/>
      <c r="H300" s="9">
        <f t="shared" si="9"/>
        <v>0</v>
      </c>
    </row>
    <row r="301" spans="2:8" x14ac:dyDescent="0.4">
      <c r="B301" s="68"/>
      <c r="C301" s="68"/>
      <c r="D301" s="7" t="s">
        <v>51</v>
      </c>
      <c r="E301" s="9">
        <f>+E302</f>
        <v>0</v>
      </c>
      <c r="F301" s="9">
        <f t="shared" si="8"/>
        <v>0</v>
      </c>
      <c r="G301" s="9">
        <f>+G302</f>
        <v>0</v>
      </c>
      <c r="H301" s="9">
        <f t="shared" si="9"/>
        <v>0</v>
      </c>
    </row>
    <row r="302" spans="2:8" x14ac:dyDescent="0.4">
      <c r="B302" s="68"/>
      <c r="C302" s="68"/>
      <c r="D302" s="7" t="s">
        <v>704</v>
      </c>
      <c r="E302" s="9"/>
      <c r="F302" s="9">
        <f t="shared" si="8"/>
        <v>0</v>
      </c>
      <c r="G302" s="9"/>
      <c r="H302" s="9">
        <f t="shared" si="9"/>
        <v>0</v>
      </c>
    </row>
    <row r="303" spans="2:8" x14ac:dyDescent="0.4">
      <c r="B303" s="68"/>
      <c r="C303" s="69"/>
      <c r="D303" s="11" t="s">
        <v>52</v>
      </c>
      <c r="E303" s="13">
        <f>+E292+E293+E294+E299+E300+E301</f>
        <v>0</v>
      </c>
      <c r="F303" s="13">
        <f t="shared" si="8"/>
        <v>0</v>
      </c>
      <c r="G303" s="13">
        <f>+G292+G293+G294+G299+G300+G301</f>
        <v>0</v>
      </c>
      <c r="H303" s="13">
        <f t="shared" si="9"/>
        <v>0</v>
      </c>
    </row>
    <row r="304" spans="2:8" x14ac:dyDescent="0.4">
      <c r="B304" s="69"/>
      <c r="C304" s="17" t="s">
        <v>53</v>
      </c>
      <c r="D304" s="15"/>
      <c r="E304" s="16">
        <f xml:space="preserve"> +E291 - E303</f>
        <v>0</v>
      </c>
      <c r="F304" s="16">
        <f t="shared" si="8"/>
        <v>0</v>
      </c>
      <c r="G304" s="16">
        <f xml:space="preserve"> +G291 - G303</f>
        <v>0</v>
      </c>
      <c r="H304" s="16">
        <f>H291-H303</f>
        <v>0</v>
      </c>
    </row>
    <row r="305" spans="2:8" x14ac:dyDescent="0.4">
      <c r="B305" s="67" t="s">
        <v>54</v>
      </c>
      <c r="C305" s="67" t="s">
        <v>9</v>
      </c>
      <c r="D305" s="7" t="s">
        <v>55</v>
      </c>
      <c r="E305" s="9"/>
      <c r="F305" s="9">
        <f t="shared" si="8"/>
        <v>0</v>
      </c>
      <c r="G305" s="9"/>
      <c r="H305" s="9">
        <f t="shared" si="9"/>
        <v>0</v>
      </c>
    </row>
    <row r="306" spans="2:8" x14ac:dyDescent="0.4">
      <c r="B306" s="68"/>
      <c r="C306" s="68"/>
      <c r="D306" s="7" t="s">
        <v>56</v>
      </c>
      <c r="E306" s="9"/>
      <c r="F306" s="9">
        <f t="shared" si="8"/>
        <v>0</v>
      </c>
      <c r="G306" s="9"/>
      <c r="H306" s="9">
        <f t="shared" si="9"/>
        <v>0</v>
      </c>
    </row>
    <row r="307" spans="2:8" x14ac:dyDescent="0.4">
      <c r="B307" s="68"/>
      <c r="C307" s="68"/>
      <c r="D307" s="7" t="s">
        <v>57</v>
      </c>
      <c r="E307" s="9"/>
      <c r="F307" s="9">
        <f t="shared" si="8"/>
        <v>0</v>
      </c>
      <c r="G307" s="9"/>
      <c r="H307" s="9">
        <f t="shared" si="9"/>
        <v>0</v>
      </c>
    </row>
    <row r="308" spans="2:8" x14ac:dyDescent="0.4">
      <c r="B308" s="68"/>
      <c r="C308" s="68"/>
      <c r="D308" s="7" t="s">
        <v>723</v>
      </c>
      <c r="E308" s="9"/>
      <c r="F308" s="9">
        <f t="shared" si="8"/>
        <v>0</v>
      </c>
      <c r="G308" s="9"/>
      <c r="H308" s="9">
        <f t="shared" si="9"/>
        <v>0</v>
      </c>
    </row>
    <row r="309" spans="2:8" x14ac:dyDescent="0.4">
      <c r="B309" s="68"/>
      <c r="C309" s="68"/>
      <c r="D309" s="7" t="s">
        <v>58</v>
      </c>
      <c r="E309" s="9"/>
      <c r="F309" s="9">
        <f t="shared" si="8"/>
        <v>0</v>
      </c>
      <c r="G309" s="9"/>
      <c r="H309" s="9">
        <f t="shared" si="9"/>
        <v>0</v>
      </c>
    </row>
    <row r="310" spans="2:8" x14ac:dyDescent="0.4">
      <c r="B310" s="68"/>
      <c r="C310" s="68"/>
      <c r="D310" s="7" t="s">
        <v>724</v>
      </c>
      <c r="E310" s="9"/>
      <c r="F310" s="9">
        <f t="shared" si="8"/>
        <v>0</v>
      </c>
      <c r="G310" s="9"/>
      <c r="H310" s="9">
        <f t="shared" si="9"/>
        <v>0</v>
      </c>
    </row>
    <row r="311" spans="2:8" x14ac:dyDescent="0.4">
      <c r="B311" s="68"/>
      <c r="C311" s="68"/>
      <c r="D311" s="7" t="s">
        <v>59</v>
      </c>
      <c r="E311" s="9"/>
      <c r="F311" s="9">
        <f t="shared" si="8"/>
        <v>0</v>
      </c>
      <c r="G311" s="9"/>
      <c r="H311" s="9">
        <f t="shared" si="9"/>
        <v>0</v>
      </c>
    </row>
    <row r="312" spans="2:8" x14ac:dyDescent="0.4">
      <c r="B312" s="68"/>
      <c r="C312" s="68"/>
      <c r="D312" s="7" t="s">
        <v>60</v>
      </c>
      <c r="E312" s="9">
        <f>+E313+E314+E315</f>
        <v>0</v>
      </c>
      <c r="F312" s="9">
        <f t="shared" si="8"/>
        <v>0</v>
      </c>
      <c r="G312" s="9">
        <f>+G313+G314+G315</f>
        <v>0</v>
      </c>
      <c r="H312" s="9">
        <f t="shared" si="9"/>
        <v>0</v>
      </c>
    </row>
    <row r="313" spans="2:8" x14ac:dyDescent="0.4">
      <c r="B313" s="68"/>
      <c r="C313" s="68"/>
      <c r="D313" s="7" t="s">
        <v>282</v>
      </c>
      <c r="E313" s="9"/>
      <c r="F313" s="9">
        <f t="shared" si="8"/>
        <v>0</v>
      </c>
      <c r="G313" s="9"/>
      <c r="H313" s="9">
        <f t="shared" si="9"/>
        <v>0</v>
      </c>
    </row>
    <row r="314" spans="2:8" x14ac:dyDescent="0.4">
      <c r="B314" s="68"/>
      <c r="C314" s="68"/>
      <c r="D314" s="7" t="s">
        <v>283</v>
      </c>
      <c r="E314" s="9"/>
      <c r="F314" s="9">
        <f t="shared" si="8"/>
        <v>0</v>
      </c>
      <c r="G314" s="9"/>
      <c r="H314" s="9">
        <f t="shared" si="9"/>
        <v>0</v>
      </c>
    </row>
    <row r="315" spans="2:8" x14ac:dyDescent="0.4">
      <c r="B315" s="68"/>
      <c r="C315" s="68"/>
      <c r="D315" s="7" t="s">
        <v>284</v>
      </c>
      <c r="E315" s="9"/>
      <c r="F315" s="9">
        <f t="shared" si="8"/>
        <v>0</v>
      </c>
      <c r="G315" s="9"/>
      <c r="H315" s="9">
        <f t="shared" si="9"/>
        <v>0</v>
      </c>
    </row>
    <row r="316" spans="2:8" x14ac:dyDescent="0.4">
      <c r="B316" s="68"/>
      <c r="C316" s="68"/>
      <c r="D316" s="7" t="s">
        <v>83</v>
      </c>
      <c r="E316" s="9"/>
      <c r="F316" s="9">
        <f t="shared" si="8"/>
        <v>0</v>
      </c>
      <c r="G316" s="9"/>
      <c r="H316" s="9">
        <f t="shared" si="9"/>
        <v>0</v>
      </c>
    </row>
    <row r="317" spans="2:8" x14ac:dyDescent="0.4">
      <c r="B317" s="68"/>
      <c r="C317" s="68"/>
      <c r="D317" s="7" t="s">
        <v>100</v>
      </c>
      <c r="E317" s="9"/>
      <c r="F317" s="9">
        <f t="shared" si="8"/>
        <v>0</v>
      </c>
      <c r="G317" s="9"/>
      <c r="H317" s="9">
        <f t="shared" si="9"/>
        <v>0</v>
      </c>
    </row>
    <row r="318" spans="2:8" x14ac:dyDescent="0.4">
      <c r="B318" s="68"/>
      <c r="C318" s="68"/>
      <c r="D318" s="7" t="s">
        <v>84</v>
      </c>
      <c r="E318" s="9"/>
      <c r="F318" s="9">
        <f t="shared" si="8"/>
        <v>0</v>
      </c>
      <c r="G318" s="9"/>
      <c r="H318" s="9">
        <f t="shared" si="9"/>
        <v>0</v>
      </c>
    </row>
    <row r="319" spans="2:8" x14ac:dyDescent="0.4">
      <c r="B319" s="68"/>
      <c r="C319" s="68"/>
      <c r="D319" s="7" t="s">
        <v>101</v>
      </c>
      <c r="E319" s="9"/>
      <c r="F319" s="9">
        <f t="shared" si="8"/>
        <v>0</v>
      </c>
      <c r="G319" s="9"/>
      <c r="H319" s="9">
        <f t="shared" si="9"/>
        <v>0</v>
      </c>
    </row>
    <row r="320" spans="2:8" x14ac:dyDescent="0.4">
      <c r="B320" s="68"/>
      <c r="C320" s="68"/>
      <c r="D320" s="7" t="s">
        <v>85</v>
      </c>
      <c r="E320" s="9"/>
      <c r="F320" s="9">
        <f t="shared" si="8"/>
        <v>0</v>
      </c>
      <c r="G320" s="9"/>
      <c r="H320" s="9">
        <f t="shared" si="9"/>
        <v>0</v>
      </c>
    </row>
    <row r="321" spans="2:8" x14ac:dyDescent="0.4">
      <c r="B321" s="68"/>
      <c r="C321" s="68"/>
      <c r="D321" s="7" t="s">
        <v>102</v>
      </c>
      <c r="E321" s="9"/>
      <c r="F321" s="9">
        <f t="shared" si="8"/>
        <v>0</v>
      </c>
      <c r="G321" s="9"/>
      <c r="H321" s="9">
        <f t="shared" si="9"/>
        <v>0</v>
      </c>
    </row>
    <row r="322" spans="2:8" x14ac:dyDescent="0.4">
      <c r="B322" s="68"/>
      <c r="C322" s="68"/>
      <c r="D322" s="7" t="s">
        <v>293</v>
      </c>
      <c r="E322" s="9"/>
      <c r="F322" s="9">
        <f t="shared" si="8"/>
        <v>0</v>
      </c>
      <c r="G322" s="9"/>
      <c r="H322" s="9">
        <f t="shared" si="9"/>
        <v>0</v>
      </c>
    </row>
    <row r="323" spans="2:8" x14ac:dyDescent="0.4">
      <c r="B323" s="68"/>
      <c r="C323" s="68"/>
      <c r="D323" s="7" t="s">
        <v>61</v>
      </c>
      <c r="E323" s="9"/>
      <c r="F323" s="9">
        <f t="shared" si="8"/>
        <v>0</v>
      </c>
      <c r="G323" s="9"/>
      <c r="H323" s="9">
        <f t="shared" si="9"/>
        <v>0</v>
      </c>
    </row>
    <row r="324" spans="2:8" x14ac:dyDescent="0.4">
      <c r="B324" s="68"/>
      <c r="C324" s="69"/>
      <c r="D324" s="11" t="s">
        <v>62</v>
      </c>
      <c r="E324" s="13">
        <f>+E305+E306+E307+E308+E309+E310+E311+E312+E316+E317+E318+E319+E320+E321+E322+E323</f>
        <v>0</v>
      </c>
      <c r="F324" s="13">
        <f t="shared" si="8"/>
        <v>0</v>
      </c>
      <c r="G324" s="13">
        <f>+G305+G306+G307+G308+G309+G310+G311+G312+G316+G317+G318+G319+G320+G321+G322+G323</f>
        <v>0</v>
      </c>
      <c r="H324" s="13">
        <f t="shared" si="9"/>
        <v>0</v>
      </c>
    </row>
    <row r="325" spans="2:8" x14ac:dyDescent="0.4">
      <c r="B325" s="68"/>
      <c r="C325" s="67" t="s">
        <v>28</v>
      </c>
      <c r="D325" s="7" t="s">
        <v>63</v>
      </c>
      <c r="E325" s="9"/>
      <c r="F325" s="9">
        <f t="shared" si="8"/>
        <v>0</v>
      </c>
      <c r="G325" s="9"/>
      <c r="H325" s="9">
        <f t="shared" si="9"/>
        <v>0</v>
      </c>
    </row>
    <row r="326" spans="2:8" x14ac:dyDescent="0.4">
      <c r="B326" s="68"/>
      <c r="C326" s="68"/>
      <c r="D326" s="7" t="s">
        <v>64</v>
      </c>
      <c r="E326" s="9"/>
      <c r="F326" s="9">
        <f t="shared" si="8"/>
        <v>0</v>
      </c>
      <c r="G326" s="9"/>
      <c r="H326" s="9">
        <f t="shared" si="9"/>
        <v>0</v>
      </c>
    </row>
    <row r="327" spans="2:8" x14ac:dyDescent="0.4">
      <c r="B327" s="68"/>
      <c r="C327" s="68"/>
      <c r="D327" s="7" t="s">
        <v>725</v>
      </c>
      <c r="E327" s="9"/>
      <c r="F327" s="9">
        <f t="shared" si="8"/>
        <v>0</v>
      </c>
      <c r="G327" s="9"/>
      <c r="H327" s="9">
        <f t="shared" si="9"/>
        <v>0</v>
      </c>
    </row>
    <row r="328" spans="2:8" x14ac:dyDescent="0.4">
      <c r="B328" s="68"/>
      <c r="C328" s="68"/>
      <c r="D328" s="7" t="s">
        <v>65</v>
      </c>
      <c r="E328" s="9"/>
      <c r="F328" s="9">
        <f t="shared" ref="F328:F347" si="10">+E328</f>
        <v>0</v>
      </c>
      <c r="G328" s="9"/>
      <c r="H328" s="9">
        <f t="shared" ref="H328:H346" si="11">F328-ABS(G328)</f>
        <v>0</v>
      </c>
    </row>
    <row r="329" spans="2:8" x14ac:dyDescent="0.4">
      <c r="B329" s="68"/>
      <c r="C329" s="68"/>
      <c r="D329" s="7" t="s">
        <v>726</v>
      </c>
      <c r="E329" s="9"/>
      <c r="F329" s="9">
        <f t="shared" si="10"/>
        <v>0</v>
      </c>
      <c r="G329" s="9"/>
      <c r="H329" s="9">
        <f t="shared" si="11"/>
        <v>0</v>
      </c>
    </row>
    <row r="330" spans="2:8" x14ac:dyDescent="0.4">
      <c r="B330" s="68"/>
      <c r="C330" s="68"/>
      <c r="D330" s="7" t="s">
        <v>66</v>
      </c>
      <c r="E330" s="9"/>
      <c r="F330" s="9">
        <f t="shared" si="10"/>
        <v>0</v>
      </c>
      <c r="G330" s="9"/>
      <c r="H330" s="9">
        <f t="shared" si="11"/>
        <v>0</v>
      </c>
    </row>
    <row r="331" spans="2:8" x14ac:dyDescent="0.4">
      <c r="B331" s="68"/>
      <c r="C331" s="68"/>
      <c r="D331" s="7" t="s">
        <v>67</v>
      </c>
      <c r="E331" s="9">
        <f>+E332+E333+E334</f>
        <v>0</v>
      </c>
      <c r="F331" s="9">
        <f t="shared" si="10"/>
        <v>0</v>
      </c>
      <c r="G331" s="9">
        <f>+G332+G333+G334</f>
        <v>0</v>
      </c>
      <c r="H331" s="9">
        <f t="shared" si="11"/>
        <v>0</v>
      </c>
    </row>
    <row r="332" spans="2:8" x14ac:dyDescent="0.4">
      <c r="B332" s="68"/>
      <c r="C332" s="68"/>
      <c r="D332" s="7" t="s">
        <v>285</v>
      </c>
      <c r="E332" s="9"/>
      <c r="F332" s="9">
        <f t="shared" si="10"/>
        <v>0</v>
      </c>
      <c r="G332" s="9"/>
      <c r="H332" s="9">
        <f t="shared" si="11"/>
        <v>0</v>
      </c>
    </row>
    <row r="333" spans="2:8" x14ac:dyDescent="0.4">
      <c r="B333" s="68"/>
      <c r="C333" s="68"/>
      <c r="D333" s="7" t="s">
        <v>286</v>
      </c>
      <c r="E333" s="9"/>
      <c r="F333" s="9">
        <f t="shared" si="10"/>
        <v>0</v>
      </c>
      <c r="G333" s="9"/>
      <c r="H333" s="9">
        <f t="shared" si="11"/>
        <v>0</v>
      </c>
    </row>
    <row r="334" spans="2:8" x14ac:dyDescent="0.4">
      <c r="B334" s="68"/>
      <c r="C334" s="68"/>
      <c r="D334" s="7" t="s">
        <v>287</v>
      </c>
      <c r="E334" s="9"/>
      <c r="F334" s="9">
        <f t="shared" si="10"/>
        <v>0</v>
      </c>
      <c r="G334" s="9"/>
      <c r="H334" s="9">
        <f t="shared" si="11"/>
        <v>0</v>
      </c>
    </row>
    <row r="335" spans="2:8" x14ac:dyDescent="0.4">
      <c r="B335" s="68"/>
      <c r="C335" s="68"/>
      <c r="D335" s="7" t="s">
        <v>86</v>
      </c>
      <c r="E335" s="9"/>
      <c r="F335" s="9">
        <f t="shared" si="10"/>
        <v>0</v>
      </c>
      <c r="G335" s="9"/>
      <c r="H335" s="9">
        <f t="shared" si="11"/>
        <v>0</v>
      </c>
    </row>
    <row r="336" spans="2:8" x14ac:dyDescent="0.4">
      <c r="B336" s="68"/>
      <c r="C336" s="68"/>
      <c r="D336" s="7" t="s">
        <v>103</v>
      </c>
      <c r="E336" s="9"/>
      <c r="F336" s="9">
        <f t="shared" si="10"/>
        <v>0</v>
      </c>
      <c r="G336" s="9"/>
      <c r="H336" s="9">
        <f t="shared" si="11"/>
        <v>0</v>
      </c>
    </row>
    <row r="337" spans="2:8" x14ac:dyDescent="0.4">
      <c r="B337" s="68"/>
      <c r="C337" s="68"/>
      <c r="D337" s="7" t="s">
        <v>87</v>
      </c>
      <c r="E337" s="9"/>
      <c r="F337" s="9">
        <f t="shared" si="10"/>
        <v>0</v>
      </c>
      <c r="G337" s="9"/>
      <c r="H337" s="9">
        <f t="shared" si="11"/>
        <v>0</v>
      </c>
    </row>
    <row r="338" spans="2:8" x14ac:dyDescent="0.4">
      <c r="B338" s="68"/>
      <c r="C338" s="68"/>
      <c r="D338" s="18" t="s">
        <v>104</v>
      </c>
      <c r="E338" s="19"/>
      <c r="F338" s="19">
        <f t="shared" si="10"/>
        <v>0</v>
      </c>
      <c r="G338" s="19"/>
      <c r="H338" s="19">
        <f t="shared" si="11"/>
        <v>0</v>
      </c>
    </row>
    <row r="339" spans="2:8" x14ac:dyDescent="0.4">
      <c r="B339" s="68"/>
      <c r="C339" s="68"/>
      <c r="D339" s="18" t="s">
        <v>88</v>
      </c>
      <c r="E339" s="19"/>
      <c r="F339" s="19">
        <f t="shared" si="10"/>
        <v>0</v>
      </c>
      <c r="G339" s="19"/>
      <c r="H339" s="19">
        <f t="shared" si="11"/>
        <v>0</v>
      </c>
    </row>
    <row r="340" spans="2:8" x14ac:dyDescent="0.4">
      <c r="B340" s="68"/>
      <c r="C340" s="68"/>
      <c r="D340" s="18" t="s">
        <v>105</v>
      </c>
      <c r="E340" s="19"/>
      <c r="F340" s="19">
        <f t="shared" si="10"/>
        <v>0</v>
      </c>
      <c r="G340" s="19"/>
      <c r="H340" s="19">
        <f t="shared" si="11"/>
        <v>0</v>
      </c>
    </row>
    <row r="341" spans="2:8" x14ac:dyDescent="0.4">
      <c r="B341" s="68"/>
      <c r="C341" s="68"/>
      <c r="D341" s="36" t="s">
        <v>294</v>
      </c>
      <c r="E341" s="19"/>
      <c r="F341" s="19">
        <f t="shared" si="10"/>
        <v>0</v>
      </c>
      <c r="G341" s="19"/>
      <c r="H341" s="19">
        <f t="shared" si="11"/>
        <v>0</v>
      </c>
    </row>
    <row r="342" spans="2:8" x14ac:dyDescent="0.4">
      <c r="B342" s="68"/>
      <c r="C342" s="68"/>
      <c r="D342" s="18" t="s">
        <v>68</v>
      </c>
      <c r="E342" s="19"/>
      <c r="F342" s="19">
        <f t="shared" si="10"/>
        <v>0</v>
      </c>
      <c r="G342" s="19"/>
      <c r="H342" s="19">
        <f t="shared" si="11"/>
        <v>0</v>
      </c>
    </row>
    <row r="343" spans="2:8" x14ac:dyDescent="0.4">
      <c r="B343" s="68"/>
      <c r="C343" s="69"/>
      <c r="D343" s="20" t="s">
        <v>69</v>
      </c>
      <c r="E343" s="21">
        <f>+E325+E326+E327+E328+E329+E330+E331+E335+E336+E337+E338+E339+E340+E341+E342</f>
        <v>0</v>
      </c>
      <c r="F343" s="21">
        <f t="shared" si="10"/>
        <v>0</v>
      </c>
      <c r="G343" s="21">
        <f>+G325+G326+G327+G328+G329+G330+G331+G335+G336+G337+G338+G339+G340+G341+G342</f>
        <v>0</v>
      </c>
      <c r="H343" s="21">
        <f t="shared" si="11"/>
        <v>0</v>
      </c>
    </row>
    <row r="344" spans="2:8" x14ac:dyDescent="0.4">
      <c r="B344" s="69"/>
      <c r="C344" s="17" t="s">
        <v>70</v>
      </c>
      <c r="D344" s="15"/>
      <c r="E344" s="16">
        <f xml:space="preserve"> +E324 - E343</f>
        <v>0</v>
      </c>
      <c r="F344" s="16">
        <f t="shared" si="10"/>
        <v>0</v>
      </c>
      <c r="G344" s="16">
        <f xml:space="preserve"> +G324 - G343</f>
        <v>0</v>
      </c>
      <c r="H344" s="16">
        <f>H324-H343</f>
        <v>0</v>
      </c>
    </row>
    <row r="345" spans="2:8" x14ac:dyDescent="0.4">
      <c r="B345" s="17" t="s">
        <v>89</v>
      </c>
      <c r="C345" s="14"/>
      <c r="D345" s="15"/>
      <c r="E345" s="16">
        <f xml:space="preserve"> +E278 +E304 +E344</f>
        <v>129138</v>
      </c>
      <c r="F345" s="16">
        <f t="shared" si="10"/>
        <v>129138</v>
      </c>
      <c r="G345" s="16">
        <f xml:space="preserve"> +G278 +G304 +G344</f>
        <v>0</v>
      </c>
      <c r="H345" s="16">
        <f>H278+H304+H344</f>
        <v>129138</v>
      </c>
    </row>
    <row r="346" spans="2:8" x14ac:dyDescent="0.4">
      <c r="B346" s="17" t="s">
        <v>90</v>
      </c>
      <c r="C346" s="14"/>
      <c r="D346" s="15"/>
      <c r="E346" s="16">
        <v>12004521</v>
      </c>
      <c r="F346" s="16">
        <f t="shared" si="10"/>
        <v>12004521</v>
      </c>
      <c r="G346" s="16"/>
      <c r="H346" s="16">
        <f t="shared" si="11"/>
        <v>12004521</v>
      </c>
    </row>
    <row r="347" spans="2:8" x14ac:dyDescent="0.4">
      <c r="B347" s="17" t="s">
        <v>91</v>
      </c>
      <c r="C347" s="14"/>
      <c r="D347" s="15"/>
      <c r="E347" s="16">
        <f xml:space="preserve"> +E345 +E346</f>
        <v>12133659</v>
      </c>
      <c r="F347" s="16">
        <f t="shared" si="10"/>
        <v>12133659</v>
      </c>
      <c r="G347" s="16">
        <f xml:space="preserve"> +G345 +G346</f>
        <v>0</v>
      </c>
      <c r="H347" s="16">
        <f>H345+H346</f>
        <v>12133659</v>
      </c>
    </row>
  </sheetData>
  <mergeCells count="15">
    <mergeCell ref="B279:B304"/>
    <mergeCell ref="C279:C291"/>
    <mergeCell ref="C292:C303"/>
    <mergeCell ref="B305:B344"/>
    <mergeCell ref="C305:C324"/>
    <mergeCell ref="C325:C343"/>
    <mergeCell ref="B2:H2"/>
    <mergeCell ref="B3:H3"/>
    <mergeCell ref="F5:F6"/>
    <mergeCell ref="B7:B278"/>
    <mergeCell ref="C7:C196"/>
    <mergeCell ref="C197:C277"/>
    <mergeCell ref="B5:D6"/>
    <mergeCell ref="G5:G6"/>
    <mergeCell ref="H5:H6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C41C-456C-4E75-892C-3D3B7DF5A0BD}">
  <dimension ref="B2:G83"/>
  <sheetViews>
    <sheetView topLeftCell="D1" workbookViewId="0">
      <selection activeCell="D1" sqref="A1:XFD1048576"/>
    </sheetView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64"/>
      <c r="C2" s="64"/>
      <c r="D2" s="64"/>
      <c r="E2" s="1"/>
      <c r="F2" s="1"/>
      <c r="G2" s="2" t="s">
        <v>310</v>
      </c>
    </row>
    <row r="3" spans="2:7" ht="21" x14ac:dyDescent="0.4">
      <c r="B3" s="70" t="s">
        <v>311</v>
      </c>
      <c r="C3" s="70"/>
      <c r="D3" s="70"/>
      <c r="E3" s="70"/>
      <c r="F3" s="70"/>
      <c r="G3" s="70"/>
    </row>
    <row r="4" spans="2:7" x14ac:dyDescent="0.4">
      <c r="B4" s="30"/>
      <c r="C4" s="30"/>
      <c r="D4" s="30"/>
      <c r="E4" s="30"/>
      <c r="F4" s="30"/>
      <c r="G4" s="1"/>
    </row>
    <row r="5" spans="2:7" ht="21" x14ac:dyDescent="0.4">
      <c r="B5" s="71" t="s">
        <v>718</v>
      </c>
      <c r="C5" s="71"/>
      <c r="D5" s="71"/>
      <c r="E5" s="71"/>
      <c r="F5" s="71"/>
      <c r="G5" s="71"/>
    </row>
    <row r="6" spans="2:7" x14ac:dyDescent="0.4">
      <c r="B6" s="3"/>
      <c r="C6" s="3"/>
      <c r="D6" s="3"/>
      <c r="E6" s="3"/>
      <c r="F6" s="1"/>
      <c r="G6" s="3" t="s">
        <v>2</v>
      </c>
    </row>
    <row r="7" spans="2:7" x14ac:dyDescent="0.4">
      <c r="B7" s="72" t="s">
        <v>3</v>
      </c>
      <c r="C7" s="72"/>
      <c r="D7" s="72"/>
      <c r="E7" s="65" t="s">
        <v>312</v>
      </c>
      <c r="F7" s="65" t="s">
        <v>313</v>
      </c>
      <c r="G7" s="65" t="s">
        <v>314</v>
      </c>
    </row>
    <row r="8" spans="2:7" x14ac:dyDescent="0.4">
      <c r="B8" s="85" t="s">
        <v>315</v>
      </c>
      <c r="C8" s="85" t="s">
        <v>316</v>
      </c>
      <c r="D8" s="38" t="s">
        <v>317</v>
      </c>
      <c r="E8" s="39">
        <v>46651870</v>
      </c>
      <c r="F8" s="5">
        <v>42034297</v>
      </c>
      <c r="G8" s="39">
        <f>E8-F8</f>
        <v>4617573</v>
      </c>
    </row>
    <row r="9" spans="2:7" x14ac:dyDescent="0.4">
      <c r="B9" s="86"/>
      <c r="C9" s="86"/>
      <c r="D9" s="36" t="s">
        <v>318</v>
      </c>
      <c r="E9" s="19">
        <v>122942596</v>
      </c>
      <c r="F9" s="8">
        <v>121774891</v>
      </c>
      <c r="G9" s="19">
        <f t="shared" ref="G9:G72" si="0">E9-F9</f>
        <v>1167705</v>
      </c>
    </row>
    <row r="10" spans="2:7" x14ac:dyDescent="0.4">
      <c r="B10" s="86"/>
      <c r="C10" s="86"/>
      <c r="D10" s="36" t="s">
        <v>319</v>
      </c>
      <c r="E10" s="19">
        <v>0</v>
      </c>
      <c r="F10" s="8">
        <v>0</v>
      </c>
      <c r="G10" s="19">
        <f t="shared" si="0"/>
        <v>0</v>
      </c>
    </row>
    <row r="11" spans="2:7" x14ac:dyDescent="0.4">
      <c r="B11" s="86"/>
      <c r="C11" s="86"/>
      <c r="D11" s="36" t="s">
        <v>320</v>
      </c>
      <c r="E11" s="19">
        <v>0</v>
      </c>
      <c r="F11" s="8">
        <v>0</v>
      </c>
      <c r="G11" s="19">
        <f t="shared" si="0"/>
        <v>0</v>
      </c>
    </row>
    <row r="12" spans="2:7" x14ac:dyDescent="0.4">
      <c r="B12" s="86"/>
      <c r="C12" s="86"/>
      <c r="D12" s="36" t="s">
        <v>321</v>
      </c>
      <c r="E12" s="19">
        <v>0</v>
      </c>
      <c r="F12" s="8">
        <v>0</v>
      </c>
      <c r="G12" s="19">
        <f t="shared" si="0"/>
        <v>0</v>
      </c>
    </row>
    <row r="13" spans="2:7" x14ac:dyDescent="0.4">
      <c r="B13" s="86"/>
      <c r="C13" s="86"/>
      <c r="D13" s="36" t="s">
        <v>322</v>
      </c>
      <c r="E13" s="19">
        <v>24876470</v>
      </c>
      <c r="F13" s="8">
        <v>25870780</v>
      </c>
      <c r="G13" s="19">
        <f t="shared" si="0"/>
        <v>-994310</v>
      </c>
    </row>
    <row r="14" spans="2:7" x14ac:dyDescent="0.4">
      <c r="B14" s="86"/>
      <c r="C14" s="86"/>
      <c r="D14" s="36" t="s">
        <v>323</v>
      </c>
      <c r="E14" s="19">
        <v>0</v>
      </c>
      <c r="F14" s="8">
        <v>0</v>
      </c>
      <c r="G14" s="19">
        <f t="shared" si="0"/>
        <v>0</v>
      </c>
    </row>
    <row r="15" spans="2:7" x14ac:dyDescent="0.4">
      <c r="B15" s="86"/>
      <c r="C15" s="86"/>
      <c r="D15" s="36" t="s">
        <v>324</v>
      </c>
      <c r="E15" s="19">
        <v>0</v>
      </c>
      <c r="F15" s="8">
        <v>0</v>
      </c>
      <c r="G15" s="19">
        <f t="shared" si="0"/>
        <v>0</v>
      </c>
    </row>
    <row r="16" spans="2:7" x14ac:dyDescent="0.4">
      <c r="B16" s="86"/>
      <c r="C16" s="86"/>
      <c r="D16" s="36" t="s">
        <v>325</v>
      </c>
      <c r="E16" s="19">
        <v>12104720</v>
      </c>
      <c r="F16" s="8">
        <v>14081618</v>
      </c>
      <c r="G16" s="19">
        <f t="shared" si="0"/>
        <v>-1976898</v>
      </c>
    </row>
    <row r="17" spans="2:7" x14ac:dyDescent="0.4">
      <c r="B17" s="86"/>
      <c r="C17" s="86"/>
      <c r="D17" s="36" t="s">
        <v>326</v>
      </c>
      <c r="E17" s="19">
        <v>32416200</v>
      </c>
      <c r="F17" s="8">
        <v>32206240</v>
      </c>
      <c r="G17" s="19">
        <f t="shared" si="0"/>
        <v>209960</v>
      </c>
    </row>
    <row r="18" spans="2:7" x14ac:dyDescent="0.4">
      <c r="B18" s="86"/>
      <c r="C18" s="86"/>
      <c r="D18" s="36" t="s">
        <v>327</v>
      </c>
      <c r="E18" s="19">
        <v>8500000</v>
      </c>
      <c r="F18" s="8">
        <v>8500000</v>
      </c>
      <c r="G18" s="19">
        <f t="shared" si="0"/>
        <v>0</v>
      </c>
    </row>
    <row r="19" spans="2:7" x14ac:dyDescent="0.4">
      <c r="B19" s="86"/>
      <c r="C19" s="86"/>
      <c r="D19" s="36" t="s">
        <v>328</v>
      </c>
      <c r="E19" s="19">
        <v>0</v>
      </c>
      <c r="F19" s="8">
        <v>0</v>
      </c>
      <c r="G19" s="19">
        <f t="shared" si="0"/>
        <v>0</v>
      </c>
    </row>
    <row r="20" spans="2:7" x14ac:dyDescent="0.4">
      <c r="B20" s="86"/>
      <c r="C20" s="86"/>
      <c r="D20" s="36" t="s">
        <v>329</v>
      </c>
      <c r="E20" s="19">
        <v>16000</v>
      </c>
      <c r="F20" s="8">
        <v>1705890</v>
      </c>
      <c r="G20" s="19">
        <f t="shared" si="0"/>
        <v>-1689890</v>
      </c>
    </row>
    <row r="21" spans="2:7" x14ac:dyDescent="0.4">
      <c r="B21" s="86"/>
      <c r="C21" s="86"/>
      <c r="D21" s="36" t="s">
        <v>330</v>
      </c>
      <c r="E21" s="19">
        <v>251220</v>
      </c>
      <c r="F21" s="10">
        <v>0</v>
      </c>
      <c r="G21" s="19">
        <f t="shared" si="0"/>
        <v>251220</v>
      </c>
    </row>
    <row r="22" spans="2:7" x14ac:dyDescent="0.4">
      <c r="B22" s="86"/>
      <c r="C22" s="87"/>
      <c r="D22" s="40" t="s">
        <v>331</v>
      </c>
      <c r="E22" s="21">
        <f>+E8+E9+E10+E11+E12+E13+E14+E15+E16+E17+E18+E19+E20+E21</f>
        <v>247759076</v>
      </c>
      <c r="F22" s="12">
        <f>+F8+F9+F10+F11+F12+F13+F14+F15+F16+F17+F18+F19+F20+F21</f>
        <v>246173716</v>
      </c>
      <c r="G22" s="21">
        <f t="shared" si="0"/>
        <v>1585360</v>
      </c>
    </row>
    <row r="23" spans="2:7" x14ac:dyDescent="0.4">
      <c r="B23" s="86"/>
      <c r="C23" s="85" t="s">
        <v>332</v>
      </c>
      <c r="D23" s="36" t="s">
        <v>333</v>
      </c>
      <c r="E23" s="19">
        <v>177731113</v>
      </c>
      <c r="F23" s="5">
        <v>182085360</v>
      </c>
      <c r="G23" s="19">
        <f t="shared" si="0"/>
        <v>-4354247</v>
      </c>
    </row>
    <row r="24" spans="2:7" x14ac:dyDescent="0.4">
      <c r="B24" s="86"/>
      <c r="C24" s="86"/>
      <c r="D24" s="36" t="s">
        <v>334</v>
      </c>
      <c r="E24" s="19">
        <v>45080213</v>
      </c>
      <c r="F24" s="8">
        <v>44824522</v>
      </c>
      <c r="G24" s="19">
        <f t="shared" si="0"/>
        <v>255691</v>
      </c>
    </row>
    <row r="25" spans="2:7" x14ac:dyDescent="0.4">
      <c r="B25" s="86"/>
      <c r="C25" s="86"/>
      <c r="D25" s="36" t="s">
        <v>335</v>
      </c>
      <c r="E25" s="19">
        <v>16545034</v>
      </c>
      <c r="F25" s="8">
        <v>16461630</v>
      </c>
      <c r="G25" s="19">
        <f t="shared" si="0"/>
        <v>83404</v>
      </c>
    </row>
    <row r="26" spans="2:7" x14ac:dyDescent="0.4">
      <c r="B26" s="86"/>
      <c r="C26" s="86"/>
      <c r="D26" s="36" t="s">
        <v>336</v>
      </c>
      <c r="E26" s="19">
        <v>0</v>
      </c>
      <c r="F26" s="8">
        <v>0</v>
      </c>
      <c r="G26" s="19">
        <f t="shared" si="0"/>
        <v>0</v>
      </c>
    </row>
    <row r="27" spans="2:7" x14ac:dyDescent="0.4">
      <c r="B27" s="86"/>
      <c r="C27" s="86"/>
      <c r="D27" s="36" t="s">
        <v>337</v>
      </c>
      <c r="E27" s="19">
        <v>0</v>
      </c>
      <c r="F27" s="8">
        <v>0</v>
      </c>
      <c r="G27" s="19">
        <f t="shared" si="0"/>
        <v>0</v>
      </c>
    </row>
    <row r="28" spans="2:7" x14ac:dyDescent="0.4">
      <c r="B28" s="86"/>
      <c r="C28" s="86"/>
      <c r="D28" s="36" t="s">
        <v>34</v>
      </c>
      <c r="E28" s="19">
        <v>0</v>
      </c>
      <c r="F28" s="8">
        <v>0</v>
      </c>
      <c r="G28" s="19">
        <f t="shared" si="0"/>
        <v>0</v>
      </c>
    </row>
    <row r="29" spans="2:7" x14ac:dyDescent="0.4">
      <c r="B29" s="86"/>
      <c r="C29" s="86"/>
      <c r="D29" s="36" t="s">
        <v>338</v>
      </c>
      <c r="E29" s="19">
        <v>23718459</v>
      </c>
      <c r="F29" s="8">
        <v>24471004</v>
      </c>
      <c r="G29" s="19">
        <f t="shared" si="0"/>
        <v>-752545</v>
      </c>
    </row>
    <row r="30" spans="2:7" x14ac:dyDescent="0.4">
      <c r="B30" s="86"/>
      <c r="C30" s="86"/>
      <c r="D30" s="36" t="s">
        <v>339</v>
      </c>
      <c r="E30" s="19">
        <v>-8846605</v>
      </c>
      <c r="F30" s="8">
        <v>-8846605</v>
      </c>
      <c r="G30" s="19">
        <f t="shared" si="0"/>
        <v>0</v>
      </c>
    </row>
    <row r="31" spans="2:7" x14ac:dyDescent="0.4">
      <c r="B31" s="86"/>
      <c r="C31" s="86"/>
      <c r="D31" s="36" t="s">
        <v>730</v>
      </c>
      <c r="E31" s="19">
        <v>0</v>
      </c>
      <c r="F31" s="8"/>
      <c r="G31" s="19">
        <f t="shared" si="0"/>
        <v>0</v>
      </c>
    </row>
    <row r="32" spans="2:7" x14ac:dyDescent="0.4">
      <c r="B32" s="86"/>
      <c r="C32" s="86"/>
      <c r="D32" s="36" t="s">
        <v>731</v>
      </c>
      <c r="E32" s="19">
        <v>0</v>
      </c>
      <c r="F32" s="8"/>
      <c r="G32" s="19">
        <f t="shared" si="0"/>
        <v>0</v>
      </c>
    </row>
    <row r="33" spans="2:7" x14ac:dyDescent="0.4">
      <c r="B33" s="86"/>
      <c r="C33" s="86"/>
      <c r="D33" s="36" t="s">
        <v>340</v>
      </c>
      <c r="E33" s="19">
        <v>0</v>
      </c>
      <c r="F33" s="8">
        <v>0</v>
      </c>
      <c r="G33" s="19">
        <f t="shared" si="0"/>
        <v>0</v>
      </c>
    </row>
    <row r="34" spans="2:7" x14ac:dyDescent="0.4">
      <c r="B34" s="86"/>
      <c r="C34" s="86"/>
      <c r="D34" s="36" t="s">
        <v>341</v>
      </c>
      <c r="E34" s="19">
        <v>0</v>
      </c>
      <c r="F34" s="8">
        <v>0</v>
      </c>
      <c r="G34" s="19">
        <f t="shared" si="0"/>
        <v>0</v>
      </c>
    </row>
    <row r="35" spans="2:7" x14ac:dyDescent="0.4">
      <c r="B35" s="86"/>
      <c r="C35" s="86"/>
      <c r="D35" s="36" t="s">
        <v>342</v>
      </c>
      <c r="E35" s="19">
        <v>0</v>
      </c>
      <c r="F35" s="10">
        <v>0</v>
      </c>
      <c r="G35" s="19">
        <f t="shared" si="0"/>
        <v>0</v>
      </c>
    </row>
    <row r="36" spans="2:7" x14ac:dyDescent="0.4">
      <c r="B36" s="86"/>
      <c r="C36" s="87"/>
      <c r="D36" s="40" t="s">
        <v>343</v>
      </c>
      <c r="E36" s="21">
        <f>+E23+E24+E25+E26+E27+E28+E29+E30+E31+E32+E33+E34+E35</f>
        <v>254228214</v>
      </c>
      <c r="F36" s="12">
        <f>+F23+F24+F25+F26+F27+F28+F29+F30+F31+F32+F33+F34+F35</f>
        <v>258995911</v>
      </c>
      <c r="G36" s="21">
        <f t="shared" si="0"/>
        <v>-4767697</v>
      </c>
    </row>
    <row r="37" spans="2:7" x14ac:dyDescent="0.4">
      <c r="B37" s="87"/>
      <c r="C37" s="17" t="s">
        <v>344</v>
      </c>
      <c r="D37" s="15"/>
      <c r="E37" s="16">
        <f xml:space="preserve"> +E22 - E36</f>
        <v>-6469138</v>
      </c>
      <c r="F37" s="12">
        <f xml:space="preserve"> +F22 - F36</f>
        <v>-12822195</v>
      </c>
      <c r="G37" s="16">
        <f t="shared" si="0"/>
        <v>6353057</v>
      </c>
    </row>
    <row r="38" spans="2:7" x14ac:dyDescent="0.4">
      <c r="B38" s="85" t="s">
        <v>345</v>
      </c>
      <c r="C38" s="85" t="s">
        <v>316</v>
      </c>
      <c r="D38" s="36" t="s">
        <v>346</v>
      </c>
      <c r="E38" s="19">
        <v>0</v>
      </c>
      <c r="F38" s="5">
        <v>0</v>
      </c>
      <c r="G38" s="19">
        <f t="shared" si="0"/>
        <v>0</v>
      </c>
    </row>
    <row r="39" spans="2:7" x14ac:dyDescent="0.4">
      <c r="B39" s="86"/>
      <c r="C39" s="86"/>
      <c r="D39" s="36" t="s">
        <v>347</v>
      </c>
      <c r="E39" s="19">
        <v>815</v>
      </c>
      <c r="F39" s="8">
        <v>852</v>
      </c>
      <c r="G39" s="19">
        <f t="shared" si="0"/>
        <v>-37</v>
      </c>
    </row>
    <row r="40" spans="2:7" x14ac:dyDescent="0.4">
      <c r="B40" s="86"/>
      <c r="C40" s="86"/>
      <c r="D40" s="36" t="s">
        <v>732</v>
      </c>
      <c r="E40" s="19">
        <v>0</v>
      </c>
      <c r="F40" s="8"/>
      <c r="G40" s="19">
        <f t="shared" si="0"/>
        <v>0</v>
      </c>
    </row>
    <row r="41" spans="2:7" x14ac:dyDescent="0.4">
      <c r="B41" s="86"/>
      <c r="C41" s="86"/>
      <c r="D41" s="36" t="s">
        <v>348</v>
      </c>
      <c r="E41" s="19">
        <v>0</v>
      </c>
      <c r="F41" s="8">
        <v>0</v>
      </c>
      <c r="G41" s="19">
        <f t="shared" si="0"/>
        <v>0</v>
      </c>
    </row>
    <row r="42" spans="2:7" x14ac:dyDescent="0.4">
      <c r="B42" s="86"/>
      <c r="C42" s="86"/>
      <c r="D42" s="36" t="s">
        <v>349</v>
      </c>
      <c r="E42" s="19">
        <v>0</v>
      </c>
      <c r="F42" s="8">
        <v>0</v>
      </c>
      <c r="G42" s="19">
        <f t="shared" si="0"/>
        <v>0</v>
      </c>
    </row>
    <row r="43" spans="2:7" x14ac:dyDescent="0.4">
      <c r="B43" s="86"/>
      <c r="C43" s="86"/>
      <c r="D43" s="36" t="s">
        <v>350</v>
      </c>
      <c r="E43" s="19">
        <v>0</v>
      </c>
      <c r="F43" s="8">
        <v>0</v>
      </c>
      <c r="G43" s="19">
        <f t="shared" si="0"/>
        <v>0</v>
      </c>
    </row>
    <row r="44" spans="2:7" x14ac:dyDescent="0.4">
      <c r="B44" s="86"/>
      <c r="C44" s="86"/>
      <c r="D44" s="36" t="s">
        <v>351</v>
      </c>
      <c r="E44" s="19">
        <v>0</v>
      </c>
      <c r="F44" s="8">
        <v>0</v>
      </c>
      <c r="G44" s="19">
        <f t="shared" si="0"/>
        <v>0</v>
      </c>
    </row>
    <row r="45" spans="2:7" x14ac:dyDescent="0.4">
      <c r="B45" s="86"/>
      <c r="C45" s="86"/>
      <c r="D45" s="36" t="s">
        <v>352</v>
      </c>
      <c r="E45" s="19">
        <v>0</v>
      </c>
      <c r="F45" s="8">
        <v>0</v>
      </c>
      <c r="G45" s="19">
        <f t="shared" si="0"/>
        <v>0</v>
      </c>
    </row>
    <row r="46" spans="2:7" x14ac:dyDescent="0.4">
      <c r="B46" s="86"/>
      <c r="C46" s="86"/>
      <c r="D46" s="36" t="s">
        <v>353</v>
      </c>
      <c r="E46" s="19">
        <v>0</v>
      </c>
      <c r="F46" s="8">
        <v>0</v>
      </c>
      <c r="G46" s="19">
        <f t="shared" si="0"/>
        <v>0</v>
      </c>
    </row>
    <row r="47" spans="2:7" x14ac:dyDescent="0.4">
      <c r="B47" s="86"/>
      <c r="C47" s="86"/>
      <c r="D47" s="36" t="s">
        <v>354</v>
      </c>
      <c r="E47" s="19">
        <v>6794100</v>
      </c>
      <c r="F47" s="10">
        <v>6258009</v>
      </c>
      <c r="G47" s="19">
        <f t="shared" si="0"/>
        <v>536091</v>
      </c>
    </row>
    <row r="48" spans="2:7" x14ac:dyDescent="0.4">
      <c r="B48" s="86"/>
      <c r="C48" s="87"/>
      <c r="D48" s="40" t="s">
        <v>355</v>
      </c>
      <c r="E48" s="21">
        <f>+E38+E39+E40+E41+E42+E43+E44+E45+E46+E47</f>
        <v>6794915</v>
      </c>
      <c r="F48" s="12">
        <f>+F38+F39+F40+F41+F42+F43+F44+F45+F46+F47</f>
        <v>6258861</v>
      </c>
      <c r="G48" s="21">
        <f t="shared" si="0"/>
        <v>536054</v>
      </c>
    </row>
    <row r="49" spans="2:7" x14ac:dyDescent="0.4">
      <c r="B49" s="86"/>
      <c r="C49" s="85" t="s">
        <v>332</v>
      </c>
      <c r="D49" s="36" t="s">
        <v>356</v>
      </c>
      <c r="E49" s="19">
        <v>186431</v>
      </c>
      <c r="F49" s="5">
        <v>93500</v>
      </c>
      <c r="G49" s="19">
        <f t="shared" si="0"/>
        <v>92931</v>
      </c>
    </row>
    <row r="50" spans="2:7" x14ac:dyDescent="0.4">
      <c r="B50" s="86"/>
      <c r="C50" s="86"/>
      <c r="D50" s="36" t="s">
        <v>733</v>
      </c>
      <c r="E50" s="19">
        <v>0</v>
      </c>
      <c r="F50" s="8"/>
      <c r="G50" s="19">
        <f t="shared" si="0"/>
        <v>0</v>
      </c>
    </row>
    <row r="51" spans="2:7" x14ac:dyDescent="0.4">
      <c r="B51" s="86"/>
      <c r="C51" s="86"/>
      <c r="D51" s="36" t="s">
        <v>357</v>
      </c>
      <c r="E51" s="19">
        <v>0</v>
      </c>
      <c r="F51" s="8">
        <v>0</v>
      </c>
      <c r="G51" s="19">
        <f t="shared" si="0"/>
        <v>0</v>
      </c>
    </row>
    <row r="52" spans="2:7" x14ac:dyDescent="0.4">
      <c r="B52" s="86"/>
      <c r="C52" s="86"/>
      <c r="D52" s="36" t="s">
        <v>358</v>
      </c>
      <c r="E52" s="19">
        <v>0</v>
      </c>
      <c r="F52" s="8">
        <v>0</v>
      </c>
      <c r="G52" s="19">
        <f t="shared" si="0"/>
        <v>0</v>
      </c>
    </row>
    <row r="53" spans="2:7" x14ac:dyDescent="0.4">
      <c r="B53" s="86"/>
      <c r="C53" s="86"/>
      <c r="D53" s="36" t="s">
        <v>359</v>
      </c>
      <c r="E53" s="19">
        <v>0</v>
      </c>
      <c r="F53" s="8">
        <v>0</v>
      </c>
      <c r="G53" s="19">
        <f t="shared" si="0"/>
        <v>0</v>
      </c>
    </row>
    <row r="54" spans="2:7" x14ac:dyDescent="0.4">
      <c r="B54" s="86"/>
      <c r="C54" s="86"/>
      <c r="D54" s="36" t="s">
        <v>360</v>
      </c>
      <c r="E54" s="19">
        <v>0</v>
      </c>
      <c r="F54" s="8">
        <v>0</v>
      </c>
      <c r="G54" s="19">
        <f t="shared" si="0"/>
        <v>0</v>
      </c>
    </row>
    <row r="55" spans="2:7" x14ac:dyDescent="0.4">
      <c r="B55" s="86"/>
      <c r="C55" s="86"/>
      <c r="D55" s="36" t="s">
        <v>361</v>
      </c>
      <c r="E55" s="19">
        <v>0</v>
      </c>
      <c r="F55" s="8">
        <v>0</v>
      </c>
      <c r="G55" s="19">
        <f t="shared" si="0"/>
        <v>0</v>
      </c>
    </row>
    <row r="56" spans="2:7" x14ac:dyDescent="0.4">
      <c r="B56" s="86"/>
      <c r="C56" s="86"/>
      <c r="D56" s="36" t="s">
        <v>362</v>
      </c>
      <c r="E56" s="19">
        <v>0</v>
      </c>
      <c r="F56" s="8">
        <v>0</v>
      </c>
      <c r="G56" s="19">
        <f t="shared" si="0"/>
        <v>0</v>
      </c>
    </row>
    <row r="57" spans="2:7" x14ac:dyDescent="0.4">
      <c r="B57" s="86"/>
      <c r="C57" s="86"/>
      <c r="D57" s="36" t="s">
        <v>363</v>
      </c>
      <c r="E57" s="19">
        <v>1716589</v>
      </c>
      <c r="F57" s="10">
        <v>231000</v>
      </c>
      <c r="G57" s="19">
        <f t="shared" si="0"/>
        <v>1485589</v>
      </c>
    </row>
    <row r="58" spans="2:7" x14ac:dyDescent="0.4">
      <c r="B58" s="86"/>
      <c r="C58" s="87"/>
      <c r="D58" s="40" t="s">
        <v>364</v>
      </c>
      <c r="E58" s="21">
        <f>+E49+E50+E51+E52+E53+E54+E55+E56+E57</f>
        <v>1903020</v>
      </c>
      <c r="F58" s="12">
        <f>+F49+F50+F51+F52+F53+F54+F55+F56+F57</f>
        <v>324500</v>
      </c>
      <c r="G58" s="21">
        <f t="shared" si="0"/>
        <v>1578520</v>
      </c>
    </row>
    <row r="59" spans="2:7" x14ac:dyDescent="0.4">
      <c r="B59" s="87"/>
      <c r="C59" s="17" t="s">
        <v>365</v>
      </c>
      <c r="D59" s="28"/>
      <c r="E59" s="41">
        <f xml:space="preserve"> +E48 - E58</f>
        <v>4891895</v>
      </c>
      <c r="F59" s="12">
        <f xml:space="preserve"> +F48 - F58</f>
        <v>5934361</v>
      </c>
      <c r="G59" s="41">
        <f t="shared" si="0"/>
        <v>-1042466</v>
      </c>
    </row>
    <row r="60" spans="2:7" x14ac:dyDescent="0.4">
      <c r="B60" s="17" t="s">
        <v>366</v>
      </c>
      <c r="C60" s="14"/>
      <c r="D60" s="15"/>
      <c r="E60" s="16">
        <f xml:space="preserve"> +E37 +E59</f>
        <v>-1577243</v>
      </c>
      <c r="F60" s="12">
        <f xml:space="preserve"> +F37 +F59</f>
        <v>-6887834</v>
      </c>
      <c r="G60" s="16">
        <f t="shared" si="0"/>
        <v>5310591</v>
      </c>
    </row>
    <row r="61" spans="2:7" x14ac:dyDescent="0.4">
      <c r="B61" s="85" t="s">
        <v>367</v>
      </c>
      <c r="C61" s="85" t="s">
        <v>316</v>
      </c>
      <c r="D61" s="36" t="s">
        <v>368</v>
      </c>
      <c r="E61" s="19">
        <v>0</v>
      </c>
      <c r="F61" s="5">
        <v>0</v>
      </c>
      <c r="G61" s="19">
        <f t="shared" si="0"/>
        <v>0</v>
      </c>
    </row>
    <row r="62" spans="2:7" x14ac:dyDescent="0.4">
      <c r="B62" s="86"/>
      <c r="C62" s="86"/>
      <c r="D62" s="36" t="s">
        <v>369</v>
      </c>
      <c r="E62" s="19">
        <v>0</v>
      </c>
      <c r="F62" s="8">
        <v>0</v>
      </c>
      <c r="G62" s="19">
        <f t="shared" si="0"/>
        <v>0</v>
      </c>
    </row>
    <row r="63" spans="2:7" x14ac:dyDescent="0.4">
      <c r="B63" s="86"/>
      <c r="C63" s="86"/>
      <c r="D63" s="36" t="s">
        <v>370</v>
      </c>
      <c r="E63" s="19">
        <v>0</v>
      </c>
      <c r="F63" s="8">
        <v>0</v>
      </c>
      <c r="G63" s="19">
        <f t="shared" si="0"/>
        <v>0</v>
      </c>
    </row>
    <row r="64" spans="2:7" x14ac:dyDescent="0.4">
      <c r="B64" s="86"/>
      <c r="C64" s="86"/>
      <c r="D64" s="36" t="s">
        <v>371</v>
      </c>
      <c r="E64" s="19">
        <v>0</v>
      </c>
      <c r="F64" s="8">
        <v>0</v>
      </c>
      <c r="G64" s="19">
        <f t="shared" si="0"/>
        <v>0</v>
      </c>
    </row>
    <row r="65" spans="2:7" x14ac:dyDescent="0.4">
      <c r="B65" s="86"/>
      <c r="C65" s="86"/>
      <c r="D65" s="36" t="s">
        <v>372</v>
      </c>
      <c r="E65" s="19">
        <v>0</v>
      </c>
      <c r="F65" s="8">
        <v>0</v>
      </c>
      <c r="G65" s="19">
        <f t="shared" si="0"/>
        <v>0</v>
      </c>
    </row>
    <row r="66" spans="2:7" x14ac:dyDescent="0.4">
      <c r="B66" s="86"/>
      <c r="C66" s="86"/>
      <c r="D66" s="36" t="s">
        <v>373</v>
      </c>
      <c r="E66" s="19">
        <v>0</v>
      </c>
      <c r="F66" s="10">
        <v>0</v>
      </c>
      <c r="G66" s="19">
        <f t="shared" si="0"/>
        <v>0</v>
      </c>
    </row>
    <row r="67" spans="2:7" x14ac:dyDescent="0.4">
      <c r="B67" s="86"/>
      <c r="C67" s="87"/>
      <c r="D67" s="40" t="s">
        <v>374</v>
      </c>
      <c r="E67" s="21">
        <f>+E61+E62+E63+E64+E65+E66</f>
        <v>0</v>
      </c>
      <c r="F67" s="12">
        <f>+F61+F62+F63+F64+F65+F66</f>
        <v>0</v>
      </c>
      <c r="G67" s="21">
        <f t="shared" si="0"/>
        <v>0</v>
      </c>
    </row>
    <row r="68" spans="2:7" x14ac:dyDescent="0.4">
      <c r="B68" s="86"/>
      <c r="C68" s="85" t="s">
        <v>332</v>
      </c>
      <c r="D68" s="36" t="s">
        <v>375</v>
      </c>
      <c r="E68" s="19">
        <v>0</v>
      </c>
      <c r="F68" s="5">
        <v>0</v>
      </c>
      <c r="G68" s="19">
        <f t="shared" si="0"/>
        <v>0</v>
      </c>
    </row>
    <row r="69" spans="2:7" x14ac:dyDescent="0.4">
      <c r="B69" s="86"/>
      <c r="C69" s="86"/>
      <c r="D69" s="36" t="s">
        <v>376</v>
      </c>
      <c r="E69" s="19">
        <v>0</v>
      </c>
      <c r="F69" s="8">
        <v>0</v>
      </c>
      <c r="G69" s="19">
        <f t="shared" si="0"/>
        <v>0</v>
      </c>
    </row>
    <row r="70" spans="2:7" x14ac:dyDescent="0.4">
      <c r="B70" s="86"/>
      <c r="C70" s="86"/>
      <c r="D70" s="36" t="s">
        <v>377</v>
      </c>
      <c r="E70" s="19">
        <v>3</v>
      </c>
      <c r="F70" s="8">
        <v>0</v>
      </c>
      <c r="G70" s="19">
        <f t="shared" si="0"/>
        <v>3</v>
      </c>
    </row>
    <row r="71" spans="2:7" x14ac:dyDescent="0.4">
      <c r="B71" s="86"/>
      <c r="C71" s="86"/>
      <c r="D71" s="36" t="s">
        <v>378</v>
      </c>
      <c r="E71" s="19">
        <v>0</v>
      </c>
      <c r="F71" s="8">
        <v>0</v>
      </c>
      <c r="G71" s="19">
        <f t="shared" si="0"/>
        <v>0</v>
      </c>
    </row>
    <row r="72" spans="2:7" x14ac:dyDescent="0.4">
      <c r="B72" s="86"/>
      <c r="C72" s="86"/>
      <c r="D72" s="36" t="s">
        <v>379</v>
      </c>
      <c r="E72" s="19">
        <v>0</v>
      </c>
      <c r="F72" s="8">
        <v>0</v>
      </c>
      <c r="G72" s="19">
        <f t="shared" si="0"/>
        <v>0</v>
      </c>
    </row>
    <row r="73" spans="2:7" x14ac:dyDescent="0.4">
      <c r="B73" s="86"/>
      <c r="C73" s="86"/>
      <c r="D73" s="36" t="s">
        <v>380</v>
      </c>
      <c r="E73" s="19">
        <v>0</v>
      </c>
      <c r="F73" s="8">
        <v>0</v>
      </c>
      <c r="G73" s="19">
        <f t="shared" ref="G73:G83" si="1">E73-F73</f>
        <v>0</v>
      </c>
    </row>
    <row r="74" spans="2:7" x14ac:dyDescent="0.4">
      <c r="B74" s="86"/>
      <c r="C74" s="86"/>
      <c r="D74" s="36" t="s">
        <v>381</v>
      </c>
      <c r="E74" s="19">
        <v>0</v>
      </c>
      <c r="F74" s="10">
        <v>0</v>
      </c>
      <c r="G74" s="19">
        <f t="shared" si="1"/>
        <v>0</v>
      </c>
    </row>
    <row r="75" spans="2:7" x14ac:dyDescent="0.4">
      <c r="B75" s="86"/>
      <c r="C75" s="87"/>
      <c r="D75" s="40" t="s">
        <v>382</v>
      </c>
      <c r="E75" s="21">
        <f>+E68+E69+E70+E71+E72+E73+E74</f>
        <v>3</v>
      </c>
      <c r="F75" s="12">
        <f>+F68+F69+F70+F71+F72+F73+F74</f>
        <v>0</v>
      </c>
      <c r="G75" s="21">
        <f t="shared" si="1"/>
        <v>3</v>
      </c>
    </row>
    <row r="76" spans="2:7" x14ac:dyDescent="0.4">
      <c r="B76" s="87"/>
      <c r="C76" s="22" t="s">
        <v>383</v>
      </c>
      <c r="D76" s="42"/>
      <c r="E76" s="43">
        <f xml:space="preserve"> +E67 - E75</f>
        <v>-3</v>
      </c>
      <c r="F76" s="12">
        <f xml:space="preserve"> +F67 - F75</f>
        <v>0</v>
      </c>
      <c r="G76" s="43">
        <f t="shared" si="1"/>
        <v>-3</v>
      </c>
    </row>
    <row r="77" spans="2:7" x14ac:dyDescent="0.4">
      <c r="B77" s="17" t="s">
        <v>384</v>
      </c>
      <c r="C77" s="44"/>
      <c r="D77" s="45"/>
      <c r="E77" s="46">
        <f xml:space="preserve"> +E60 +E76</f>
        <v>-1577246</v>
      </c>
      <c r="F77" s="12">
        <f xml:space="preserve"> +F60 +F76</f>
        <v>-6887834</v>
      </c>
      <c r="G77" s="46">
        <f t="shared" si="1"/>
        <v>5310588</v>
      </c>
    </row>
    <row r="78" spans="2:7" x14ac:dyDescent="0.4">
      <c r="B78" s="88" t="s">
        <v>385</v>
      </c>
      <c r="C78" s="44" t="s">
        <v>386</v>
      </c>
      <c r="D78" s="45"/>
      <c r="E78" s="46">
        <v>386902342</v>
      </c>
      <c r="F78" s="12">
        <v>393790176</v>
      </c>
      <c r="G78" s="46">
        <f t="shared" si="1"/>
        <v>-6887834</v>
      </c>
    </row>
    <row r="79" spans="2:7" x14ac:dyDescent="0.4">
      <c r="B79" s="89"/>
      <c r="C79" s="44" t="s">
        <v>387</v>
      </c>
      <c r="D79" s="45"/>
      <c r="E79" s="46">
        <f xml:space="preserve"> +E77 +E78</f>
        <v>385325096</v>
      </c>
      <c r="F79" s="12">
        <f xml:space="preserve"> +F77 +F78</f>
        <v>386902342</v>
      </c>
      <c r="G79" s="46">
        <f t="shared" si="1"/>
        <v>-1577246</v>
      </c>
    </row>
    <row r="80" spans="2:7" x14ac:dyDescent="0.4">
      <c r="B80" s="89"/>
      <c r="C80" s="44" t="s">
        <v>388</v>
      </c>
      <c r="D80" s="45"/>
      <c r="E80" s="46">
        <v>0</v>
      </c>
      <c r="F80" s="12">
        <v>0</v>
      </c>
      <c r="G80" s="46">
        <f t="shared" si="1"/>
        <v>0</v>
      </c>
    </row>
    <row r="81" spans="2:7" x14ac:dyDescent="0.4">
      <c r="B81" s="89"/>
      <c r="C81" s="44" t="s">
        <v>389</v>
      </c>
      <c r="D81" s="45"/>
      <c r="E81" s="46">
        <v>0</v>
      </c>
      <c r="F81" s="12">
        <v>0</v>
      </c>
      <c r="G81" s="46">
        <f t="shared" si="1"/>
        <v>0</v>
      </c>
    </row>
    <row r="82" spans="2:7" x14ac:dyDescent="0.4">
      <c r="B82" s="89"/>
      <c r="C82" s="44" t="s">
        <v>390</v>
      </c>
      <c r="D82" s="45"/>
      <c r="E82" s="46">
        <v>0</v>
      </c>
      <c r="F82" s="12">
        <v>0</v>
      </c>
      <c r="G82" s="46">
        <f t="shared" si="1"/>
        <v>0</v>
      </c>
    </row>
    <row r="83" spans="2:7" x14ac:dyDescent="0.4">
      <c r="B83" s="90"/>
      <c r="C83" s="44" t="s">
        <v>391</v>
      </c>
      <c r="D83" s="45"/>
      <c r="E83" s="46">
        <f xml:space="preserve"> +E79 +E80 +E81 - E82</f>
        <v>385325096</v>
      </c>
      <c r="F83" s="12">
        <f xml:space="preserve"> +F79 +F80 +F81 - F82</f>
        <v>386902342</v>
      </c>
      <c r="G83" s="46">
        <f t="shared" si="1"/>
        <v>-1577246</v>
      </c>
    </row>
  </sheetData>
  <mergeCells count="13">
    <mergeCell ref="B61:B76"/>
    <mergeCell ref="C61:C67"/>
    <mergeCell ref="C68:C75"/>
    <mergeCell ref="B78:B83"/>
    <mergeCell ref="B3:G3"/>
    <mergeCell ref="B5:G5"/>
    <mergeCell ref="B7:D7"/>
    <mergeCell ref="C8:C22"/>
    <mergeCell ref="B8:B37"/>
    <mergeCell ref="C23:C36"/>
    <mergeCell ref="B38:B59"/>
    <mergeCell ref="C38:C48"/>
    <mergeCell ref="C49:C58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763B-1C46-4D30-A9E6-E52C12B7EB26}">
  <dimension ref="B2:J87"/>
  <sheetViews>
    <sheetView topLeftCell="D1" workbookViewId="0">
      <selection activeCell="D1" sqref="A1:XFD1048576"/>
    </sheetView>
  </sheetViews>
  <sheetFormatPr defaultRowHeight="18.75" x14ac:dyDescent="0.4"/>
  <cols>
    <col min="1" max="3" width="2.875" customWidth="1"/>
    <col min="4" max="4" width="59.25" customWidth="1"/>
    <col min="5" max="10" width="20.75" customWidth="1"/>
  </cols>
  <sheetData>
    <row r="2" spans="2:10" ht="21" x14ac:dyDescent="0.4">
      <c r="B2" s="64"/>
      <c r="C2" s="64"/>
      <c r="D2" s="64"/>
      <c r="E2" s="64"/>
      <c r="F2" s="1"/>
      <c r="G2" s="1"/>
      <c r="H2" s="1"/>
      <c r="I2" s="33"/>
      <c r="J2" s="2" t="s">
        <v>392</v>
      </c>
    </row>
    <row r="3" spans="2:10" ht="21" x14ac:dyDescent="0.4">
      <c r="B3" s="70" t="s">
        <v>393</v>
      </c>
      <c r="C3" s="70"/>
      <c r="D3" s="70"/>
      <c r="E3" s="70"/>
      <c r="F3" s="70"/>
      <c r="G3" s="70"/>
      <c r="H3" s="70"/>
      <c r="I3" s="70"/>
      <c r="J3" s="70"/>
    </row>
    <row r="4" spans="2:10" x14ac:dyDescent="0.4">
      <c r="B4" s="30"/>
      <c r="C4" s="30"/>
      <c r="D4" s="30"/>
      <c r="E4" s="30"/>
      <c r="F4" s="30"/>
      <c r="G4" s="30"/>
      <c r="H4" s="30"/>
      <c r="I4" s="1"/>
      <c r="J4" s="1"/>
    </row>
    <row r="5" spans="2:10" ht="21" x14ac:dyDescent="0.4">
      <c r="B5" s="71" t="s">
        <v>718</v>
      </c>
      <c r="C5" s="71"/>
      <c r="D5" s="71"/>
      <c r="E5" s="71"/>
      <c r="F5" s="71"/>
      <c r="G5" s="71"/>
      <c r="H5" s="71"/>
      <c r="I5" s="71"/>
      <c r="J5" s="71"/>
    </row>
    <row r="6" spans="2:10" x14ac:dyDescent="0.4">
      <c r="B6" s="3"/>
      <c r="C6" s="3"/>
      <c r="D6" s="3"/>
      <c r="E6" s="3"/>
      <c r="F6" s="3"/>
      <c r="G6" s="3"/>
      <c r="H6" s="1"/>
      <c r="I6" s="1"/>
      <c r="J6" s="3" t="s">
        <v>2</v>
      </c>
    </row>
    <row r="7" spans="2:10" x14ac:dyDescent="0.4">
      <c r="B7" s="72" t="s">
        <v>3</v>
      </c>
      <c r="C7" s="72"/>
      <c r="D7" s="72"/>
      <c r="E7" s="65" t="s">
        <v>77</v>
      </c>
      <c r="F7" s="65" t="s">
        <v>78</v>
      </c>
      <c r="G7" s="65" t="s">
        <v>79</v>
      </c>
      <c r="H7" s="65" t="s">
        <v>80</v>
      </c>
      <c r="I7" s="65" t="s">
        <v>81</v>
      </c>
      <c r="J7" s="65" t="s">
        <v>82</v>
      </c>
    </row>
    <row r="8" spans="2:10" x14ac:dyDescent="0.4">
      <c r="B8" s="85" t="s">
        <v>315</v>
      </c>
      <c r="C8" s="85" t="s">
        <v>316</v>
      </c>
      <c r="D8" s="38" t="s">
        <v>317</v>
      </c>
      <c r="E8" s="39">
        <v>46651870</v>
      </c>
      <c r="F8" s="39"/>
      <c r="G8" s="39"/>
      <c r="H8" s="39">
        <f>E8+F8+G8</f>
        <v>46651870</v>
      </c>
      <c r="I8" s="5"/>
      <c r="J8" s="39">
        <f>H8-ABS(I8)</f>
        <v>46651870</v>
      </c>
    </row>
    <row r="9" spans="2:10" x14ac:dyDescent="0.4">
      <c r="B9" s="86"/>
      <c r="C9" s="86"/>
      <c r="D9" s="36" t="s">
        <v>318</v>
      </c>
      <c r="E9" s="19">
        <v>122942596</v>
      </c>
      <c r="F9" s="19"/>
      <c r="G9" s="19"/>
      <c r="H9" s="19">
        <f t="shared" ref="H9:H72" si="0">E9+F9+G9</f>
        <v>122942596</v>
      </c>
      <c r="I9" s="8"/>
      <c r="J9" s="19">
        <f t="shared" ref="J9:J72" si="1">H9-ABS(I9)</f>
        <v>122942596</v>
      </c>
    </row>
    <row r="10" spans="2:10" x14ac:dyDescent="0.4">
      <c r="B10" s="86"/>
      <c r="C10" s="86"/>
      <c r="D10" s="36" t="s">
        <v>319</v>
      </c>
      <c r="E10" s="19"/>
      <c r="F10" s="19"/>
      <c r="G10" s="19"/>
      <c r="H10" s="19">
        <f t="shared" si="0"/>
        <v>0</v>
      </c>
      <c r="I10" s="8"/>
      <c r="J10" s="19">
        <f t="shared" si="1"/>
        <v>0</v>
      </c>
    </row>
    <row r="11" spans="2:10" x14ac:dyDescent="0.4">
      <c r="B11" s="86"/>
      <c r="C11" s="86"/>
      <c r="D11" s="36" t="s">
        <v>320</v>
      </c>
      <c r="E11" s="19"/>
      <c r="F11" s="19"/>
      <c r="G11" s="19"/>
      <c r="H11" s="19">
        <f t="shared" si="0"/>
        <v>0</v>
      </c>
      <c r="I11" s="8"/>
      <c r="J11" s="19">
        <f t="shared" si="1"/>
        <v>0</v>
      </c>
    </row>
    <row r="12" spans="2:10" x14ac:dyDescent="0.4">
      <c r="B12" s="86"/>
      <c r="C12" s="86"/>
      <c r="D12" s="36" t="s">
        <v>321</v>
      </c>
      <c r="E12" s="19"/>
      <c r="F12" s="19"/>
      <c r="G12" s="19"/>
      <c r="H12" s="19">
        <f t="shared" si="0"/>
        <v>0</v>
      </c>
      <c r="I12" s="8"/>
      <c r="J12" s="19">
        <f t="shared" si="1"/>
        <v>0</v>
      </c>
    </row>
    <row r="13" spans="2:10" x14ac:dyDescent="0.4">
      <c r="B13" s="86"/>
      <c r="C13" s="86"/>
      <c r="D13" s="36" t="s">
        <v>322</v>
      </c>
      <c r="E13" s="19">
        <v>24876470</v>
      </c>
      <c r="F13" s="19"/>
      <c r="G13" s="19"/>
      <c r="H13" s="19">
        <f t="shared" si="0"/>
        <v>24876470</v>
      </c>
      <c r="I13" s="8"/>
      <c r="J13" s="19">
        <f t="shared" si="1"/>
        <v>24876470</v>
      </c>
    </row>
    <row r="14" spans="2:10" x14ac:dyDescent="0.4">
      <c r="B14" s="86"/>
      <c r="C14" s="86"/>
      <c r="D14" s="36" t="s">
        <v>323</v>
      </c>
      <c r="E14" s="19"/>
      <c r="F14" s="19"/>
      <c r="G14" s="19"/>
      <c r="H14" s="19">
        <f t="shared" si="0"/>
        <v>0</v>
      </c>
      <c r="I14" s="8"/>
      <c r="J14" s="19">
        <f t="shared" si="1"/>
        <v>0</v>
      </c>
    </row>
    <row r="15" spans="2:10" x14ac:dyDescent="0.4">
      <c r="B15" s="86"/>
      <c r="C15" s="86"/>
      <c r="D15" s="36" t="s">
        <v>324</v>
      </c>
      <c r="E15" s="19"/>
      <c r="F15" s="19"/>
      <c r="G15" s="19"/>
      <c r="H15" s="19">
        <f t="shared" si="0"/>
        <v>0</v>
      </c>
      <c r="I15" s="8"/>
      <c r="J15" s="19">
        <f t="shared" si="1"/>
        <v>0</v>
      </c>
    </row>
    <row r="16" spans="2:10" x14ac:dyDescent="0.4">
      <c r="B16" s="86"/>
      <c r="C16" s="86"/>
      <c r="D16" s="36" t="s">
        <v>325</v>
      </c>
      <c r="E16" s="19">
        <v>12104720</v>
      </c>
      <c r="F16" s="19"/>
      <c r="G16" s="19"/>
      <c r="H16" s="19">
        <f t="shared" si="0"/>
        <v>12104720</v>
      </c>
      <c r="I16" s="8"/>
      <c r="J16" s="19">
        <f t="shared" si="1"/>
        <v>12104720</v>
      </c>
    </row>
    <row r="17" spans="2:10" x14ac:dyDescent="0.4">
      <c r="B17" s="86"/>
      <c r="C17" s="86"/>
      <c r="D17" s="36" t="s">
        <v>326</v>
      </c>
      <c r="E17" s="19">
        <v>32416200</v>
      </c>
      <c r="F17" s="19"/>
      <c r="G17" s="19"/>
      <c r="H17" s="19">
        <f t="shared" si="0"/>
        <v>32416200</v>
      </c>
      <c r="I17" s="8"/>
      <c r="J17" s="19">
        <f t="shared" si="1"/>
        <v>32416200</v>
      </c>
    </row>
    <row r="18" spans="2:10" x14ac:dyDescent="0.4">
      <c r="B18" s="86"/>
      <c r="C18" s="86"/>
      <c r="D18" s="36" t="s">
        <v>327</v>
      </c>
      <c r="E18" s="19">
        <v>8500000</v>
      </c>
      <c r="F18" s="19"/>
      <c r="G18" s="19"/>
      <c r="H18" s="19">
        <f t="shared" si="0"/>
        <v>8500000</v>
      </c>
      <c r="I18" s="8"/>
      <c r="J18" s="19">
        <f t="shared" si="1"/>
        <v>8500000</v>
      </c>
    </row>
    <row r="19" spans="2:10" x14ac:dyDescent="0.4">
      <c r="B19" s="86"/>
      <c r="C19" s="86"/>
      <c r="D19" s="36" t="s">
        <v>328</v>
      </c>
      <c r="E19" s="19"/>
      <c r="F19" s="19"/>
      <c r="G19" s="19"/>
      <c r="H19" s="19">
        <f t="shared" si="0"/>
        <v>0</v>
      </c>
      <c r="I19" s="8"/>
      <c r="J19" s="19">
        <f t="shared" si="1"/>
        <v>0</v>
      </c>
    </row>
    <row r="20" spans="2:10" x14ac:dyDescent="0.4">
      <c r="B20" s="86"/>
      <c r="C20" s="86"/>
      <c r="D20" s="36" t="s">
        <v>329</v>
      </c>
      <c r="E20" s="19">
        <v>16000</v>
      </c>
      <c r="F20" s="19"/>
      <c r="G20" s="19"/>
      <c r="H20" s="19">
        <f t="shared" si="0"/>
        <v>16000</v>
      </c>
      <c r="I20" s="8"/>
      <c r="J20" s="19">
        <f t="shared" si="1"/>
        <v>16000</v>
      </c>
    </row>
    <row r="21" spans="2:10" x14ac:dyDescent="0.4">
      <c r="B21" s="86"/>
      <c r="C21" s="86"/>
      <c r="D21" s="36" t="s">
        <v>330</v>
      </c>
      <c r="E21" s="19">
        <v>251220</v>
      </c>
      <c r="F21" s="19"/>
      <c r="G21" s="19"/>
      <c r="H21" s="19">
        <f t="shared" si="0"/>
        <v>251220</v>
      </c>
      <c r="I21" s="10"/>
      <c r="J21" s="19">
        <f t="shared" si="1"/>
        <v>251220</v>
      </c>
    </row>
    <row r="22" spans="2:10" x14ac:dyDescent="0.4">
      <c r="B22" s="86"/>
      <c r="C22" s="87"/>
      <c r="D22" s="40" t="s">
        <v>331</v>
      </c>
      <c r="E22" s="21">
        <f>+E8+E9+E10+E11+E12+E13+E14+E15+E16+E17+E18+E19+E20+E21</f>
        <v>247759076</v>
      </c>
      <c r="F22" s="21">
        <f>+F8+F9+F10+F11+F12+F13+F14+F15+F16+F17+F18+F19+F20+F21</f>
        <v>0</v>
      </c>
      <c r="G22" s="21">
        <f>+G8+G9+G10+G11+G12+G13+G14+G15+G16+G17+G18+G19+G20+G21</f>
        <v>0</v>
      </c>
      <c r="H22" s="21">
        <f t="shared" si="0"/>
        <v>247759076</v>
      </c>
      <c r="I22" s="12">
        <f>+I8+I9+I10+I11+I12+I13+I14+I15+I16+I17+I18+I19+I20+I21</f>
        <v>0</v>
      </c>
      <c r="J22" s="21">
        <f t="shared" si="1"/>
        <v>247759076</v>
      </c>
    </row>
    <row r="23" spans="2:10" x14ac:dyDescent="0.4">
      <c r="B23" s="86"/>
      <c r="C23" s="85" t="s">
        <v>332</v>
      </c>
      <c r="D23" s="36" t="s">
        <v>333</v>
      </c>
      <c r="E23" s="19">
        <v>177731113</v>
      </c>
      <c r="F23" s="19"/>
      <c r="G23" s="19"/>
      <c r="H23" s="19">
        <f t="shared" si="0"/>
        <v>177731113</v>
      </c>
      <c r="I23" s="5"/>
      <c r="J23" s="19">
        <f t="shared" si="1"/>
        <v>177731113</v>
      </c>
    </row>
    <row r="24" spans="2:10" x14ac:dyDescent="0.4">
      <c r="B24" s="86"/>
      <c r="C24" s="86"/>
      <c r="D24" s="36" t="s">
        <v>334</v>
      </c>
      <c r="E24" s="19">
        <v>45080213</v>
      </c>
      <c r="F24" s="19"/>
      <c r="G24" s="19"/>
      <c r="H24" s="19">
        <f t="shared" si="0"/>
        <v>45080213</v>
      </c>
      <c r="I24" s="8"/>
      <c r="J24" s="19">
        <f t="shared" si="1"/>
        <v>45080213</v>
      </c>
    </row>
    <row r="25" spans="2:10" x14ac:dyDescent="0.4">
      <c r="B25" s="86"/>
      <c r="C25" s="86"/>
      <c r="D25" s="36" t="s">
        <v>335</v>
      </c>
      <c r="E25" s="19">
        <v>16545034</v>
      </c>
      <c r="F25" s="19"/>
      <c r="G25" s="19"/>
      <c r="H25" s="19">
        <f t="shared" si="0"/>
        <v>16545034</v>
      </c>
      <c r="I25" s="8"/>
      <c r="J25" s="19">
        <f t="shared" si="1"/>
        <v>16545034</v>
      </c>
    </row>
    <row r="26" spans="2:10" x14ac:dyDescent="0.4">
      <c r="B26" s="86"/>
      <c r="C26" s="86"/>
      <c r="D26" s="36" t="s">
        <v>336</v>
      </c>
      <c r="E26" s="19"/>
      <c r="F26" s="19"/>
      <c r="G26" s="19"/>
      <c r="H26" s="19">
        <f t="shared" si="0"/>
        <v>0</v>
      </c>
      <c r="I26" s="8"/>
      <c r="J26" s="19">
        <f t="shared" si="1"/>
        <v>0</v>
      </c>
    </row>
    <row r="27" spans="2:10" x14ac:dyDescent="0.4">
      <c r="B27" s="86"/>
      <c r="C27" s="86"/>
      <c r="D27" s="36" t="s">
        <v>337</v>
      </c>
      <c r="E27" s="19"/>
      <c r="F27" s="19"/>
      <c r="G27" s="19"/>
      <c r="H27" s="19">
        <f t="shared" si="0"/>
        <v>0</v>
      </c>
      <c r="I27" s="8"/>
      <c r="J27" s="19">
        <f t="shared" si="1"/>
        <v>0</v>
      </c>
    </row>
    <row r="28" spans="2:10" x14ac:dyDescent="0.4">
      <c r="B28" s="86"/>
      <c r="C28" s="86"/>
      <c r="D28" s="36" t="s">
        <v>34</v>
      </c>
      <c r="E28" s="19"/>
      <c r="F28" s="19"/>
      <c r="G28" s="19"/>
      <c r="H28" s="19">
        <f t="shared" si="0"/>
        <v>0</v>
      </c>
      <c r="I28" s="8"/>
      <c r="J28" s="19">
        <f t="shared" si="1"/>
        <v>0</v>
      </c>
    </row>
    <row r="29" spans="2:10" x14ac:dyDescent="0.4">
      <c r="B29" s="86"/>
      <c r="C29" s="86"/>
      <c r="D29" s="36" t="s">
        <v>338</v>
      </c>
      <c r="E29" s="19">
        <v>23718459</v>
      </c>
      <c r="F29" s="19"/>
      <c r="G29" s="19"/>
      <c r="H29" s="19">
        <f t="shared" si="0"/>
        <v>23718459</v>
      </c>
      <c r="I29" s="8"/>
      <c r="J29" s="19">
        <f t="shared" si="1"/>
        <v>23718459</v>
      </c>
    </row>
    <row r="30" spans="2:10" x14ac:dyDescent="0.4">
      <c r="B30" s="86"/>
      <c r="C30" s="86"/>
      <c r="D30" s="36" t="s">
        <v>339</v>
      </c>
      <c r="E30" s="19">
        <v>-8846605</v>
      </c>
      <c r="F30" s="19"/>
      <c r="G30" s="19"/>
      <c r="H30" s="19">
        <f t="shared" si="0"/>
        <v>-8846605</v>
      </c>
      <c r="I30" s="8"/>
      <c r="J30" s="19">
        <f t="shared" si="1"/>
        <v>-8846605</v>
      </c>
    </row>
    <row r="31" spans="2:10" x14ac:dyDescent="0.4">
      <c r="B31" s="86"/>
      <c r="C31" s="86"/>
      <c r="D31" s="36" t="s">
        <v>730</v>
      </c>
      <c r="E31" s="19"/>
      <c r="F31" s="19"/>
      <c r="G31" s="19"/>
      <c r="H31" s="19">
        <f t="shared" si="0"/>
        <v>0</v>
      </c>
      <c r="I31" s="8"/>
      <c r="J31" s="19">
        <f t="shared" si="1"/>
        <v>0</v>
      </c>
    </row>
    <row r="32" spans="2:10" x14ac:dyDescent="0.4">
      <c r="B32" s="86"/>
      <c r="C32" s="86"/>
      <c r="D32" s="36" t="s">
        <v>731</v>
      </c>
      <c r="E32" s="19"/>
      <c r="F32" s="19"/>
      <c r="G32" s="19"/>
      <c r="H32" s="19">
        <f t="shared" si="0"/>
        <v>0</v>
      </c>
      <c r="I32" s="8"/>
      <c r="J32" s="19">
        <f t="shared" si="1"/>
        <v>0</v>
      </c>
    </row>
    <row r="33" spans="2:10" x14ac:dyDescent="0.4">
      <c r="B33" s="86"/>
      <c r="C33" s="86"/>
      <c r="D33" s="36" t="s">
        <v>340</v>
      </c>
      <c r="E33" s="19"/>
      <c r="F33" s="19"/>
      <c r="G33" s="19"/>
      <c r="H33" s="19">
        <f t="shared" si="0"/>
        <v>0</v>
      </c>
      <c r="I33" s="8"/>
      <c r="J33" s="19">
        <f t="shared" si="1"/>
        <v>0</v>
      </c>
    </row>
    <row r="34" spans="2:10" x14ac:dyDescent="0.4">
      <c r="B34" s="86"/>
      <c r="C34" s="86"/>
      <c r="D34" s="36" t="s">
        <v>341</v>
      </c>
      <c r="E34" s="19"/>
      <c r="F34" s="19"/>
      <c r="G34" s="19"/>
      <c r="H34" s="19">
        <f t="shared" si="0"/>
        <v>0</v>
      </c>
      <c r="I34" s="8"/>
      <c r="J34" s="19">
        <f t="shared" si="1"/>
        <v>0</v>
      </c>
    </row>
    <row r="35" spans="2:10" x14ac:dyDescent="0.4">
      <c r="B35" s="86"/>
      <c r="C35" s="86"/>
      <c r="D35" s="36" t="s">
        <v>342</v>
      </c>
      <c r="E35" s="19"/>
      <c r="F35" s="19"/>
      <c r="G35" s="19"/>
      <c r="H35" s="19">
        <f t="shared" si="0"/>
        <v>0</v>
      </c>
      <c r="I35" s="10"/>
      <c r="J35" s="19">
        <f t="shared" si="1"/>
        <v>0</v>
      </c>
    </row>
    <row r="36" spans="2:10" x14ac:dyDescent="0.4">
      <c r="B36" s="86"/>
      <c r="C36" s="87"/>
      <c r="D36" s="40" t="s">
        <v>343</v>
      </c>
      <c r="E36" s="21">
        <f>+E23+E24+E25+E26+E27+E28+E29+E30+E31+E32+E33+E34+E35</f>
        <v>254228214</v>
      </c>
      <c r="F36" s="21">
        <f>+F23+F24+F25+F26+F27+F28+F29+F30+F31+F32+F33+F34+F35</f>
        <v>0</v>
      </c>
      <c r="G36" s="21">
        <f>+G23+G24+G25+G26+G27+G28+G29+G30+G31+G32+G33+G34+G35</f>
        <v>0</v>
      </c>
      <c r="H36" s="21">
        <f t="shared" si="0"/>
        <v>254228214</v>
      </c>
      <c r="I36" s="12">
        <f>+I23+I24+I25+I26+I27+I28+I29+I30+I31+I32+I33+I34+I35</f>
        <v>0</v>
      </c>
      <c r="J36" s="21">
        <f t="shared" si="1"/>
        <v>254228214</v>
      </c>
    </row>
    <row r="37" spans="2:10" x14ac:dyDescent="0.4">
      <c r="B37" s="87"/>
      <c r="C37" s="17" t="s">
        <v>344</v>
      </c>
      <c r="D37" s="15"/>
      <c r="E37" s="16">
        <f xml:space="preserve"> +E22 - E36</f>
        <v>-6469138</v>
      </c>
      <c r="F37" s="16">
        <f xml:space="preserve"> +F22 - F36</f>
        <v>0</v>
      </c>
      <c r="G37" s="16">
        <f xml:space="preserve"> +G22 - G36</f>
        <v>0</v>
      </c>
      <c r="H37" s="16">
        <f t="shared" si="0"/>
        <v>-6469138</v>
      </c>
      <c r="I37" s="12">
        <f xml:space="preserve"> +I22 - I36</f>
        <v>0</v>
      </c>
      <c r="J37" s="16">
        <f>J22-J36</f>
        <v>-6469138</v>
      </c>
    </row>
    <row r="38" spans="2:10" x14ac:dyDescent="0.4">
      <c r="B38" s="85" t="s">
        <v>345</v>
      </c>
      <c r="C38" s="85" t="s">
        <v>316</v>
      </c>
      <c r="D38" s="36" t="s">
        <v>346</v>
      </c>
      <c r="E38" s="19"/>
      <c r="F38" s="19"/>
      <c r="G38" s="19"/>
      <c r="H38" s="19">
        <f t="shared" si="0"/>
        <v>0</v>
      </c>
      <c r="I38" s="5"/>
      <c r="J38" s="19">
        <f t="shared" si="1"/>
        <v>0</v>
      </c>
    </row>
    <row r="39" spans="2:10" x14ac:dyDescent="0.4">
      <c r="B39" s="86"/>
      <c r="C39" s="86"/>
      <c r="D39" s="36" t="s">
        <v>347</v>
      </c>
      <c r="E39" s="19">
        <v>815</v>
      </c>
      <c r="F39" s="19"/>
      <c r="G39" s="19"/>
      <c r="H39" s="19">
        <f t="shared" si="0"/>
        <v>815</v>
      </c>
      <c r="I39" s="8"/>
      <c r="J39" s="19">
        <f t="shared" si="1"/>
        <v>815</v>
      </c>
    </row>
    <row r="40" spans="2:10" x14ac:dyDescent="0.4">
      <c r="B40" s="86"/>
      <c r="C40" s="86"/>
      <c r="D40" s="36" t="s">
        <v>732</v>
      </c>
      <c r="E40" s="19"/>
      <c r="F40" s="19"/>
      <c r="G40" s="19"/>
      <c r="H40" s="19">
        <f t="shared" si="0"/>
        <v>0</v>
      </c>
      <c r="I40" s="8"/>
      <c r="J40" s="19">
        <f t="shared" si="1"/>
        <v>0</v>
      </c>
    </row>
    <row r="41" spans="2:10" x14ac:dyDescent="0.4">
      <c r="B41" s="86"/>
      <c r="C41" s="86"/>
      <c r="D41" s="36" t="s">
        <v>348</v>
      </c>
      <c r="E41" s="19"/>
      <c r="F41" s="19"/>
      <c r="G41" s="19"/>
      <c r="H41" s="19">
        <f t="shared" si="0"/>
        <v>0</v>
      </c>
      <c r="I41" s="8"/>
      <c r="J41" s="19">
        <f t="shared" si="1"/>
        <v>0</v>
      </c>
    </row>
    <row r="42" spans="2:10" x14ac:dyDescent="0.4">
      <c r="B42" s="86"/>
      <c r="C42" s="86"/>
      <c r="D42" s="36" t="s">
        <v>349</v>
      </c>
      <c r="E42" s="19"/>
      <c r="F42" s="19"/>
      <c r="G42" s="19"/>
      <c r="H42" s="19">
        <f t="shared" si="0"/>
        <v>0</v>
      </c>
      <c r="I42" s="8"/>
      <c r="J42" s="19">
        <f t="shared" si="1"/>
        <v>0</v>
      </c>
    </row>
    <row r="43" spans="2:10" x14ac:dyDescent="0.4">
      <c r="B43" s="86"/>
      <c r="C43" s="86"/>
      <c r="D43" s="36" t="s">
        <v>350</v>
      </c>
      <c r="E43" s="19"/>
      <c r="F43" s="19"/>
      <c r="G43" s="19"/>
      <c r="H43" s="19">
        <f t="shared" si="0"/>
        <v>0</v>
      </c>
      <c r="I43" s="8"/>
      <c r="J43" s="19">
        <f t="shared" si="1"/>
        <v>0</v>
      </c>
    </row>
    <row r="44" spans="2:10" x14ac:dyDescent="0.4">
      <c r="B44" s="86"/>
      <c r="C44" s="86"/>
      <c r="D44" s="36" t="s">
        <v>351</v>
      </c>
      <c r="E44" s="19"/>
      <c r="F44" s="19"/>
      <c r="G44" s="19"/>
      <c r="H44" s="19">
        <f t="shared" si="0"/>
        <v>0</v>
      </c>
      <c r="I44" s="8"/>
      <c r="J44" s="19">
        <f t="shared" si="1"/>
        <v>0</v>
      </c>
    </row>
    <row r="45" spans="2:10" x14ac:dyDescent="0.4">
      <c r="B45" s="86"/>
      <c r="C45" s="86"/>
      <c r="D45" s="36" t="s">
        <v>352</v>
      </c>
      <c r="E45" s="19"/>
      <c r="F45" s="19"/>
      <c r="G45" s="19"/>
      <c r="H45" s="19">
        <f t="shared" si="0"/>
        <v>0</v>
      </c>
      <c r="I45" s="8"/>
      <c r="J45" s="19">
        <f t="shared" si="1"/>
        <v>0</v>
      </c>
    </row>
    <row r="46" spans="2:10" x14ac:dyDescent="0.4">
      <c r="B46" s="86"/>
      <c r="C46" s="86"/>
      <c r="D46" s="36" t="s">
        <v>353</v>
      </c>
      <c r="E46" s="19"/>
      <c r="F46" s="19"/>
      <c r="G46" s="19"/>
      <c r="H46" s="19">
        <f t="shared" si="0"/>
        <v>0</v>
      </c>
      <c r="I46" s="8"/>
      <c r="J46" s="19">
        <f t="shared" si="1"/>
        <v>0</v>
      </c>
    </row>
    <row r="47" spans="2:10" x14ac:dyDescent="0.4">
      <c r="B47" s="86"/>
      <c r="C47" s="86"/>
      <c r="D47" s="36" t="s">
        <v>354</v>
      </c>
      <c r="E47" s="19">
        <v>6794100</v>
      </c>
      <c r="F47" s="19"/>
      <c r="G47" s="19"/>
      <c r="H47" s="19">
        <f t="shared" si="0"/>
        <v>6794100</v>
      </c>
      <c r="I47" s="10"/>
      <c r="J47" s="19">
        <f t="shared" si="1"/>
        <v>6794100</v>
      </c>
    </row>
    <row r="48" spans="2:10" x14ac:dyDescent="0.4">
      <c r="B48" s="86"/>
      <c r="C48" s="87"/>
      <c r="D48" s="40" t="s">
        <v>355</v>
      </c>
      <c r="E48" s="21">
        <f>+E38+E39+E40+E41+E42+E43+E44+E45+E46+E47</f>
        <v>6794915</v>
      </c>
      <c r="F48" s="21">
        <f>+F38+F39+F40+F41+F42+F43+F44+F45+F46+F47</f>
        <v>0</v>
      </c>
      <c r="G48" s="21">
        <f>+G38+G39+G40+G41+G42+G43+G44+G45+G46+G47</f>
        <v>0</v>
      </c>
      <c r="H48" s="21">
        <f t="shared" si="0"/>
        <v>6794915</v>
      </c>
      <c r="I48" s="12">
        <f>+I38+I39+I40+I41+I42+I43+I44+I45+I46+I47</f>
        <v>0</v>
      </c>
      <c r="J48" s="21">
        <f t="shared" si="1"/>
        <v>6794915</v>
      </c>
    </row>
    <row r="49" spans="2:10" x14ac:dyDescent="0.4">
      <c r="B49" s="86"/>
      <c r="C49" s="85" t="s">
        <v>332</v>
      </c>
      <c r="D49" s="36" t="s">
        <v>356</v>
      </c>
      <c r="E49" s="19">
        <v>186431</v>
      </c>
      <c r="F49" s="19"/>
      <c r="G49" s="19"/>
      <c r="H49" s="19">
        <f t="shared" si="0"/>
        <v>186431</v>
      </c>
      <c r="I49" s="5"/>
      <c r="J49" s="19">
        <f t="shared" si="1"/>
        <v>186431</v>
      </c>
    </row>
    <row r="50" spans="2:10" x14ac:dyDescent="0.4">
      <c r="B50" s="86"/>
      <c r="C50" s="86"/>
      <c r="D50" s="36" t="s">
        <v>733</v>
      </c>
      <c r="E50" s="19"/>
      <c r="F50" s="19"/>
      <c r="G50" s="19"/>
      <c r="H50" s="19">
        <f t="shared" si="0"/>
        <v>0</v>
      </c>
      <c r="I50" s="8"/>
      <c r="J50" s="19">
        <f t="shared" si="1"/>
        <v>0</v>
      </c>
    </row>
    <row r="51" spans="2:10" x14ac:dyDescent="0.4">
      <c r="B51" s="86"/>
      <c r="C51" s="86"/>
      <c r="D51" s="36" t="s">
        <v>357</v>
      </c>
      <c r="E51" s="19"/>
      <c r="F51" s="19"/>
      <c r="G51" s="19"/>
      <c r="H51" s="19">
        <f t="shared" si="0"/>
        <v>0</v>
      </c>
      <c r="I51" s="8"/>
      <c r="J51" s="19">
        <f t="shared" si="1"/>
        <v>0</v>
      </c>
    </row>
    <row r="52" spans="2:10" x14ac:dyDescent="0.4">
      <c r="B52" s="86"/>
      <c r="C52" s="86"/>
      <c r="D52" s="36" t="s">
        <v>358</v>
      </c>
      <c r="E52" s="19"/>
      <c r="F52" s="19"/>
      <c r="G52" s="19"/>
      <c r="H52" s="19">
        <f t="shared" si="0"/>
        <v>0</v>
      </c>
      <c r="I52" s="8"/>
      <c r="J52" s="19">
        <f t="shared" si="1"/>
        <v>0</v>
      </c>
    </row>
    <row r="53" spans="2:10" x14ac:dyDescent="0.4">
      <c r="B53" s="86"/>
      <c r="C53" s="86"/>
      <c r="D53" s="36" t="s">
        <v>359</v>
      </c>
      <c r="E53" s="19"/>
      <c r="F53" s="19"/>
      <c r="G53" s="19"/>
      <c r="H53" s="19">
        <f t="shared" si="0"/>
        <v>0</v>
      </c>
      <c r="I53" s="8"/>
      <c r="J53" s="19">
        <f t="shared" si="1"/>
        <v>0</v>
      </c>
    </row>
    <row r="54" spans="2:10" x14ac:dyDescent="0.4">
      <c r="B54" s="86"/>
      <c r="C54" s="86"/>
      <c r="D54" s="36" t="s">
        <v>360</v>
      </c>
      <c r="E54" s="19"/>
      <c r="F54" s="19"/>
      <c r="G54" s="19"/>
      <c r="H54" s="19">
        <f t="shared" si="0"/>
        <v>0</v>
      </c>
      <c r="I54" s="8"/>
      <c r="J54" s="19">
        <f t="shared" si="1"/>
        <v>0</v>
      </c>
    </row>
    <row r="55" spans="2:10" x14ac:dyDescent="0.4">
      <c r="B55" s="86"/>
      <c r="C55" s="86"/>
      <c r="D55" s="36" t="s">
        <v>361</v>
      </c>
      <c r="E55" s="19"/>
      <c r="F55" s="19"/>
      <c r="G55" s="19"/>
      <c r="H55" s="19">
        <f t="shared" si="0"/>
        <v>0</v>
      </c>
      <c r="I55" s="8"/>
      <c r="J55" s="19">
        <f t="shared" si="1"/>
        <v>0</v>
      </c>
    </row>
    <row r="56" spans="2:10" x14ac:dyDescent="0.4">
      <c r="B56" s="86"/>
      <c r="C56" s="86"/>
      <c r="D56" s="36" t="s">
        <v>362</v>
      </c>
      <c r="E56" s="19"/>
      <c r="F56" s="19"/>
      <c r="G56" s="19"/>
      <c r="H56" s="19">
        <f t="shared" si="0"/>
        <v>0</v>
      </c>
      <c r="I56" s="8"/>
      <c r="J56" s="19">
        <f t="shared" si="1"/>
        <v>0</v>
      </c>
    </row>
    <row r="57" spans="2:10" x14ac:dyDescent="0.4">
      <c r="B57" s="86"/>
      <c r="C57" s="86"/>
      <c r="D57" s="36" t="s">
        <v>363</v>
      </c>
      <c r="E57" s="19">
        <v>1716589</v>
      </c>
      <c r="F57" s="19"/>
      <c r="G57" s="19"/>
      <c r="H57" s="19">
        <f t="shared" si="0"/>
        <v>1716589</v>
      </c>
      <c r="I57" s="10"/>
      <c r="J57" s="19">
        <f t="shared" si="1"/>
        <v>1716589</v>
      </c>
    </row>
    <row r="58" spans="2:10" x14ac:dyDescent="0.4">
      <c r="B58" s="86"/>
      <c r="C58" s="87"/>
      <c r="D58" s="40" t="s">
        <v>364</v>
      </c>
      <c r="E58" s="21">
        <f>+E49+E50+E51+E52+E53+E54+E55+E56+E57</f>
        <v>1903020</v>
      </c>
      <c r="F58" s="21">
        <f>+F49+F50+F51+F52+F53+F54+F55+F56+F57</f>
        <v>0</v>
      </c>
      <c r="G58" s="21">
        <f>+G49+G50+G51+G52+G53+G54+G55+G56+G57</f>
        <v>0</v>
      </c>
      <c r="H58" s="21">
        <f t="shared" si="0"/>
        <v>1903020</v>
      </c>
      <c r="I58" s="12">
        <f>+I49+I50+I51+I52+I53+I54+I55+I56+I57</f>
        <v>0</v>
      </c>
      <c r="J58" s="21">
        <f t="shared" si="1"/>
        <v>1903020</v>
      </c>
    </row>
    <row r="59" spans="2:10" x14ac:dyDescent="0.4">
      <c r="B59" s="87"/>
      <c r="C59" s="17" t="s">
        <v>365</v>
      </c>
      <c r="D59" s="28"/>
      <c r="E59" s="41">
        <f xml:space="preserve"> +E48 - E58</f>
        <v>4891895</v>
      </c>
      <c r="F59" s="41">
        <f xml:space="preserve"> +F48 - F58</f>
        <v>0</v>
      </c>
      <c r="G59" s="41">
        <f xml:space="preserve"> +G48 - G58</f>
        <v>0</v>
      </c>
      <c r="H59" s="41">
        <f t="shared" si="0"/>
        <v>4891895</v>
      </c>
      <c r="I59" s="12">
        <f xml:space="preserve"> +I48 - I58</f>
        <v>0</v>
      </c>
      <c r="J59" s="41">
        <f>J48-J58</f>
        <v>4891895</v>
      </c>
    </row>
    <row r="60" spans="2:10" x14ac:dyDescent="0.4">
      <c r="B60" s="17" t="s">
        <v>366</v>
      </c>
      <c r="C60" s="14"/>
      <c r="D60" s="15"/>
      <c r="E60" s="16">
        <f xml:space="preserve"> +E37 +E59</f>
        <v>-1577243</v>
      </c>
      <c r="F60" s="16">
        <f xml:space="preserve"> +F37 +F59</f>
        <v>0</v>
      </c>
      <c r="G60" s="16">
        <f xml:space="preserve"> +G37 +G59</f>
        <v>0</v>
      </c>
      <c r="H60" s="16">
        <f t="shared" si="0"/>
        <v>-1577243</v>
      </c>
      <c r="I60" s="12">
        <f xml:space="preserve"> +I37 +I59</f>
        <v>0</v>
      </c>
      <c r="J60" s="16">
        <f>J37+J59</f>
        <v>-1577243</v>
      </c>
    </row>
    <row r="61" spans="2:10" x14ac:dyDescent="0.4">
      <c r="B61" s="85" t="s">
        <v>367</v>
      </c>
      <c r="C61" s="85" t="s">
        <v>316</v>
      </c>
      <c r="D61" s="36" t="s">
        <v>368</v>
      </c>
      <c r="E61" s="19"/>
      <c r="F61" s="19"/>
      <c r="G61" s="19"/>
      <c r="H61" s="19">
        <f t="shared" si="0"/>
        <v>0</v>
      </c>
      <c r="I61" s="5"/>
      <c r="J61" s="19">
        <f t="shared" si="1"/>
        <v>0</v>
      </c>
    </row>
    <row r="62" spans="2:10" x14ac:dyDescent="0.4">
      <c r="B62" s="86"/>
      <c r="C62" s="86"/>
      <c r="D62" s="36" t="s">
        <v>369</v>
      </c>
      <c r="E62" s="19"/>
      <c r="F62" s="19"/>
      <c r="G62" s="19"/>
      <c r="H62" s="19">
        <f t="shared" si="0"/>
        <v>0</v>
      </c>
      <c r="I62" s="8"/>
      <c r="J62" s="19">
        <f t="shared" si="1"/>
        <v>0</v>
      </c>
    </row>
    <row r="63" spans="2:10" x14ac:dyDescent="0.4">
      <c r="B63" s="86"/>
      <c r="C63" s="86"/>
      <c r="D63" s="36" t="s">
        <v>370</v>
      </c>
      <c r="E63" s="19"/>
      <c r="F63" s="19"/>
      <c r="G63" s="19"/>
      <c r="H63" s="19">
        <f t="shared" si="0"/>
        <v>0</v>
      </c>
      <c r="I63" s="8"/>
      <c r="J63" s="19">
        <f t="shared" si="1"/>
        <v>0</v>
      </c>
    </row>
    <row r="64" spans="2:10" x14ac:dyDescent="0.4">
      <c r="B64" s="86"/>
      <c r="C64" s="86"/>
      <c r="D64" s="36" t="s">
        <v>371</v>
      </c>
      <c r="E64" s="19"/>
      <c r="F64" s="19"/>
      <c r="G64" s="19"/>
      <c r="H64" s="19">
        <f t="shared" si="0"/>
        <v>0</v>
      </c>
      <c r="I64" s="8"/>
      <c r="J64" s="19">
        <f t="shared" si="1"/>
        <v>0</v>
      </c>
    </row>
    <row r="65" spans="2:10" x14ac:dyDescent="0.4">
      <c r="B65" s="86"/>
      <c r="C65" s="86"/>
      <c r="D65" s="36" t="s">
        <v>372</v>
      </c>
      <c r="E65" s="19"/>
      <c r="F65" s="19"/>
      <c r="G65" s="19"/>
      <c r="H65" s="19">
        <f t="shared" si="0"/>
        <v>0</v>
      </c>
      <c r="I65" s="8"/>
      <c r="J65" s="19">
        <f t="shared" si="1"/>
        <v>0</v>
      </c>
    </row>
    <row r="66" spans="2:10" x14ac:dyDescent="0.4">
      <c r="B66" s="86"/>
      <c r="C66" s="86"/>
      <c r="D66" s="36" t="s">
        <v>394</v>
      </c>
      <c r="E66" s="19"/>
      <c r="F66" s="19"/>
      <c r="G66" s="19"/>
      <c r="H66" s="19">
        <f t="shared" si="0"/>
        <v>0</v>
      </c>
      <c r="I66" s="8"/>
      <c r="J66" s="19">
        <f t="shared" si="1"/>
        <v>0</v>
      </c>
    </row>
    <row r="67" spans="2:10" x14ac:dyDescent="0.4">
      <c r="B67" s="86"/>
      <c r="C67" s="86"/>
      <c r="D67" s="36" t="s">
        <v>395</v>
      </c>
      <c r="E67" s="19"/>
      <c r="F67" s="19"/>
      <c r="G67" s="19"/>
      <c r="H67" s="19">
        <f t="shared" si="0"/>
        <v>0</v>
      </c>
      <c r="I67" s="8"/>
      <c r="J67" s="19">
        <f t="shared" si="1"/>
        <v>0</v>
      </c>
    </row>
    <row r="68" spans="2:10" x14ac:dyDescent="0.4">
      <c r="B68" s="86"/>
      <c r="C68" s="86"/>
      <c r="D68" s="36" t="s">
        <v>373</v>
      </c>
      <c r="E68" s="19"/>
      <c r="F68" s="19"/>
      <c r="G68" s="19"/>
      <c r="H68" s="19">
        <f t="shared" si="0"/>
        <v>0</v>
      </c>
      <c r="I68" s="10"/>
      <c r="J68" s="19">
        <f t="shared" si="1"/>
        <v>0</v>
      </c>
    </row>
    <row r="69" spans="2:10" x14ac:dyDescent="0.4">
      <c r="B69" s="86"/>
      <c r="C69" s="87"/>
      <c r="D69" s="40" t="s">
        <v>374</v>
      </c>
      <c r="E69" s="21">
        <f>+E61+E62+E63+E64+E65+E66+E67+E68</f>
        <v>0</v>
      </c>
      <c r="F69" s="21">
        <f>+F61+F62+F63+F64+F65+F66+F67+F68</f>
        <v>0</v>
      </c>
      <c r="G69" s="21">
        <f>+G61+G62+G63+G64+G65+G66+G67+G68</f>
        <v>0</v>
      </c>
      <c r="H69" s="21">
        <f t="shared" si="0"/>
        <v>0</v>
      </c>
      <c r="I69" s="12">
        <f>+I61+I62+I63+I64+I65+I66+I67+I68</f>
        <v>0</v>
      </c>
      <c r="J69" s="21">
        <f t="shared" si="1"/>
        <v>0</v>
      </c>
    </row>
    <row r="70" spans="2:10" x14ac:dyDescent="0.4">
      <c r="B70" s="86"/>
      <c r="C70" s="85" t="s">
        <v>332</v>
      </c>
      <c r="D70" s="36" t="s">
        <v>375</v>
      </c>
      <c r="E70" s="19"/>
      <c r="F70" s="19"/>
      <c r="G70" s="19"/>
      <c r="H70" s="19">
        <f t="shared" si="0"/>
        <v>0</v>
      </c>
      <c r="I70" s="5"/>
      <c r="J70" s="19">
        <f t="shared" si="1"/>
        <v>0</v>
      </c>
    </row>
    <row r="71" spans="2:10" x14ac:dyDescent="0.4">
      <c r="B71" s="86"/>
      <c r="C71" s="86"/>
      <c r="D71" s="36" t="s">
        <v>376</v>
      </c>
      <c r="E71" s="19"/>
      <c r="F71" s="19"/>
      <c r="G71" s="19"/>
      <c r="H71" s="19">
        <f t="shared" si="0"/>
        <v>0</v>
      </c>
      <c r="I71" s="8"/>
      <c r="J71" s="19">
        <f t="shared" si="1"/>
        <v>0</v>
      </c>
    </row>
    <row r="72" spans="2:10" x14ac:dyDescent="0.4">
      <c r="B72" s="86"/>
      <c r="C72" s="86"/>
      <c r="D72" s="36" t="s">
        <v>377</v>
      </c>
      <c r="E72" s="19">
        <v>3</v>
      </c>
      <c r="F72" s="19"/>
      <c r="G72" s="19"/>
      <c r="H72" s="19">
        <f t="shared" si="0"/>
        <v>3</v>
      </c>
      <c r="I72" s="8"/>
      <c r="J72" s="19">
        <f t="shared" si="1"/>
        <v>3</v>
      </c>
    </row>
    <row r="73" spans="2:10" x14ac:dyDescent="0.4">
      <c r="B73" s="86"/>
      <c r="C73" s="86"/>
      <c r="D73" s="36" t="s">
        <v>378</v>
      </c>
      <c r="E73" s="19"/>
      <c r="F73" s="19"/>
      <c r="G73" s="19"/>
      <c r="H73" s="19">
        <f t="shared" ref="H73:H87" si="2">E73+F73+G73</f>
        <v>0</v>
      </c>
      <c r="I73" s="8"/>
      <c r="J73" s="19">
        <f t="shared" ref="J73:J86" si="3">H73-ABS(I73)</f>
        <v>0</v>
      </c>
    </row>
    <row r="74" spans="2:10" x14ac:dyDescent="0.4">
      <c r="B74" s="86"/>
      <c r="C74" s="86"/>
      <c r="D74" s="36" t="s">
        <v>379</v>
      </c>
      <c r="E74" s="19"/>
      <c r="F74" s="19"/>
      <c r="G74" s="19"/>
      <c r="H74" s="19">
        <f t="shared" si="2"/>
        <v>0</v>
      </c>
      <c r="I74" s="8"/>
      <c r="J74" s="19">
        <f t="shared" si="3"/>
        <v>0</v>
      </c>
    </row>
    <row r="75" spans="2:10" x14ac:dyDescent="0.4">
      <c r="B75" s="86"/>
      <c r="C75" s="86"/>
      <c r="D75" s="36" t="s">
        <v>380</v>
      </c>
      <c r="E75" s="19"/>
      <c r="F75" s="19"/>
      <c r="G75" s="19"/>
      <c r="H75" s="19">
        <f t="shared" si="2"/>
        <v>0</v>
      </c>
      <c r="I75" s="8"/>
      <c r="J75" s="19">
        <f t="shared" si="3"/>
        <v>0</v>
      </c>
    </row>
    <row r="76" spans="2:10" x14ac:dyDescent="0.4">
      <c r="B76" s="86"/>
      <c r="C76" s="86"/>
      <c r="D76" s="36" t="s">
        <v>396</v>
      </c>
      <c r="E76" s="19"/>
      <c r="F76" s="19"/>
      <c r="G76" s="19"/>
      <c r="H76" s="19">
        <f t="shared" si="2"/>
        <v>0</v>
      </c>
      <c r="I76" s="8"/>
      <c r="J76" s="19">
        <f t="shared" si="3"/>
        <v>0</v>
      </c>
    </row>
    <row r="77" spans="2:10" x14ac:dyDescent="0.4">
      <c r="B77" s="86"/>
      <c r="C77" s="86"/>
      <c r="D77" s="36" t="s">
        <v>397</v>
      </c>
      <c r="E77" s="19"/>
      <c r="F77" s="19"/>
      <c r="G77" s="19"/>
      <c r="H77" s="19">
        <f t="shared" si="2"/>
        <v>0</v>
      </c>
      <c r="I77" s="8"/>
      <c r="J77" s="19">
        <f t="shared" si="3"/>
        <v>0</v>
      </c>
    </row>
    <row r="78" spans="2:10" x14ac:dyDescent="0.4">
      <c r="B78" s="86"/>
      <c r="C78" s="86"/>
      <c r="D78" s="36" t="s">
        <v>381</v>
      </c>
      <c r="E78" s="19"/>
      <c r="F78" s="19"/>
      <c r="G78" s="19"/>
      <c r="H78" s="19">
        <f t="shared" si="2"/>
        <v>0</v>
      </c>
      <c r="I78" s="10"/>
      <c r="J78" s="19">
        <f t="shared" si="3"/>
        <v>0</v>
      </c>
    </row>
    <row r="79" spans="2:10" x14ac:dyDescent="0.4">
      <c r="B79" s="86"/>
      <c r="C79" s="87"/>
      <c r="D79" s="40" t="s">
        <v>382</v>
      </c>
      <c r="E79" s="21">
        <f>+E70+E71+E72+E73+E74+E75+E76+E77+E78</f>
        <v>3</v>
      </c>
      <c r="F79" s="21">
        <f>+F70+F71+F72+F73+F74+F75+F76+F77+F78</f>
        <v>0</v>
      </c>
      <c r="G79" s="21">
        <f>+G70+G71+G72+G73+G74+G75+G76+G77+G78</f>
        <v>0</v>
      </c>
      <c r="H79" s="21">
        <f t="shared" si="2"/>
        <v>3</v>
      </c>
      <c r="I79" s="12">
        <f>+I70+I71+I72+I73+I74+I75+I76+I77+I78</f>
        <v>0</v>
      </c>
      <c r="J79" s="21">
        <f t="shared" si="3"/>
        <v>3</v>
      </c>
    </row>
    <row r="80" spans="2:10" x14ac:dyDescent="0.4">
      <c r="B80" s="87"/>
      <c r="C80" s="22" t="s">
        <v>383</v>
      </c>
      <c r="D80" s="42"/>
      <c r="E80" s="43">
        <f xml:space="preserve"> +E69 - E79</f>
        <v>-3</v>
      </c>
      <c r="F80" s="43">
        <f xml:space="preserve"> +F69 - F79</f>
        <v>0</v>
      </c>
      <c r="G80" s="43">
        <f xml:space="preserve"> +G69 - G79</f>
        <v>0</v>
      </c>
      <c r="H80" s="43">
        <f t="shared" si="2"/>
        <v>-3</v>
      </c>
      <c r="I80" s="12">
        <f xml:space="preserve"> +I69 - I79</f>
        <v>0</v>
      </c>
      <c r="J80" s="43">
        <f>J69-J79</f>
        <v>-3</v>
      </c>
    </row>
    <row r="81" spans="2:10" x14ac:dyDescent="0.4">
      <c r="B81" s="17" t="s">
        <v>384</v>
      </c>
      <c r="C81" s="44"/>
      <c r="D81" s="45"/>
      <c r="E81" s="46">
        <f xml:space="preserve"> +E60 +E80</f>
        <v>-1577246</v>
      </c>
      <c r="F81" s="46">
        <f xml:space="preserve"> +F60 +F80</f>
        <v>0</v>
      </c>
      <c r="G81" s="46">
        <f xml:space="preserve"> +G60 +G80</f>
        <v>0</v>
      </c>
      <c r="H81" s="46">
        <f t="shared" si="2"/>
        <v>-1577246</v>
      </c>
      <c r="I81" s="12">
        <f xml:space="preserve"> +I60 +I80</f>
        <v>0</v>
      </c>
      <c r="J81" s="46">
        <f>J60+J80</f>
        <v>-1577246</v>
      </c>
    </row>
    <row r="82" spans="2:10" x14ac:dyDescent="0.4">
      <c r="B82" s="88" t="s">
        <v>385</v>
      </c>
      <c r="C82" s="44" t="s">
        <v>386</v>
      </c>
      <c r="D82" s="45"/>
      <c r="E82" s="46">
        <v>386902342</v>
      </c>
      <c r="F82" s="46"/>
      <c r="G82" s="46"/>
      <c r="H82" s="46">
        <f t="shared" si="2"/>
        <v>386902342</v>
      </c>
      <c r="I82" s="12"/>
      <c r="J82" s="46">
        <f t="shared" si="3"/>
        <v>386902342</v>
      </c>
    </row>
    <row r="83" spans="2:10" x14ac:dyDescent="0.4">
      <c r="B83" s="89"/>
      <c r="C83" s="44" t="s">
        <v>387</v>
      </c>
      <c r="D83" s="45"/>
      <c r="E83" s="46">
        <f xml:space="preserve"> +E81 +E82</f>
        <v>385325096</v>
      </c>
      <c r="F83" s="46">
        <f xml:space="preserve"> +F81 +F82</f>
        <v>0</v>
      </c>
      <c r="G83" s="46">
        <f xml:space="preserve"> +G81 +G82</f>
        <v>0</v>
      </c>
      <c r="H83" s="46">
        <f t="shared" si="2"/>
        <v>385325096</v>
      </c>
      <c r="I83" s="12">
        <f xml:space="preserve"> +I81 +I82</f>
        <v>0</v>
      </c>
      <c r="J83" s="46">
        <f>J81+J82</f>
        <v>385325096</v>
      </c>
    </row>
    <row r="84" spans="2:10" x14ac:dyDescent="0.4">
      <c r="B84" s="89"/>
      <c r="C84" s="44" t="s">
        <v>388</v>
      </c>
      <c r="D84" s="45"/>
      <c r="E84" s="46"/>
      <c r="F84" s="46"/>
      <c r="G84" s="46"/>
      <c r="H84" s="46">
        <f t="shared" si="2"/>
        <v>0</v>
      </c>
      <c r="I84" s="12"/>
      <c r="J84" s="46">
        <f t="shared" si="3"/>
        <v>0</v>
      </c>
    </row>
    <row r="85" spans="2:10" x14ac:dyDescent="0.4">
      <c r="B85" s="89"/>
      <c r="C85" s="44" t="s">
        <v>389</v>
      </c>
      <c r="D85" s="45"/>
      <c r="E85" s="46"/>
      <c r="F85" s="46"/>
      <c r="G85" s="46"/>
      <c r="H85" s="46">
        <f t="shared" si="2"/>
        <v>0</v>
      </c>
      <c r="I85" s="12"/>
      <c r="J85" s="46">
        <f t="shared" si="3"/>
        <v>0</v>
      </c>
    </row>
    <row r="86" spans="2:10" x14ac:dyDescent="0.4">
      <c r="B86" s="89"/>
      <c r="C86" s="44" t="s">
        <v>390</v>
      </c>
      <c r="D86" s="45"/>
      <c r="E86" s="46"/>
      <c r="F86" s="46"/>
      <c r="G86" s="46"/>
      <c r="H86" s="46">
        <f t="shared" si="2"/>
        <v>0</v>
      </c>
      <c r="I86" s="12"/>
      <c r="J86" s="46">
        <f t="shared" si="3"/>
        <v>0</v>
      </c>
    </row>
    <row r="87" spans="2:10" x14ac:dyDescent="0.4">
      <c r="B87" s="90"/>
      <c r="C87" s="44" t="s">
        <v>391</v>
      </c>
      <c r="D87" s="45"/>
      <c r="E87" s="46">
        <f xml:space="preserve"> +E83 +E84 +E85 - E86</f>
        <v>385325096</v>
      </c>
      <c r="F87" s="46">
        <f xml:space="preserve"> +F83 +F84 +F85 - F86</f>
        <v>0</v>
      </c>
      <c r="G87" s="46">
        <f xml:space="preserve"> +G83 +G84 +G85 - G86</f>
        <v>0</v>
      </c>
      <c r="H87" s="46">
        <f t="shared" si="2"/>
        <v>385325096</v>
      </c>
      <c r="I87" s="12">
        <f xml:space="preserve"> +I83 +I84 +I85 - I86</f>
        <v>0</v>
      </c>
      <c r="J87" s="46">
        <f>J83+J84+J85-J86</f>
        <v>385325096</v>
      </c>
    </row>
  </sheetData>
  <mergeCells count="13">
    <mergeCell ref="B61:B80"/>
    <mergeCell ref="C61:C69"/>
    <mergeCell ref="C70:C79"/>
    <mergeCell ref="B82:B87"/>
    <mergeCell ref="B3:J3"/>
    <mergeCell ref="B5:J5"/>
    <mergeCell ref="B7:D7"/>
    <mergeCell ref="C8:C22"/>
    <mergeCell ref="B8:B37"/>
    <mergeCell ref="C23:C36"/>
    <mergeCell ref="B38:B59"/>
    <mergeCell ref="C38:C48"/>
    <mergeCell ref="C49:C58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E749-D910-4C3D-A1D0-1A95EE13BE90}">
  <dimension ref="B2:K91"/>
  <sheetViews>
    <sheetView topLeftCell="B1" workbookViewId="0">
      <selection activeCell="B1" sqref="A1:XFD1048576"/>
    </sheetView>
  </sheetViews>
  <sheetFormatPr defaultRowHeight="18.75" x14ac:dyDescent="0.4"/>
  <cols>
    <col min="1" max="3" width="2.875" customWidth="1"/>
    <col min="4" max="4" width="57.5" customWidth="1"/>
    <col min="5" max="11" width="20.75" customWidth="1"/>
  </cols>
  <sheetData>
    <row r="2" spans="2:11" ht="21" x14ac:dyDescent="0.4">
      <c r="B2" s="64"/>
      <c r="C2" s="64"/>
      <c r="D2" s="64"/>
      <c r="E2" s="64"/>
      <c r="F2" s="64"/>
      <c r="G2" s="64"/>
      <c r="H2" s="64"/>
      <c r="I2" s="1"/>
      <c r="J2" s="2"/>
      <c r="K2" s="2" t="s">
        <v>398</v>
      </c>
    </row>
    <row r="3" spans="2:11" ht="21" x14ac:dyDescent="0.4">
      <c r="B3" s="70" t="s">
        <v>708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x14ac:dyDescent="0.4">
      <c r="B4" s="30"/>
      <c r="C4" s="30"/>
      <c r="D4" s="30"/>
      <c r="E4" s="30"/>
      <c r="F4" s="30"/>
      <c r="G4" s="30"/>
      <c r="H4" s="30"/>
      <c r="I4" s="30"/>
      <c r="J4" s="1"/>
      <c r="K4" s="1"/>
    </row>
    <row r="5" spans="2:11" ht="21" x14ac:dyDescent="0.4">
      <c r="B5" s="71" t="s">
        <v>718</v>
      </c>
      <c r="C5" s="71"/>
      <c r="D5" s="71"/>
      <c r="E5" s="71"/>
      <c r="F5" s="71"/>
      <c r="G5" s="71"/>
      <c r="H5" s="71"/>
      <c r="I5" s="71"/>
      <c r="J5" s="71"/>
      <c r="K5" s="71"/>
    </row>
    <row r="6" spans="2:11" x14ac:dyDescent="0.4">
      <c r="B6" s="3"/>
      <c r="C6" s="3"/>
      <c r="D6" s="3"/>
      <c r="E6" s="3"/>
      <c r="F6" s="3"/>
      <c r="G6" s="3"/>
      <c r="H6" s="3"/>
      <c r="I6" s="1"/>
      <c r="J6" s="1"/>
      <c r="K6" s="3" t="s">
        <v>2</v>
      </c>
    </row>
    <row r="7" spans="2:11" x14ac:dyDescent="0.4">
      <c r="B7" s="73" t="s">
        <v>3</v>
      </c>
      <c r="C7" s="74"/>
      <c r="D7" s="75"/>
      <c r="E7" s="31" t="s">
        <v>93</v>
      </c>
      <c r="F7" s="31" t="s">
        <v>94</v>
      </c>
      <c r="G7" s="31" t="s">
        <v>95</v>
      </c>
      <c r="H7" s="31" t="s">
        <v>96</v>
      </c>
      <c r="I7" s="32" t="s">
        <v>97</v>
      </c>
      <c r="J7" s="32" t="s">
        <v>98</v>
      </c>
      <c r="K7" s="32" t="s">
        <v>99</v>
      </c>
    </row>
    <row r="8" spans="2:11" x14ac:dyDescent="0.4">
      <c r="B8" s="85" t="s">
        <v>315</v>
      </c>
      <c r="C8" s="85" t="s">
        <v>316</v>
      </c>
      <c r="D8" s="38" t="s">
        <v>317</v>
      </c>
      <c r="E8" s="39"/>
      <c r="F8" s="39">
        <v>46651870</v>
      </c>
      <c r="G8" s="39"/>
      <c r="H8" s="39"/>
      <c r="I8" s="39">
        <f>+E8+F8+G8+H8</f>
        <v>46651870</v>
      </c>
      <c r="J8" s="5"/>
      <c r="K8" s="39">
        <f>I8-ABS(J8)</f>
        <v>46651870</v>
      </c>
    </row>
    <row r="9" spans="2:11" x14ac:dyDescent="0.4">
      <c r="B9" s="86"/>
      <c r="C9" s="86"/>
      <c r="D9" s="36" t="s">
        <v>318</v>
      </c>
      <c r="E9" s="19"/>
      <c r="F9" s="19">
        <v>122942596</v>
      </c>
      <c r="G9" s="19"/>
      <c r="H9" s="19"/>
      <c r="I9" s="19">
        <f t="shared" ref="I9:I72" si="0">+E9+F9+G9+H9</f>
        <v>122942596</v>
      </c>
      <c r="J9" s="8"/>
      <c r="K9" s="19">
        <f t="shared" ref="K9:K72" si="1">I9-ABS(J9)</f>
        <v>122942596</v>
      </c>
    </row>
    <row r="10" spans="2:11" x14ac:dyDescent="0.4">
      <c r="B10" s="86"/>
      <c r="C10" s="86"/>
      <c r="D10" s="36" t="s">
        <v>319</v>
      </c>
      <c r="E10" s="19"/>
      <c r="F10" s="19"/>
      <c r="G10" s="19"/>
      <c r="H10" s="19"/>
      <c r="I10" s="19">
        <f t="shared" si="0"/>
        <v>0</v>
      </c>
      <c r="J10" s="8"/>
      <c r="K10" s="19">
        <f t="shared" si="1"/>
        <v>0</v>
      </c>
    </row>
    <row r="11" spans="2:11" x14ac:dyDescent="0.4">
      <c r="B11" s="86"/>
      <c r="C11" s="86"/>
      <c r="D11" s="36" t="s">
        <v>320</v>
      </c>
      <c r="E11" s="19"/>
      <c r="F11" s="19"/>
      <c r="G11" s="19"/>
      <c r="H11" s="19"/>
      <c r="I11" s="19">
        <f t="shared" si="0"/>
        <v>0</v>
      </c>
      <c r="J11" s="8"/>
      <c r="K11" s="19">
        <f t="shared" si="1"/>
        <v>0</v>
      </c>
    </row>
    <row r="12" spans="2:11" x14ac:dyDescent="0.4">
      <c r="B12" s="86"/>
      <c r="C12" s="86"/>
      <c r="D12" s="36" t="s">
        <v>321</v>
      </c>
      <c r="E12" s="19"/>
      <c r="F12" s="19"/>
      <c r="G12" s="19"/>
      <c r="H12" s="19"/>
      <c r="I12" s="19">
        <f t="shared" si="0"/>
        <v>0</v>
      </c>
      <c r="J12" s="8"/>
      <c r="K12" s="19">
        <f t="shared" si="1"/>
        <v>0</v>
      </c>
    </row>
    <row r="13" spans="2:11" x14ac:dyDescent="0.4">
      <c r="B13" s="86"/>
      <c r="C13" s="86"/>
      <c r="D13" s="36" t="s">
        <v>322</v>
      </c>
      <c r="E13" s="19"/>
      <c r="F13" s="19">
        <v>17039730</v>
      </c>
      <c r="G13" s="19"/>
      <c r="H13" s="19">
        <v>7836740</v>
      </c>
      <c r="I13" s="19">
        <f t="shared" si="0"/>
        <v>24876470</v>
      </c>
      <c r="J13" s="8"/>
      <c r="K13" s="19">
        <f t="shared" si="1"/>
        <v>24876470</v>
      </c>
    </row>
    <row r="14" spans="2:11" x14ac:dyDescent="0.4">
      <c r="B14" s="86"/>
      <c r="C14" s="86"/>
      <c r="D14" s="36" t="s">
        <v>323</v>
      </c>
      <c r="E14" s="19"/>
      <c r="F14" s="19"/>
      <c r="G14" s="19"/>
      <c r="H14" s="19"/>
      <c r="I14" s="19">
        <f t="shared" si="0"/>
        <v>0</v>
      </c>
      <c r="J14" s="8"/>
      <c r="K14" s="19">
        <f t="shared" si="1"/>
        <v>0</v>
      </c>
    </row>
    <row r="15" spans="2:11" x14ac:dyDescent="0.4">
      <c r="B15" s="86"/>
      <c r="C15" s="86"/>
      <c r="D15" s="36" t="s">
        <v>324</v>
      </c>
      <c r="E15" s="19"/>
      <c r="F15" s="19"/>
      <c r="G15" s="19"/>
      <c r="H15" s="19"/>
      <c r="I15" s="19">
        <f t="shared" si="0"/>
        <v>0</v>
      </c>
      <c r="J15" s="8"/>
      <c r="K15" s="19">
        <f t="shared" si="1"/>
        <v>0</v>
      </c>
    </row>
    <row r="16" spans="2:11" x14ac:dyDescent="0.4">
      <c r="B16" s="86"/>
      <c r="C16" s="86"/>
      <c r="D16" s="36" t="s">
        <v>325</v>
      </c>
      <c r="E16" s="19"/>
      <c r="F16" s="19"/>
      <c r="G16" s="19">
        <v>12104720</v>
      </c>
      <c r="H16" s="19"/>
      <c r="I16" s="19">
        <f t="shared" si="0"/>
        <v>12104720</v>
      </c>
      <c r="J16" s="8"/>
      <c r="K16" s="19">
        <f t="shared" si="1"/>
        <v>12104720</v>
      </c>
    </row>
    <row r="17" spans="2:11" x14ac:dyDescent="0.4">
      <c r="B17" s="86"/>
      <c r="C17" s="86"/>
      <c r="D17" s="36" t="s">
        <v>326</v>
      </c>
      <c r="E17" s="19"/>
      <c r="F17" s="19"/>
      <c r="G17" s="19">
        <v>32416200</v>
      </c>
      <c r="H17" s="19"/>
      <c r="I17" s="19">
        <f t="shared" si="0"/>
        <v>32416200</v>
      </c>
      <c r="J17" s="8"/>
      <c r="K17" s="19">
        <f t="shared" si="1"/>
        <v>32416200</v>
      </c>
    </row>
    <row r="18" spans="2:11" x14ac:dyDescent="0.4">
      <c r="B18" s="86"/>
      <c r="C18" s="86"/>
      <c r="D18" s="36" t="s">
        <v>327</v>
      </c>
      <c r="E18" s="19"/>
      <c r="F18" s="19"/>
      <c r="G18" s="19">
        <v>8500000</v>
      </c>
      <c r="H18" s="19"/>
      <c r="I18" s="19">
        <f t="shared" si="0"/>
        <v>8500000</v>
      </c>
      <c r="J18" s="8"/>
      <c r="K18" s="19">
        <f t="shared" si="1"/>
        <v>8500000</v>
      </c>
    </row>
    <row r="19" spans="2:11" x14ac:dyDescent="0.4">
      <c r="B19" s="86"/>
      <c r="C19" s="86"/>
      <c r="D19" s="36" t="s">
        <v>328</v>
      </c>
      <c r="E19" s="19"/>
      <c r="F19" s="19"/>
      <c r="G19" s="19"/>
      <c r="H19" s="19"/>
      <c r="I19" s="19">
        <f t="shared" si="0"/>
        <v>0</v>
      </c>
      <c r="J19" s="8"/>
      <c r="K19" s="19">
        <f t="shared" si="1"/>
        <v>0</v>
      </c>
    </row>
    <row r="20" spans="2:11" x14ac:dyDescent="0.4">
      <c r="B20" s="86"/>
      <c r="C20" s="86"/>
      <c r="D20" s="36" t="s">
        <v>329</v>
      </c>
      <c r="E20" s="19">
        <v>16000</v>
      </c>
      <c r="F20" s="19"/>
      <c r="G20" s="19"/>
      <c r="H20" s="19"/>
      <c r="I20" s="19">
        <f t="shared" si="0"/>
        <v>16000</v>
      </c>
      <c r="J20" s="8"/>
      <c r="K20" s="19">
        <f t="shared" si="1"/>
        <v>16000</v>
      </c>
    </row>
    <row r="21" spans="2:11" x14ac:dyDescent="0.4">
      <c r="B21" s="86"/>
      <c r="C21" s="86"/>
      <c r="D21" s="36" t="s">
        <v>330</v>
      </c>
      <c r="E21" s="19"/>
      <c r="F21" s="19">
        <v>251220</v>
      </c>
      <c r="G21" s="19"/>
      <c r="H21" s="19"/>
      <c r="I21" s="19">
        <f t="shared" si="0"/>
        <v>251220</v>
      </c>
      <c r="J21" s="10"/>
      <c r="K21" s="19">
        <f t="shared" si="1"/>
        <v>251220</v>
      </c>
    </row>
    <row r="22" spans="2:11" x14ac:dyDescent="0.4">
      <c r="B22" s="86"/>
      <c r="C22" s="87"/>
      <c r="D22" s="40" t="s">
        <v>331</v>
      </c>
      <c r="E22" s="21">
        <f>+E8+E9+E10+E11+E12+E13+E14+E15+E16+E17+E18+E19+E20+E21</f>
        <v>16000</v>
      </c>
      <c r="F22" s="21">
        <f>+F8+F9+F10+F11+F12+F13+F14+F15+F16+F17+F18+F19+F20+F21</f>
        <v>186885416</v>
      </c>
      <c r="G22" s="21">
        <f>+G8+G9+G10+G11+G12+G13+G14+G15+G16+G17+G18+G19+G20+G21</f>
        <v>53020920</v>
      </c>
      <c r="H22" s="21">
        <f>+H8+H9+H10+H11+H12+H13+H14+H15+H16+H17+H18+H19+H20+H21</f>
        <v>7836740</v>
      </c>
      <c r="I22" s="21">
        <f t="shared" si="0"/>
        <v>247759076</v>
      </c>
      <c r="J22" s="12">
        <f>+J8+J9+J10+J11+J12+J13+J14+J15+J16+J17+J18+J19+J20+J21</f>
        <v>0</v>
      </c>
      <c r="K22" s="21">
        <f t="shared" si="1"/>
        <v>247759076</v>
      </c>
    </row>
    <row r="23" spans="2:11" x14ac:dyDescent="0.4">
      <c r="B23" s="86"/>
      <c r="C23" s="85" t="s">
        <v>332</v>
      </c>
      <c r="D23" s="36" t="s">
        <v>333</v>
      </c>
      <c r="E23" s="19">
        <v>67500</v>
      </c>
      <c r="F23" s="19">
        <v>132581240</v>
      </c>
      <c r="G23" s="19">
        <v>38653294</v>
      </c>
      <c r="H23" s="19">
        <v>6429079</v>
      </c>
      <c r="I23" s="19">
        <f t="shared" si="0"/>
        <v>177731113</v>
      </c>
      <c r="J23" s="5"/>
      <c r="K23" s="19">
        <f t="shared" si="1"/>
        <v>177731113</v>
      </c>
    </row>
    <row r="24" spans="2:11" x14ac:dyDescent="0.4">
      <c r="B24" s="86"/>
      <c r="C24" s="86"/>
      <c r="D24" s="36" t="s">
        <v>334</v>
      </c>
      <c r="E24" s="19">
        <v>825158</v>
      </c>
      <c r="F24" s="19">
        <v>41242777</v>
      </c>
      <c r="G24" s="19">
        <v>2222218</v>
      </c>
      <c r="H24" s="19">
        <v>790060</v>
      </c>
      <c r="I24" s="19">
        <f t="shared" si="0"/>
        <v>45080213</v>
      </c>
      <c r="J24" s="8"/>
      <c r="K24" s="19">
        <f t="shared" si="1"/>
        <v>45080213</v>
      </c>
    </row>
    <row r="25" spans="2:11" x14ac:dyDescent="0.4">
      <c r="B25" s="86"/>
      <c r="C25" s="86"/>
      <c r="D25" s="36" t="s">
        <v>335</v>
      </c>
      <c r="E25" s="19">
        <v>1187892</v>
      </c>
      <c r="F25" s="19">
        <v>8900831</v>
      </c>
      <c r="G25" s="19">
        <v>5958847</v>
      </c>
      <c r="H25" s="19">
        <v>497464</v>
      </c>
      <c r="I25" s="19">
        <f t="shared" si="0"/>
        <v>16545034</v>
      </c>
      <c r="J25" s="8"/>
      <c r="K25" s="19">
        <f t="shared" si="1"/>
        <v>16545034</v>
      </c>
    </row>
    <row r="26" spans="2:11" x14ac:dyDescent="0.4">
      <c r="B26" s="86"/>
      <c r="C26" s="86"/>
      <c r="D26" s="36" t="s">
        <v>336</v>
      </c>
      <c r="E26" s="19"/>
      <c r="F26" s="19"/>
      <c r="G26" s="19"/>
      <c r="H26" s="19"/>
      <c r="I26" s="19">
        <f t="shared" si="0"/>
        <v>0</v>
      </c>
      <c r="J26" s="8"/>
      <c r="K26" s="19">
        <f t="shared" si="1"/>
        <v>0</v>
      </c>
    </row>
    <row r="27" spans="2:11" x14ac:dyDescent="0.4">
      <c r="B27" s="86"/>
      <c r="C27" s="86"/>
      <c r="D27" s="36" t="s">
        <v>337</v>
      </c>
      <c r="E27" s="19"/>
      <c r="F27" s="19"/>
      <c r="G27" s="19"/>
      <c r="H27" s="19"/>
      <c r="I27" s="19">
        <f t="shared" si="0"/>
        <v>0</v>
      </c>
      <c r="J27" s="8"/>
      <c r="K27" s="19">
        <f t="shared" si="1"/>
        <v>0</v>
      </c>
    </row>
    <row r="28" spans="2:11" x14ac:dyDescent="0.4">
      <c r="B28" s="86"/>
      <c r="C28" s="86"/>
      <c r="D28" s="36" t="s">
        <v>34</v>
      </c>
      <c r="E28" s="19"/>
      <c r="F28" s="19"/>
      <c r="G28" s="19"/>
      <c r="H28" s="19"/>
      <c r="I28" s="19">
        <f t="shared" si="0"/>
        <v>0</v>
      </c>
      <c r="J28" s="8"/>
      <c r="K28" s="19">
        <f t="shared" si="1"/>
        <v>0</v>
      </c>
    </row>
    <row r="29" spans="2:11" x14ac:dyDescent="0.4">
      <c r="B29" s="86"/>
      <c r="C29" s="86"/>
      <c r="D29" s="36" t="s">
        <v>338</v>
      </c>
      <c r="E29" s="19"/>
      <c r="F29" s="19">
        <v>17114826</v>
      </c>
      <c r="G29" s="19">
        <v>4176644</v>
      </c>
      <c r="H29" s="19">
        <v>2426989</v>
      </c>
      <c r="I29" s="19">
        <f t="shared" si="0"/>
        <v>23718459</v>
      </c>
      <c r="J29" s="8"/>
      <c r="K29" s="19">
        <f t="shared" si="1"/>
        <v>23718459</v>
      </c>
    </row>
    <row r="30" spans="2:11" x14ac:dyDescent="0.4">
      <c r="B30" s="86"/>
      <c r="C30" s="86"/>
      <c r="D30" s="36" t="s">
        <v>339</v>
      </c>
      <c r="E30" s="19"/>
      <c r="F30" s="19">
        <v>-8441084</v>
      </c>
      <c r="G30" s="19">
        <v>-405521</v>
      </c>
      <c r="H30" s="19"/>
      <c r="I30" s="19">
        <f t="shared" si="0"/>
        <v>-8846605</v>
      </c>
      <c r="J30" s="8"/>
      <c r="K30" s="19">
        <f t="shared" si="1"/>
        <v>-8846605</v>
      </c>
    </row>
    <row r="31" spans="2:11" x14ac:dyDescent="0.4">
      <c r="B31" s="86"/>
      <c r="C31" s="86"/>
      <c r="D31" s="36" t="s">
        <v>730</v>
      </c>
      <c r="E31" s="19"/>
      <c r="F31" s="19"/>
      <c r="G31" s="19"/>
      <c r="H31" s="19"/>
      <c r="I31" s="19">
        <f t="shared" si="0"/>
        <v>0</v>
      </c>
      <c r="J31" s="8"/>
      <c r="K31" s="19">
        <f t="shared" si="1"/>
        <v>0</v>
      </c>
    </row>
    <row r="32" spans="2:11" x14ac:dyDescent="0.4">
      <c r="B32" s="86"/>
      <c r="C32" s="86"/>
      <c r="D32" s="36" t="s">
        <v>731</v>
      </c>
      <c r="E32" s="19"/>
      <c r="F32" s="19"/>
      <c r="G32" s="19"/>
      <c r="H32" s="19"/>
      <c r="I32" s="19">
        <f t="shared" si="0"/>
        <v>0</v>
      </c>
      <c r="J32" s="8"/>
      <c r="K32" s="19">
        <f t="shared" si="1"/>
        <v>0</v>
      </c>
    </row>
    <row r="33" spans="2:11" x14ac:dyDescent="0.4">
      <c r="B33" s="86"/>
      <c r="C33" s="86"/>
      <c r="D33" s="36" t="s">
        <v>340</v>
      </c>
      <c r="E33" s="19"/>
      <c r="F33" s="19"/>
      <c r="G33" s="19"/>
      <c r="H33" s="19"/>
      <c r="I33" s="19">
        <f t="shared" si="0"/>
        <v>0</v>
      </c>
      <c r="J33" s="8"/>
      <c r="K33" s="19">
        <f t="shared" si="1"/>
        <v>0</v>
      </c>
    </row>
    <row r="34" spans="2:11" x14ac:dyDescent="0.4">
      <c r="B34" s="86"/>
      <c r="C34" s="86"/>
      <c r="D34" s="36" t="s">
        <v>341</v>
      </c>
      <c r="E34" s="19"/>
      <c r="F34" s="19"/>
      <c r="G34" s="19"/>
      <c r="H34" s="19"/>
      <c r="I34" s="19">
        <f t="shared" si="0"/>
        <v>0</v>
      </c>
      <c r="J34" s="8"/>
      <c r="K34" s="19">
        <f t="shared" si="1"/>
        <v>0</v>
      </c>
    </row>
    <row r="35" spans="2:11" x14ac:dyDescent="0.4">
      <c r="B35" s="86"/>
      <c r="C35" s="86"/>
      <c r="D35" s="36" t="s">
        <v>342</v>
      </c>
      <c r="E35" s="19"/>
      <c r="F35" s="19"/>
      <c r="G35" s="19"/>
      <c r="H35" s="19"/>
      <c r="I35" s="19">
        <f t="shared" si="0"/>
        <v>0</v>
      </c>
      <c r="J35" s="10"/>
      <c r="K35" s="19">
        <f t="shared" si="1"/>
        <v>0</v>
      </c>
    </row>
    <row r="36" spans="2:11" x14ac:dyDescent="0.4">
      <c r="B36" s="86"/>
      <c r="C36" s="87"/>
      <c r="D36" s="40" t="s">
        <v>343</v>
      </c>
      <c r="E36" s="21">
        <f>+E23+E24+E25+E26+E27+E28+E29+E30+E31+E32+E33+E34+E35</f>
        <v>2080550</v>
      </c>
      <c r="F36" s="21">
        <f>+F23+F24+F25+F26+F27+F28+F29+F30+F31+F32+F33+F34+F35</f>
        <v>191398590</v>
      </c>
      <c r="G36" s="21">
        <f>+G23+G24+G25+G26+G27+G28+G29+G30+G31+G32+G33+G34+G35</f>
        <v>50605482</v>
      </c>
      <c r="H36" s="21">
        <f>+H23+H24+H25+H26+H27+H28+H29+H30+H31+H32+H33+H34+H35</f>
        <v>10143592</v>
      </c>
      <c r="I36" s="21">
        <f t="shared" si="0"/>
        <v>254228214</v>
      </c>
      <c r="J36" s="12">
        <f>+J23+J24+J25+J26+J27+J28+J29+J30+J31+J32+J33+J34+J35</f>
        <v>0</v>
      </c>
      <c r="K36" s="21">
        <f t="shared" si="1"/>
        <v>254228214</v>
      </c>
    </row>
    <row r="37" spans="2:11" x14ac:dyDescent="0.4">
      <c r="B37" s="87"/>
      <c r="C37" s="17" t="s">
        <v>344</v>
      </c>
      <c r="D37" s="15"/>
      <c r="E37" s="16">
        <f xml:space="preserve"> +E22 - E36</f>
        <v>-2064550</v>
      </c>
      <c r="F37" s="16">
        <f xml:space="preserve"> +F22 - F36</f>
        <v>-4513174</v>
      </c>
      <c r="G37" s="16">
        <f xml:space="preserve"> +G22 - G36</f>
        <v>2415438</v>
      </c>
      <c r="H37" s="16">
        <f xml:space="preserve"> +H22 - H36</f>
        <v>-2306852</v>
      </c>
      <c r="I37" s="16">
        <f t="shared" si="0"/>
        <v>-6469138</v>
      </c>
      <c r="J37" s="12">
        <f xml:space="preserve"> +J22 - J36</f>
        <v>0</v>
      </c>
      <c r="K37" s="16">
        <f>K22-K36</f>
        <v>-6469138</v>
      </c>
    </row>
    <row r="38" spans="2:11" x14ac:dyDescent="0.4">
      <c r="B38" s="85" t="s">
        <v>345</v>
      </c>
      <c r="C38" s="85" t="s">
        <v>316</v>
      </c>
      <c r="D38" s="36" t="s">
        <v>346</v>
      </c>
      <c r="E38" s="19"/>
      <c r="F38" s="19"/>
      <c r="G38" s="19"/>
      <c r="H38" s="19"/>
      <c r="I38" s="19">
        <f t="shared" si="0"/>
        <v>0</v>
      </c>
      <c r="J38" s="5"/>
      <c r="K38" s="19">
        <f t="shared" si="1"/>
        <v>0</v>
      </c>
    </row>
    <row r="39" spans="2:11" x14ac:dyDescent="0.4">
      <c r="B39" s="86"/>
      <c r="C39" s="86"/>
      <c r="D39" s="36" t="s">
        <v>347</v>
      </c>
      <c r="E39" s="19"/>
      <c r="F39" s="19">
        <v>692</v>
      </c>
      <c r="G39" s="19"/>
      <c r="H39" s="19">
        <v>123</v>
      </c>
      <c r="I39" s="19">
        <f t="shared" si="0"/>
        <v>815</v>
      </c>
      <c r="J39" s="8"/>
      <c r="K39" s="19">
        <f t="shared" si="1"/>
        <v>815</v>
      </c>
    </row>
    <row r="40" spans="2:11" x14ac:dyDescent="0.4">
      <c r="B40" s="86"/>
      <c r="C40" s="86"/>
      <c r="D40" s="36" t="s">
        <v>732</v>
      </c>
      <c r="E40" s="19"/>
      <c r="F40" s="19"/>
      <c r="G40" s="19"/>
      <c r="H40" s="19"/>
      <c r="I40" s="19">
        <f t="shared" si="0"/>
        <v>0</v>
      </c>
      <c r="J40" s="8"/>
      <c r="K40" s="19">
        <f t="shared" si="1"/>
        <v>0</v>
      </c>
    </row>
    <row r="41" spans="2:11" x14ac:dyDescent="0.4">
      <c r="B41" s="86"/>
      <c r="C41" s="86"/>
      <c r="D41" s="36" t="s">
        <v>348</v>
      </c>
      <c r="E41" s="19"/>
      <c r="F41" s="19"/>
      <c r="G41" s="19"/>
      <c r="H41" s="19"/>
      <c r="I41" s="19">
        <f t="shared" si="0"/>
        <v>0</v>
      </c>
      <c r="J41" s="8"/>
      <c r="K41" s="19">
        <f t="shared" si="1"/>
        <v>0</v>
      </c>
    </row>
    <row r="42" spans="2:11" x14ac:dyDescent="0.4">
      <c r="B42" s="86"/>
      <c r="C42" s="86"/>
      <c r="D42" s="36" t="s">
        <v>349</v>
      </c>
      <c r="E42" s="19"/>
      <c r="F42" s="19"/>
      <c r="G42" s="19"/>
      <c r="H42" s="19"/>
      <c r="I42" s="19">
        <f t="shared" si="0"/>
        <v>0</v>
      </c>
      <c r="J42" s="8"/>
      <c r="K42" s="19">
        <f t="shared" si="1"/>
        <v>0</v>
      </c>
    </row>
    <row r="43" spans="2:11" x14ac:dyDescent="0.4">
      <c r="B43" s="86"/>
      <c r="C43" s="86"/>
      <c r="D43" s="36" t="s">
        <v>350</v>
      </c>
      <c r="E43" s="19"/>
      <c r="F43" s="19"/>
      <c r="G43" s="19"/>
      <c r="H43" s="19"/>
      <c r="I43" s="19">
        <f t="shared" si="0"/>
        <v>0</v>
      </c>
      <c r="J43" s="8"/>
      <c r="K43" s="19">
        <f t="shared" si="1"/>
        <v>0</v>
      </c>
    </row>
    <row r="44" spans="2:11" x14ac:dyDescent="0.4">
      <c r="B44" s="86"/>
      <c r="C44" s="86"/>
      <c r="D44" s="36" t="s">
        <v>351</v>
      </c>
      <c r="E44" s="19"/>
      <c r="F44" s="19"/>
      <c r="G44" s="19"/>
      <c r="H44" s="19"/>
      <c r="I44" s="19">
        <f t="shared" si="0"/>
        <v>0</v>
      </c>
      <c r="J44" s="8"/>
      <c r="K44" s="19">
        <f t="shared" si="1"/>
        <v>0</v>
      </c>
    </row>
    <row r="45" spans="2:11" x14ac:dyDescent="0.4">
      <c r="B45" s="86"/>
      <c r="C45" s="86"/>
      <c r="D45" s="36" t="s">
        <v>352</v>
      </c>
      <c r="E45" s="19"/>
      <c r="F45" s="19"/>
      <c r="G45" s="19"/>
      <c r="H45" s="19"/>
      <c r="I45" s="19">
        <f t="shared" si="0"/>
        <v>0</v>
      </c>
      <c r="J45" s="8"/>
      <c r="K45" s="19">
        <f t="shared" si="1"/>
        <v>0</v>
      </c>
    </row>
    <row r="46" spans="2:11" x14ac:dyDescent="0.4">
      <c r="B46" s="86"/>
      <c r="C46" s="86"/>
      <c r="D46" s="36" t="s">
        <v>353</v>
      </c>
      <c r="E46" s="19"/>
      <c r="F46" s="19"/>
      <c r="G46" s="19"/>
      <c r="H46" s="19"/>
      <c r="I46" s="19">
        <f t="shared" si="0"/>
        <v>0</v>
      </c>
      <c r="J46" s="8"/>
      <c r="K46" s="19">
        <f t="shared" si="1"/>
        <v>0</v>
      </c>
    </row>
    <row r="47" spans="2:11" x14ac:dyDescent="0.4">
      <c r="B47" s="86"/>
      <c r="C47" s="86"/>
      <c r="D47" s="36" t="s">
        <v>354</v>
      </c>
      <c r="E47" s="19">
        <v>3931176</v>
      </c>
      <c r="F47" s="19">
        <v>2710273</v>
      </c>
      <c r="G47" s="19">
        <v>143773</v>
      </c>
      <c r="H47" s="19">
        <v>8878</v>
      </c>
      <c r="I47" s="19">
        <f t="shared" si="0"/>
        <v>6794100</v>
      </c>
      <c r="J47" s="10"/>
      <c r="K47" s="19">
        <f t="shared" si="1"/>
        <v>6794100</v>
      </c>
    </row>
    <row r="48" spans="2:11" x14ac:dyDescent="0.4">
      <c r="B48" s="86"/>
      <c r="C48" s="87"/>
      <c r="D48" s="40" t="s">
        <v>355</v>
      </c>
      <c r="E48" s="21">
        <f>+E38+E39+E40+E41+E42+E43+E44+E45+E46+E47</f>
        <v>3931176</v>
      </c>
      <c r="F48" s="21">
        <f>+F38+F39+F40+F41+F42+F43+F44+F45+F46+F47</f>
        <v>2710965</v>
      </c>
      <c r="G48" s="21">
        <f>+G38+G39+G40+G41+G42+G43+G44+G45+G46+G47</f>
        <v>143773</v>
      </c>
      <c r="H48" s="21">
        <f>+H38+H39+H40+H41+H42+H43+H44+H45+H46+H47</f>
        <v>9001</v>
      </c>
      <c r="I48" s="21">
        <f t="shared" si="0"/>
        <v>6794915</v>
      </c>
      <c r="J48" s="12">
        <f>+J38+J39+J40+J41+J42+J43+J44+J45+J46+J47</f>
        <v>0</v>
      </c>
      <c r="K48" s="21">
        <f t="shared" si="1"/>
        <v>6794915</v>
      </c>
    </row>
    <row r="49" spans="2:11" x14ac:dyDescent="0.4">
      <c r="B49" s="86"/>
      <c r="C49" s="85" t="s">
        <v>332</v>
      </c>
      <c r="D49" s="36" t="s">
        <v>356</v>
      </c>
      <c r="E49" s="19"/>
      <c r="F49" s="19">
        <v>186431</v>
      </c>
      <c r="G49" s="19"/>
      <c r="H49" s="19"/>
      <c r="I49" s="19">
        <f t="shared" si="0"/>
        <v>186431</v>
      </c>
      <c r="J49" s="5"/>
      <c r="K49" s="19">
        <f t="shared" si="1"/>
        <v>186431</v>
      </c>
    </row>
    <row r="50" spans="2:11" x14ac:dyDescent="0.4">
      <c r="B50" s="86"/>
      <c r="C50" s="86"/>
      <c r="D50" s="36" t="s">
        <v>733</v>
      </c>
      <c r="E50" s="19"/>
      <c r="F50" s="19"/>
      <c r="G50" s="19"/>
      <c r="H50" s="19"/>
      <c r="I50" s="19">
        <f t="shared" si="0"/>
        <v>0</v>
      </c>
      <c r="J50" s="8"/>
      <c r="K50" s="19">
        <f t="shared" si="1"/>
        <v>0</v>
      </c>
    </row>
    <row r="51" spans="2:11" x14ac:dyDescent="0.4">
      <c r="B51" s="86"/>
      <c r="C51" s="86"/>
      <c r="D51" s="36" t="s">
        <v>357</v>
      </c>
      <c r="E51" s="19"/>
      <c r="F51" s="19"/>
      <c r="G51" s="19"/>
      <c r="H51" s="19"/>
      <c r="I51" s="19">
        <f t="shared" si="0"/>
        <v>0</v>
      </c>
      <c r="J51" s="8"/>
      <c r="K51" s="19">
        <f t="shared" si="1"/>
        <v>0</v>
      </c>
    </row>
    <row r="52" spans="2:11" x14ac:dyDescent="0.4">
      <c r="B52" s="86"/>
      <c r="C52" s="86"/>
      <c r="D52" s="36" t="s">
        <v>358</v>
      </c>
      <c r="E52" s="19"/>
      <c r="F52" s="19"/>
      <c r="G52" s="19"/>
      <c r="H52" s="19"/>
      <c r="I52" s="19">
        <f t="shared" si="0"/>
        <v>0</v>
      </c>
      <c r="J52" s="8"/>
      <c r="K52" s="19">
        <f t="shared" si="1"/>
        <v>0</v>
      </c>
    </row>
    <row r="53" spans="2:11" x14ac:dyDescent="0.4">
      <c r="B53" s="86"/>
      <c r="C53" s="86"/>
      <c r="D53" s="36" t="s">
        <v>359</v>
      </c>
      <c r="E53" s="19"/>
      <c r="F53" s="19"/>
      <c r="G53" s="19"/>
      <c r="H53" s="19"/>
      <c r="I53" s="19">
        <f t="shared" si="0"/>
        <v>0</v>
      </c>
      <c r="J53" s="8"/>
      <c r="K53" s="19">
        <f t="shared" si="1"/>
        <v>0</v>
      </c>
    </row>
    <row r="54" spans="2:11" x14ac:dyDescent="0.4">
      <c r="B54" s="86"/>
      <c r="C54" s="86"/>
      <c r="D54" s="36" t="s">
        <v>360</v>
      </c>
      <c r="E54" s="19"/>
      <c r="F54" s="19"/>
      <c r="G54" s="19"/>
      <c r="H54" s="19"/>
      <c r="I54" s="19">
        <f t="shared" si="0"/>
        <v>0</v>
      </c>
      <c r="J54" s="8"/>
      <c r="K54" s="19">
        <f t="shared" si="1"/>
        <v>0</v>
      </c>
    </row>
    <row r="55" spans="2:11" x14ac:dyDescent="0.4">
      <c r="B55" s="86"/>
      <c r="C55" s="86"/>
      <c r="D55" s="36" t="s">
        <v>361</v>
      </c>
      <c r="E55" s="19"/>
      <c r="F55" s="19"/>
      <c r="G55" s="19"/>
      <c r="H55" s="19"/>
      <c r="I55" s="19">
        <f t="shared" si="0"/>
        <v>0</v>
      </c>
      <c r="J55" s="8"/>
      <c r="K55" s="19">
        <f t="shared" si="1"/>
        <v>0</v>
      </c>
    </row>
    <row r="56" spans="2:11" x14ac:dyDescent="0.4">
      <c r="B56" s="86"/>
      <c r="C56" s="86"/>
      <c r="D56" s="36" t="s">
        <v>362</v>
      </c>
      <c r="E56" s="19"/>
      <c r="F56" s="19"/>
      <c r="G56" s="19"/>
      <c r="H56" s="19"/>
      <c r="I56" s="19">
        <f t="shared" si="0"/>
        <v>0</v>
      </c>
      <c r="J56" s="8"/>
      <c r="K56" s="19">
        <f t="shared" si="1"/>
        <v>0</v>
      </c>
    </row>
    <row r="57" spans="2:11" x14ac:dyDescent="0.4">
      <c r="B57" s="86"/>
      <c r="C57" s="86"/>
      <c r="D57" s="36" t="s">
        <v>363</v>
      </c>
      <c r="E57" s="19">
        <v>1716589</v>
      </c>
      <c r="F57" s="19"/>
      <c r="G57" s="19"/>
      <c r="H57" s="19"/>
      <c r="I57" s="19">
        <f t="shared" si="0"/>
        <v>1716589</v>
      </c>
      <c r="J57" s="10"/>
      <c r="K57" s="19">
        <f t="shared" si="1"/>
        <v>1716589</v>
      </c>
    </row>
    <row r="58" spans="2:11" x14ac:dyDescent="0.4">
      <c r="B58" s="86"/>
      <c r="C58" s="87"/>
      <c r="D58" s="40" t="s">
        <v>364</v>
      </c>
      <c r="E58" s="21">
        <f>+E49+E50+E51+E52+E53+E54+E55+E56+E57</f>
        <v>1716589</v>
      </c>
      <c r="F58" s="21">
        <f>+F49+F50+F51+F52+F53+F54+F55+F56+F57</f>
        <v>186431</v>
      </c>
      <c r="G58" s="21">
        <f>+G49+G50+G51+G52+G53+G54+G55+G56+G57</f>
        <v>0</v>
      </c>
      <c r="H58" s="21">
        <f>+H49+H50+H51+H52+H53+H54+H55+H56+H57</f>
        <v>0</v>
      </c>
      <c r="I58" s="21">
        <f t="shared" si="0"/>
        <v>1903020</v>
      </c>
      <c r="J58" s="12">
        <f>+J49+J50+J51+J52+J53+J54+J55+J56+J57</f>
        <v>0</v>
      </c>
      <c r="K58" s="21">
        <f t="shared" si="1"/>
        <v>1903020</v>
      </c>
    </row>
    <row r="59" spans="2:11" x14ac:dyDescent="0.4">
      <c r="B59" s="87"/>
      <c r="C59" s="17" t="s">
        <v>365</v>
      </c>
      <c r="D59" s="28"/>
      <c r="E59" s="41">
        <f xml:space="preserve"> +E48 - E58</f>
        <v>2214587</v>
      </c>
      <c r="F59" s="41">
        <f xml:space="preserve"> +F48 - F58</f>
        <v>2524534</v>
      </c>
      <c r="G59" s="41">
        <f xml:space="preserve"> +G48 - G58</f>
        <v>143773</v>
      </c>
      <c r="H59" s="41">
        <f xml:space="preserve"> +H48 - H58</f>
        <v>9001</v>
      </c>
      <c r="I59" s="41">
        <f t="shared" si="0"/>
        <v>4891895</v>
      </c>
      <c r="J59" s="12">
        <f xml:space="preserve"> +J48 - J58</f>
        <v>0</v>
      </c>
      <c r="K59" s="41">
        <f>K48-K58</f>
        <v>4891895</v>
      </c>
    </row>
    <row r="60" spans="2:11" x14ac:dyDescent="0.4">
      <c r="B60" s="17" t="s">
        <v>366</v>
      </c>
      <c r="C60" s="14"/>
      <c r="D60" s="15"/>
      <c r="E60" s="16">
        <f xml:space="preserve"> +E37 +E59</f>
        <v>150037</v>
      </c>
      <c r="F60" s="16">
        <f xml:space="preserve"> +F37 +F59</f>
        <v>-1988640</v>
      </c>
      <c r="G60" s="16">
        <f xml:space="preserve"> +G37 +G59</f>
        <v>2559211</v>
      </c>
      <c r="H60" s="16">
        <f xml:space="preserve"> +H37 +H59</f>
        <v>-2297851</v>
      </c>
      <c r="I60" s="16">
        <f t="shared" si="0"/>
        <v>-1577243</v>
      </c>
      <c r="J60" s="12">
        <f xml:space="preserve"> +J37 +J59</f>
        <v>0</v>
      </c>
      <c r="K60" s="16">
        <f>K37+K59</f>
        <v>-1577243</v>
      </c>
    </row>
    <row r="61" spans="2:11" x14ac:dyDescent="0.4">
      <c r="B61" s="85" t="s">
        <v>367</v>
      </c>
      <c r="C61" s="85" t="s">
        <v>316</v>
      </c>
      <c r="D61" s="36" t="s">
        <v>368</v>
      </c>
      <c r="E61" s="19"/>
      <c r="F61" s="19"/>
      <c r="G61" s="19"/>
      <c r="H61" s="19"/>
      <c r="I61" s="19">
        <f t="shared" si="0"/>
        <v>0</v>
      </c>
      <c r="J61" s="5"/>
      <c r="K61" s="19">
        <f t="shared" si="1"/>
        <v>0</v>
      </c>
    </row>
    <row r="62" spans="2:11" x14ac:dyDescent="0.4">
      <c r="B62" s="86"/>
      <c r="C62" s="86"/>
      <c r="D62" s="36" t="s">
        <v>369</v>
      </c>
      <c r="E62" s="19"/>
      <c r="F62" s="19"/>
      <c r="G62" s="19"/>
      <c r="H62" s="19"/>
      <c r="I62" s="19">
        <f t="shared" si="0"/>
        <v>0</v>
      </c>
      <c r="J62" s="8"/>
      <c r="K62" s="19">
        <f t="shared" si="1"/>
        <v>0</v>
      </c>
    </row>
    <row r="63" spans="2:11" x14ac:dyDescent="0.4">
      <c r="B63" s="86"/>
      <c r="C63" s="86"/>
      <c r="D63" s="36" t="s">
        <v>370</v>
      </c>
      <c r="E63" s="19"/>
      <c r="F63" s="19"/>
      <c r="G63" s="19"/>
      <c r="H63" s="19"/>
      <c r="I63" s="19">
        <f t="shared" si="0"/>
        <v>0</v>
      </c>
      <c r="J63" s="8"/>
      <c r="K63" s="19">
        <f t="shared" si="1"/>
        <v>0</v>
      </c>
    </row>
    <row r="64" spans="2:11" x14ac:dyDescent="0.4">
      <c r="B64" s="86"/>
      <c r="C64" s="86"/>
      <c r="D64" s="36" t="s">
        <v>371</v>
      </c>
      <c r="E64" s="19"/>
      <c r="F64" s="19"/>
      <c r="G64" s="19"/>
      <c r="H64" s="19"/>
      <c r="I64" s="19">
        <f t="shared" si="0"/>
        <v>0</v>
      </c>
      <c r="J64" s="8"/>
      <c r="K64" s="19">
        <f t="shared" si="1"/>
        <v>0</v>
      </c>
    </row>
    <row r="65" spans="2:11" x14ac:dyDescent="0.4">
      <c r="B65" s="86"/>
      <c r="C65" s="86"/>
      <c r="D65" s="36" t="s">
        <v>372</v>
      </c>
      <c r="E65" s="19"/>
      <c r="F65" s="19"/>
      <c r="G65" s="19"/>
      <c r="H65" s="19"/>
      <c r="I65" s="19">
        <f t="shared" si="0"/>
        <v>0</v>
      </c>
      <c r="J65" s="8"/>
      <c r="K65" s="19">
        <f t="shared" si="1"/>
        <v>0</v>
      </c>
    </row>
    <row r="66" spans="2:11" x14ac:dyDescent="0.4">
      <c r="B66" s="86"/>
      <c r="C66" s="86"/>
      <c r="D66" s="36" t="s">
        <v>394</v>
      </c>
      <c r="E66" s="19"/>
      <c r="F66" s="19"/>
      <c r="G66" s="19"/>
      <c r="H66" s="19"/>
      <c r="I66" s="19">
        <f t="shared" si="0"/>
        <v>0</v>
      </c>
      <c r="J66" s="8"/>
      <c r="K66" s="19">
        <f t="shared" si="1"/>
        <v>0</v>
      </c>
    </row>
    <row r="67" spans="2:11" x14ac:dyDescent="0.4">
      <c r="B67" s="86"/>
      <c r="C67" s="86"/>
      <c r="D67" s="36" t="s">
        <v>399</v>
      </c>
      <c r="E67" s="19">
        <v>9700000</v>
      </c>
      <c r="F67" s="19">
        <v>2500000</v>
      </c>
      <c r="G67" s="19">
        <v>1500000</v>
      </c>
      <c r="H67" s="19"/>
      <c r="I67" s="19">
        <f t="shared" si="0"/>
        <v>13700000</v>
      </c>
      <c r="J67" s="8">
        <v>13700000</v>
      </c>
      <c r="K67" s="19">
        <f t="shared" si="1"/>
        <v>0</v>
      </c>
    </row>
    <row r="68" spans="2:11" x14ac:dyDescent="0.4">
      <c r="B68" s="86"/>
      <c r="C68" s="86"/>
      <c r="D68" s="36" t="s">
        <v>395</v>
      </c>
      <c r="E68" s="19"/>
      <c r="F68" s="19"/>
      <c r="G68" s="19"/>
      <c r="H68" s="19"/>
      <c r="I68" s="19">
        <f t="shared" si="0"/>
        <v>0</v>
      </c>
      <c r="J68" s="8"/>
      <c r="K68" s="19">
        <f t="shared" si="1"/>
        <v>0</v>
      </c>
    </row>
    <row r="69" spans="2:11" x14ac:dyDescent="0.4">
      <c r="B69" s="86"/>
      <c r="C69" s="86"/>
      <c r="D69" s="36" t="s">
        <v>400</v>
      </c>
      <c r="E69" s="19"/>
      <c r="F69" s="19"/>
      <c r="G69" s="19"/>
      <c r="H69" s="19"/>
      <c r="I69" s="19">
        <f t="shared" si="0"/>
        <v>0</v>
      </c>
      <c r="J69" s="8"/>
      <c r="K69" s="19">
        <f t="shared" si="1"/>
        <v>0</v>
      </c>
    </row>
    <row r="70" spans="2:11" x14ac:dyDescent="0.4">
      <c r="B70" s="86"/>
      <c r="C70" s="86"/>
      <c r="D70" s="36" t="s">
        <v>373</v>
      </c>
      <c r="E70" s="19"/>
      <c r="F70" s="19"/>
      <c r="G70" s="19"/>
      <c r="H70" s="19"/>
      <c r="I70" s="19">
        <f t="shared" si="0"/>
        <v>0</v>
      </c>
      <c r="J70" s="10"/>
      <c r="K70" s="19">
        <f t="shared" si="1"/>
        <v>0</v>
      </c>
    </row>
    <row r="71" spans="2:11" x14ac:dyDescent="0.4">
      <c r="B71" s="86"/>
      <c r="C71" s="87"/>
      <c r="D71" s="40" t="s">
        <v>374</v>
      </c>
      <c r="E71" s="21">
        <f>+E61+E62+E63+E64+E65+E66+E67+E68+E69+E70</f>
        <v>9700000</v>
      </c>
      <c r="F71" s="21">
        <f>+F61+F62+F63+F64+F65+F66+F67+F68+F69+F70</f>
        <v>2500000</v>
      </c>
      <c r="G71" s="21">
        <f>+G61+G62+G63+G64+G65+G66+G67+G68+G69+G70</f>
        <v>1500000</v>
      </c>
      <c r="H71" s="21">
        <f>+H61+H62+H63+H64+H65+H66+H67+H68+H69+H70</f>
        <v>0</v>
      </c>
      <c r="I71" s="21">
        <f t="shared" si="0"/>
        <v>13700000</v>
      </c>
      <c r="J71" s="12">
        <f>+J61+J62+J63+J64+J65+J66+J67+J68+J69+J70</f>
        <v>13700000</v>
      </c>
      <c r="K71" s="21">
        <f t="shared" si="1"/>
        <v>0</v>
      </c>
    </row>
    <row r="72" spans="2:11" x14ac:dyDescent="0.4">
      <c r="B72" s="86"/>
      <c r="C72" s="85" t="s">
        <v>332</v>
      </c>
      <c r="D72" s="36" t="s">
        <v>375</v>
      </c>
      <c r="E72" s="19"/>
      <c r="F72" s="19"/>
      <c r="G72" s="19"/>
      <c r="H72" s="19"/>
      <c r="I72" s="19">
        <f t="shared" si="0"/>
        <v>0</v>
      </c>
      <c r="J72" s="5"/>
      <c r="K72" s="19">
        <f t="shared" si="1"/>
        <v>0</v>
      </c>
    </row>
    <row r="73" spans="2:11" x14ac:dyDescent="0.4">
      <c r="B73" s="86"/>
      <c r="C73" s="86"/>
      <c r="D73" s="36" t="s">
        <v>376</v>
      </c>
      <c r="E73" s="19"/>
      <c r="F73" s="19"/>
      <c r="G73" s="19"/>
      <c r="H73" s="19"/>
      <c r="I73" s="19">
        <f t="shared" ref="I73:I91" si="2">+E73+F73+G73+H73</f>
        <v>0</v>
      </c>
      <c r="J73" s="8"/>
      <c r="K73" s="19">
        <f t="shared" ref="K73:K90" si="3">I73-ABS(J73)</f>
        <v>0</v>
      </c>
    </row>
    <row r="74" spans="2:11" x14ac:dyDescent="0.4">
      <c r="B74" s="86"/>
      <c r="C74" s="86"/>
      <c r="D74" s="36" t="s">
        <v>377</v>
      </c>
      <c r="E74" s="19"/>
      <c r="F74" s="19"/>
      <c r="G74" s="19">
        <v>3</v>
      </c>
      <c r="H74" s="19"/>
      <c r="I74" s="19">
        <f t="shared" si="2"/>
        <v>3</v>
      </c>
      <c r="J74" s="8"/>
      <c r="K74" s="19">
        <f t="shared" si="3"/>
        <v>3</v>
      </c>
    </row>
    <row r="75" spans="2:11" x14ac:dyDescent="0.4">
      <c r="B75" s="86"/>
      <c r="C75" s="86"/>
      <c r="D75" s="36" t="s">
        <v>378</v>
      </c>
      <c r="E75" s="19"/>
      <c r="F75" s="19"/>
      <c r="G75" s="19"/>
      <c r="H75" s="19"/>
      <c r="I75" s="19">
        <f t="shared" si="2"/>
        <v>0</v>
      </c>
      <c r="J75" s="8"/>
      <c r="K75" s="19">
        <f t="shared" si="3"/>
        <v>0</v>
      </c>
    </row>
    <row r="76" spans="2:11" x14ac:dyDescent="0.4">
      <c r="B76" s="86"/>
      <c r="C76" s="86"/>
      <c r="D76" s="36" t="s">
        <v>379</v>
      </c>
      <c r="E76" s="19"/>
      <c r="F76" s="19"/>
      <c r="G76" s="19"/>
      <c r="H76" s="19"/>
      <c r="I76" s="19">
        <f t="shared" si="2"/>
        <v>0</v>
      </c>
      <c r="J76" s="8"/>
      <c r="K76" s="19">
        <f t="shared" si="3"/>
        <v>0</v>
      </c>
    </row>
    <row r="77" spans="2:11" x14ac:dyDescent="0.4">
      <c r="B77" s="86"/>
      <c r="C77" s="86"/>
      <c r="D77" s="36" t="s">
        <v>380</v>
      </c>
      <c r="E77" s="19"/>
      <c r="F77" s="19"/>
      <c r="G77" s="19"/>
      <c r="H77" s="19"/>
      <c r="I77" s="19">
        <f t="shared" si="2"/>
        <v>0</v>
      </c>
      <c r="J77" s="8"/>
      <c r="K77" s="19">
        <f t="shared" si="3"/>
        <v>0</v>
      </c>
    </row>
    <row r="78" spans="2:11" x14ac:dyDescent="0.4">
      <c r="B78" s="86"/>
      <c r="C78" s="86"/>
      <c r="D78" s="36" t="s">
        <v>396</v>
      </c>
      <c r="E78" s="19"/>
      <c r="F78" s="19"/>
      <c r="G78" s="19"/>
      <c r="H78" s="19"/>
      <c r="I78" s="19">
        <f t="shared" si="2"/>
        <v>0</v>
      </c>
      <c r="J78" s="8"/>
      <c r="K78" s="19">
        <f t="shared" si="3"/>
        <v>0</v>
      </c>
    </row>
    <row r="79" spans="2:11" x14ac:dyDescent="0.4">
      <c r="B79" s="86"/>
      <c r="C79" s="86"/>
      <c r="D79" s="36" t="s">
        <v>401</v>
      </c>
      <c r="E79" s="19">
        <v>4000000</v>
      </c>
      <c r="F79" s="19">
        <v>4700000</v>
      </c>
      <c r="G79" s="19">
        <v>5000000</v>
      </c>
      <c r="H79" s="19"/>
      <c r="I79" s="19">
        <f t="shared" si="2"/>
        <v>13700000</v>
      </c>
      <c r="J79" s="8">
        <v>13700000</v>
      </c>
      <c r="K79" s="19">
        <f t="shared" si="3"/>
        <v>0</v>
      </c>
    </row>
    <row r="80" spans="2:11" x14ac:dyDescent="0.4">
      <c r="B80" s="86"/>
      <c r="C80" s="86"/>
      <c r="D80" s="36" t="s">
        <v>397</v>
      </c>
      <c r="E80" s="19"/>
      <c r="F80" s="19"/>
      <c r="G80" s="19"/>
      <c r="H80" s="19"/>
      <c r="I80" s="19">
        <f t="shared" si="2"/>
        <v>0</v>
      </c>
      <c r="J80" s="8"/>
      <c r="K80" s="19">
        <f t="shared" si="3"/>
        <v>0</v>
      </c>
    </row>
    <row r="81" spans="2:11" x14ac:dyDescent="0.4">
      <c r="B81" s="86"/>
      <c r="C81" s="86"/>
      <c r="D81" s="36" t="s">
        <v>402</v>
      </c>
      <c r="E81" s="19"/>
      <c r="F81" s="19"/>
      <c r="G81" s="19"/>
      <c r="H81" s="19"/>
      <c r="I81" s="19">
        <f t="shared" si="2"/>
        <v>0</v>
      </c>
      <c r="J81" s="8"/>
      <c r="K81" s="19">
        <f t="shared" si="3"/>
        <v>0</v>
      </c>
    </row>
    <row r="82" spans="2:11" x14ac:dyDescent="0.4">
      <c r="B82" s="86"/>
      <c r="C82" s="86"/>
      <c r="D82" s="36" t="s">
        <v>381</v>
      </c>
      <c r="E82" s="19"/>
      <c r="F82" s="19"/>
      <c r="G82" s="19"/>
      <c r="H82" s="19"/>
      <c r="I82" s="19">
        <f t="shared" si="2"/>
        <v>0</v>
      </c>
      <c r="J82" s="10"/>
      <c r="K82" s="19">
        <f t="shared" si="3"/>
        <v>0</v>
      </c>
    </row>
    <row r="83" spans="2:11" x14ac:dyDescent="0.4">
      <c r="B83" s="86"/>
      <c r="C83" s="87"/>
      <c r="D83" s="40" t="s">
        <v>382</v>
      </c>
      <c r="E83" s="21">
        <f>+E72+E73+E74+E75+E76+E77+E78+E79+E80+E81+E82</f>
        <v>4000000</v>
      </c>
      <c r="F83" s="21">
        <f>+F72+F73+F74+F75+F76+F77+F78+F79+F80+F81+F82</f>
        <v>4700000</v>
      </c>
      <c r="G83" s="21">
        <f>+G72+G73+G74+G75+G76+G77+G78+G79+G80+G81+G82</f>
        <v>5000003</v>
      </c>
      <c r="H83" s="21">
        <f>+H72+H73+H74+H75+H76+H77+H78+H79+H80+H81+H82</f>
        <v>0</v>
      </c>
      <c r="I83" s="21">
        <f t="shared" si="2"/>
        <v>13700003</v>
      </c>
      <c r="J83" s="12">
        <f>+J72+J73+J74+J75+J76+J77+J78+J79+J80+J81+J82</f>
        <v>13700000</v>
      </c>
      <c r="K83" s="21">
        <f t="shared" si="3"/>
        <v>3</v>
      </c>
    </row>
    <row r="84" spans="2:11" x14ac:dyDescent="0.4">
      <c r="B84" s="87"/>
      <c r="C84" s="22" t="s">
        <v>383</v>
      </c>
      <c r="D84" s="42"/>
      <c r="E84" s="43">
        <f xml:space="preserve"> +E71 - E83</f>
        <v>5700000</v>
      </c>
      <c r="F84" s="43">
        <f xml:space="preserve"> +F71 - F83</f>
        <v>-2200000</v>
      </c>
      <c r="G84" s="43">
        <f xml:space="preserve"> +G71 - G83</f>
        <v>-3500003</v>
      </c>
      <c r="H84" s="43">
        <f xml:space="preserve"> +H71 - H83</f>
        <v>0</v>
      </c>
      <c r="I84" s="43">
        <f t="shared" si="2"/>
        <v>-3</v>
      </c>
      <c r="J84" s="12">
        <f xml:space="preserve"> +J71 - J83</f>
        <v>0</v>
      </c>
      <c r="K84" s="43">
        <f>K71-K83</f>
        <v>-3</v>
      </c>
    </row>
    <row r="85" spans="2:11" x14ac:dyDescent="0.4">
      <c r="B85" s="17" t="s">
        <v>384</v>
      </c>
      <c r="C85" s="44"/>
      <c r="D85" s="45"/>
      <c r="E85" s="46">
        <f xml:space="preserve"> +E60 +E84</f>
        <v>5850037</v>
      </c>
      <c r="F85" s="46">
        <f xml:space="preserve"> +F60 +F84</f>
        <v>-4188640</v>
      </c>
      <c r="G85" s="46">
        <f xml:space="preserve"> +G60 +G84</f>
        <v>-940792</v>
      </c>
      <c r="H85" s="46">
        <f xml:space="preserve"> +H60 +H84</f>
        <v>-2297851</v>
      </c>
      <c r="I85" s="46">
        <f t="shared" si="2"/>
        <v>-1577246</v>
      </c>
      <c r="J85" s="12">
        <f xml:space="preserve"> +J60 +J84</f>
        <v>0</v>
      </c>
      <c r="K85" s="46">
        <f>K60+K84</f>
        <v>-1577246</v>
      </c>
    </row>
    <row r="86" spans="2:11" x14ac:dyDescent="0.4">
      <c r="B86" s="88" t="s">
        <v>385</v>
      </c>
      <c r="C86" s="44" t="s">
        <v>386</v>
      </c>
      <c r="D86" s="45"/>
      <c r="E86" s="46">
        <v>73403138</v>
      </c>
      <c r="F86" s="46">
        <v>157523851</v>
      </c>
      <c r="G86" s="46">
        <v>75268571</v>
      </c>
      <c r="H86" s="46">
        <v>80706782</v>
      </c>
      <c r="I86" s="46">
        <f t="shared" si="2"/>
        <v>386902342</v>
      </c>
      <c r="J86" s="12"/>
      <c r="K86" s="46">
        <f t="shared" si="3"/>
        <v>386902342</v>
      </c>
    </row>
    <row r="87" spans="2:11" x14ac:dyDescent="0.4">
      <c r="B87" s="89"/>
      <c r="C87" s="44" t="s">
        <v>387</v>
      </c>
      <c r="D87" s="45"/>
      <c r="E87" s="46">
        <f xml:space="preserve"> +E85 +E86</f>
        <v>79253175</v>
      </c>
      <c r="F87" s="46">
        <f xml:space="preserve"> +F85 +F86</f>
        <v>153335211</v>
      </c>
      <c r="G87" s="46">
        <f xml:space="preserve"> +G85 +G86</f>
        <v>74327779</v>
      </c>
      <c r="H87" s="46">
        <f xml:space="preserve"> +H85 +H86</f>
        <v>78408931</v>
      </c>
      <c r="I87" s="46">
        <f t="shared" si="2"/>
        <v>385325096</v>
      </c>
      <c r="J87" s="12">
        <f xml:space="preserve"> +J85 +J86</f>
        <v>0</v>
      </c>
      <c r="K87" s="46">
        <f>K85+K86</f>
        <v>385325096</v>
      </c>
    </row>
    <row r="88" spans="2:11" x14ac:dyDescent="0.4">
      <c r="B88" s="89"/>
      <c r="C88" s="44" t="s">
        <v>388</v>
      </c>
      <c r="D88" s="45"/>
      <c r="E88" s="46"/>
      <c r="F88" s="46"/>
      <c r="G88" s="46"/>
      <c r="H88" s="46"/>
      <c r="I88" s="46">
        <f t="shared" si="2"/>
        <v>0</v>
      </c>
      <c r="J88" s="12"/>
      <c r="K88" s="46">
        <f t="shared" si="3"/>
        <v>0</v>
      </c>
    </row>
    <row r="89" spans="2:11" x14ac:dyDescent="0.4">
      <c r="B89" s="89"/>
      <c r="C89" s="44" t="s">
        <v>389</v>
      </c>
      <c r="D89" s="45"/>
      <c r="E89" s="46"/>
      <c r="F89" s="46"/>
      <c r="G89" s="46"/>
      <c r="H89" s="46"/>
      <c r="I89" s="46">
        <f t="shared" si="2"/>
        <v>0</v>
      </c>
      <c r="J89" s="12"/>
      <c r="K89" s="46">
        <f t="shared" si="3"/>
        <v>0</v>
      </c>
    </row>
    <row r="90" spans="2:11" x14ac:dyDescent="0.4">
      <c r="B90" s="89"/>
      <c r="C90" s="44" t="s">
        <v>390</v>
      </c>
      <c r="D90" s="45"/>
      <c r="E90" s="46"/>
      <c r="F90" s="46"/>
      <c r="G90" s="46"/>
      <c r="H90" s="46"/>
      <c r="I90" s="46">
        <f t="shared" si="2"/>
        <v>0</v>
      </c>
      <c r="J90" s="12"/>
      <c r="K90" s="46">
        <f t="shared" si="3"/>
        <v>0</v>
      </c>
    </row>
    <row r="91" spans="2:11" x14ac:dyDescent="0.4">
      <c r="B91" s="90"/>
      <c r="C91" s="44" t="s">
        <v>391</v>
      </c>
      <c r="D91" s="45"/>
      <c r="E91" s="46">
        <f xml:space="preserve"> +E87 +E88 +E89 - E90</f>
        <v>79253175</v>
      </c>
      <c r="F91" s="46">
        <f xml:space="preserve"> +F87 +F88 +F89 - F90</f>
        <v>153335211</v>
      </c>
      <c r="G91" s="46">
        <f xml:space="preserve"> +G87 +G88 +G89 - G90</f>
        <v>74327779</v>
      </c>
      <c r="H91" s="46">
        <f xml:space="preserve"> +H87 +H88 +H89 - H90</f>
        <v>78408931</v>
      </c>
      <c r="I91" s="46">
        <f t="shared" si="2"/>
        <v>385325096</v>
      </c>
      <c r="J91" s="12">
        <f xml:space="preserve"> +J87 +J88 +J89 - J90</f>
        <v>0</v>
      </c>
      <c r="K91" s="46">
        <f>K87+K88+K89-K90</f>
        <v>385325096</v>
      </c>
    </row>
  </sheetData>
  <mergeCells count="13">
    <mergeCell ref="B61:B84"/>
    <mergeCell ref="C61:C71"/>
    <mergeCell ref="C72:C83"/>
    <mergeCell ref="B86:B91"/>
    <mergeCell ref="B3:K3"/>
    <mergeCell ref="B5:K5"/>
    <mergeCell ref="B7:D7"/>
    <mergeCell ref="C8:C22"/>
    <mergeCell ref="B8:B37"/>
    <mergeCell ref="C23:C36"/>
    <mergeCell ref="B38:B59"/>
    <mergeCell ref="C38:C48"/>
    <mergeCell ref="C49:C58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9486-E08E-4213-89AE-E4C60E0118F3}">
  <dimension ref="B1:G338"/>
  <sheetViews>
    <sheetView topLeftCell="D1" workbookViewId="0">
      <selection activeCell="E15" sqref="E15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64"/>
      <c r="C1" s="64"/>
      <c r="D1" s="64"/>
      <c r="E1" s="1"/>
      <c r="F1" s="1"/>
      <c r="G1" s="2" t="s">
        <v>403</v>
      </c>
    </row>
    <row r="2" spans="2:7" ht="21" x14ac:dyDescent="0.4">
      <c r="B2" s="70" t="s">
        <v>709</v>
      </c>
      <c r="C2" s="70"/>
      <c r="D2" s="70"/>
      <c r="E2" s="70"/>
      <c r="F2" s="70"/>
      <c r="G2" s="70"/>
    </row>
    <row r="3" spans="2:7" ht="21" x14ac:dyDescent="0.4">
      <c r="B3" s="71" t="s">
        <v>718</v>
      </c>
      <c r="C3" s="71"/>
      <c r="D3" s="71"/>
      <c r="E3" s="71"/>
      <c r="F3" s="71"/>
      <c r="G3" s="71"/>
    </row>
    <row r="4" spans="2:7" x14ac:dyDescent="0.4">
      <c r="B4" s="3"/>
      <c r="C4" s="3"/>
      <c r="D4" s="3"/>
      <c r="E4" s="3"/>
      <c r="F4" s="1"/>
      <c r="G4" s="3" t="s">
        <v>2</v>
      </c>
    </row>
    <row r="5" spans="2:7" x14ac:dyDescent="0.4">
      <c r="B5" s="72" t="s">
        <v>3</v>
      </c>
      <c r="C5" s="72"/>
      <c r="D5" s="72"/>
      <c r="E5" s="65" t="s">
        <v>312</v>
      </c>
      <c r="F5" s="65" t="s">
        <v>313</v>
      </c>
      <c r="G5" s="65" t="s">
        <v>314</v>
      </c>
    </row>
    <row r="6" spans="2:7" x14ac:dyDescent="0.4">
      <c r="B6" s="85" t="s">
        <v>315</v>
      </c>
      <c r="C6" s="85" t="s">
        <v>316</v>
      </c>
      <c r="D6" s="38" t="s">
        <v>317</v>
      </c>
      <c r="E6" s="39">
        <f>+E7+E11+E19+E26+E29+E33+E45+E53</f>
        <v>0</v>
      </c>
      <c r="F6" s="39">
        <f>+F7+F11+F19+F26+F29+F33+F45+F53</f>
        <v>0</v>
      </c>
      <c r="G6" s="39">
        <f>E6-F6</f>
        <v>0</v>
      </c>
    </row>
    <row r="7" spans="2:7" x14ac:dyDescent="0.4">
      <c r="B7" s="86"/>
      <c r="C7" s="86"/>
      <c r="D7" s="36" t="s">
        <v>404</v>
      </c>
      <c r="E7" s="19">
        <f>+E8+E9+E10</f>
        <v>0</v>
      </c>
      <c r="F7" s="19">
        <f>+F8+F9+F10</f>
        <v>0</v>
      </c>
      <c r="G7" s="19">
        <f t="shared" ref="G7:G70" si="0">E7-F7</f>
        <v>0</v>
      </c>
    </row>
    <row r="8" spans="2:7" x14ac:dyDescent="0.4">
      <c r="B8" s="86"/>
      <c r="C8" s="86"/>
      <c r="D8" s="36" t="s">
        <v>405</v>
      </c>
      <c r="E8" s="19"/>
      <c r="F8" s="19"/>
      <c r="G8" s="19">
        <f t="shared" si="0"/>
        <v>0</v>
      </c>
    </row>
    <row r="9" spans="2:7" x14ac:dyDescent="0.4">
      <c r="B9" s="86"/>
      <c r="C9" s="86"/>
      <c r="D9" s="36" t="s">
        <v>406</v>
      </c>
      <c r="E9" s="19"/>
      <c r="F9" s="19"/>
      <c r="G9" s="19">
        <f t="shared" si="0"/>
        <v>0</v>
      </c>
    </row>
    <row r="10" spans="2:7" x14ac:dyDescent="0.4">
      <c r="B10" s="86"/>
      <c r="C10" s="86"/>
      <c r="D10" s="36" t="s">
        <v>407</v>
      </c>
      <c r="E10" s="19"/>
      <c r="F10" s="19"/>
      <c r="G10" s="19">
        <f t="shared" si="0"/>
        <v>0</v>
      </c>
    </row>
    <row r="11" spans="2:7" x14ac:dyDescent="0.4">
      <c r="B11" s="86"/>
      <c r="C11" s="86"/>
      <c r="D11" s="36" t="s">
        <v>408</v>
      </c>
      <c r="E11" s="19">
        <f>+E12+E13+E14+E15+E16+E17+E18</f>
        <v>0</v>
      </c>
      <c r="F11" s="19">
        <f>+F12+F13+F14+F15+F16+F17+F18</f>
        <v>0</v>
      </c>
      <c r="G11" s="19">
        <f t="shared" si="0"/>
        <v>0</v>
      </c>
    </row>
    <row r="12" spans="2:7" x14ac:dyDescent="0.4">
      <c r="B12" s="86"/>
      <c r="C12" s="86"/>
      <c r="D12" s="36" t="s">
        <v>405</v>
      </c>
      <c r="E12" s="19"/>
      <c r="F12" s="19"/>
      <c r="G12" s="19">
        <f t="shared" si="0"/>
        <v>0</v>
      </c>
    </row>
    <row r="13" spans="2:7" x14ac:dyDescent="0.4">
      <c r="B13" s="86"/>
      <c r="C13" s="86"/>
      <c r="D13" s="36" t="s">
        <v>409</v>
      </c>
      <c r="E13" s="19"/>
      <c r="F13" s="19"/>
      <c r="G13" s="19">
        <f t="shared" si="0"/>
        <v>0</v>
      </c>
    </row>
    <row r="14" spans="2:7" x14ac:dyDescent="0.4">
      <c r="B14" s="86"/>
      <c r="C14" s="86"/>
      <c r="D14" s="36" t="s">
        <v>410</v>
      </c>
      <c r="E14" s="19"/>
      <c r="F14" s="19"/>
      <c r="G14" s="19">
        <f t="shared" si="0"/>
        <v>0</v>
      </c>
    </row>
    <row r="15" spans="2:7" x14ac:dyDescent="0.4">
      <c r="B15" s="86"/>
      <c r="C15" s="86"/>
      <c r="D15" s="36" t="s">
        <v>411</v>
      </c>
      <c r="E15" s="19"/>
      <c r="F15" s="19"/>
      <c r="G15" s="19">
        <f t="shared" si="0"/>
        <v>0</v>
      </c>
    </row>
    <row r="16" spans="2:7" x14ac:dyDescent="0.4">
      <c r="B16" s="86"/>
      <c r="C16" s="86"/>
      <c r="D16" s="36" t="s">
        <v>412</v>
      </c>
      <c r="E16" s="19"/>
      <c r="F16" s="19"/>
      <c r="G16" s="19">
        <f t="shared" si="0"/>
        <v>0</v>
      </c>
    </row>
    <row r="17" spans="2:7" x14ac:dyDescent="0.4">
      <c r="B17" s="86"/>
      <c r="C17" s="86"/>
      <c r="D17" s="36" t="s">
        <v>413</v>
      </c>
      <c r="E17" s="19"/>
      <c r="F17" s="19"/>
      <c r="G17" s="19">
        <f t="shared" si="0"/>
        <v>0</v>
      </c>
    </row>
    <row r="18" spans="2:7" x14ac:dyDescent="0.4">
      <c r="B18" s="86"/>
      <c r="C18" s="86"/>
      <c r="D18" s="36" t="s">
        <v>414</v>
      </c>
      <c r="E18" s="19"/>
      <c r="F18" s="19"/>
      <c r="G18" s="19">
        <f t="shared" si="0"/>
        <v>0</v>
      </c>
    </row>
    <row r="19" spans="2:7" x14ac:dyDescent="0.4">
      <c r="B19" s="86"/>
      <c r="C19" s="86"/>
      <c r="D19" s="36" t="s">
        <v>415</v>
      </c>
      <c r="E19" s="19">
        <f>+E20+E21+E22+E23+E24+E25</f>
        <v>0</v>
      </c>
      <c r="F19" s="19">
        <f>+F20+F21+F22+F23+F24+F25</f>
        <v>0</v>
      </c>
      <c r="G19" s="19">
        <f t="shared" si="0"/>
        <v>0</v>
      </c>
    </row>
    <row r="20" spans="2:7" x14ac:dyDescent="0.4">
      <c r="B20" s="86"/>
      <c r="C20" s="86"/>
      <c r="D20" s="36" t="s">
        <v>405</v>
      </c>
      <c r="E20" s="19"/>
      <c r="F20" s="19"/>
      <c r="G20" s="19">
        <f t="shared" si="0"/>
        <v>0</v>
      </c>
    </row>
    <row r="21" spans="2:7" x14ac:dyDescent="0.4">
      <c r="B21" s="86"/>
      <c r="C21" s="86"/>
      <c r="D21" s="36" t="s">
        <v>409</v>
      </c>
      <c r="E21" s="19"/>
      <c r="F21" s="19"/>
      <c r="G21" s="19">
        <f t="shared" si="0"/>
        <v>0</v>
      </c>
    </row>
    <row r="22" spans="2:7" x14ac:dyDescent="0.4">
      <c r="B22" s="86"/>
      <c r="C22" s="86"/>
      <c r="D22" s="36" t="s">
        <v>410</v>
      </c>
      <c r="E22" s="19"/>
      <c r="F22" s="19"/>
      <c r="G22" s="19">
        <f t="shared" si="0"/>
        <v>0</v>
      </c>
    </row>
    <row r="23" spans="2:7" x14ac:dyDescent="0.4">
      <c r="B23" s="86"/>
      <c r="C23" s="86"/>
      <c r="D23" s="36" t="s">
        <v>411</v>
      </c>
      <c r="E23" s="19"/>
      <c r="F23" s="19"/>
      <c r="G23" s="19">
        <f t="shared" si="0"/>
        <v>0</v>
      </c>
    </row>
    <row r="24" spans="2:7" x14ac:dyDescent="0.4">
      <c r="B24" s="86"/>
      <c r="C24" s="86"/>
      <c r="D24" s="36" t="s">
        <v>412</v>
      </c>
      <c r="E24" s="19"/>
      <c r="F24" s="19"/>
      <c r="G24" s="19">
        <f t="shared" si="0"/>
        <v>0</v>
      </c>
    </row>
    <row r="25" spans="2:7" x14ac:dyDescent="0.4">
      <c r="B25" s="86"/>
      <c r="C25" s="86"/>
      <c r="D25" s="36" t="s">
        <v>413</v>
      </c>
      <c r="E25" s="19"/>
      <c r="F25" s="19"/>
      <c r="G25" s="19">
        <f t="shared" si="0"/>
        <v>0</v>
      </c>
    </row>
    <row r="26" spans="2:7" x14ac:dyDescent="0.4">
      <c r="B26" s="86"/>
      <c r="C26" s="86"/>
      <c r="D26" s="36" t="s">
        <v>416</v>
      </c>
      <c r="E26" s="19">
        <f>+E27+E28</f>
        <v>0</v>
      </c>
      <c r="F26" s="19">
        <f>+F27+F28</f>
        <v>0</v>
      </c>
      <c r="G26" s="19">
        <f t="shared" si="0"/>
        <v>0</v>
      </c>
    </row>
    <row r="27" spans="2:7" x14ac:dyDescent="0.4">
      <c r="B27" s="86"/>
      <c r="C27" s="86"/>
      <c r="D27" s="36" t="s">
        <v>417</v>
      </c>
      <c r="E27" s="19"/>
      <c r="F27" s="19"/>
      <c r="G27" s="19">
        <f t="shared" si="0"/>
        <v>0</v>
      </c>
    </row>
    <row r="28" spans="2:7" x14ac:dyDescent="0.4">
      <c r="B28" s="86"/>
      <c r="C28" s="86"/>
      <c r="D28" s="36" t="s">
        <v>418</v>
      </c>
      <c r="E28" s="19"/>
      <c r="F28" s="19"/>
      <c r="G28" s="19">
        <f t="shared" si="0"/>
        <v>0</v>
      </c>
    </row>
    <row r="29" spans="2:7" x14ac:dyDescent="0.4">
      <c r="B29" s="86"/>
      <c r="C29" s="86"/>
      <c r="D29" s="36" t="s">
        <v>419</v>
      </c>
      <c r="E29" s="19">
        <f>+E30+E31+E32</f>
        <v>0</v>
      </c>
      <c r="F29" s="19">
        <f>+F30+F31+F32</f>
        <v>0</v>
      </c>
      <c r="G29" s="19">
        <f t="shared" si="0"/>
        <v>0</v>
      </c>
    </row>
    <row r="30" spans="2:7" x14ac:dyDescent="0.4">
      <c r="B30" s="86"/>
      <c r="C30" s="86"/>
      <c r="D30" s="36" t="s">
        <v>420</v>
      </c>
      <c r="E30" s="19"/>
      <c r="F30" s="19"/>
      <c r="G30" s="19">
        <f t="shared" si="0"/>
        <v>0</v>
      </c>
    </row>
    <row r="31" spans="2:7" x14ac:dyDescent="0.4">
      <c r="B31" s="86"/>
      <c r="C31" s="86"/>
      <c r="D31" s="36" t="s">
        <v>421</v>
      </c>
      <c r="E31" s="19"/>
      <c r="F31" s="19"/>
      <c r="G31" s="19">
        <f t="shared" si="0"/>
        <v>0</v>
      </c>
    </row>
    <row r="32" spans="2:7" x14ac:dyDescent="0.4">
      <c r="B32" s="86"/>
      <c r="C32" s="86"/>
      <c r="D32" s="36" t="s">
        <v>422</v>
      </c>
      <c r="E32" s="19"/>
      <c r="F32" s="19"/>
      <c r="G32" s="19">
        <f t="shared" si="0"/>
        <v>0</v>
      </c>
    </row>
    <row r="33" spans="2:7" x14ac:dyDescent="0.4">
      <c r="B33" s="86"/>
      <c r="C33" s="86"/>
      <c r="D33" s="36" t="s">
        <v>423</v>
      </c>
      <c r="E33" s="19">
        <f>+E34+E35+E36+E37+E38+E39+E40+E41+E42+E43+E44</f>
        <v>0</v>
      </c>
      <c r="F33" s="19">
        <f>+F34+F35+F36+F37+F38+F39+F40+F41+F42+F43+F44</f>
        <v>0</v>
      </c>
      <c r="G33" s="19">
        <f t="shared" si="0"/>
        <v>0</v>
      </c>
    </row>
    <row r="34" spans="2:7" x14ac:dyDescent="0.4">
      <c r="B34" s="86"/>
      <c r="C34" s="86"/>
      <c r="D34" s="36" t="s">
        <v>424</v>
      </c>
      <c r="E34" s="19"/>
      <c r="F34" s="19"/>
      <c r="G34" s="19">
        <f t="shared" si="0"/>
        <v>0</v>
      </c>
    </row>
    <row r="35" spans="2:7" x14ac:dyDescent="0.4">
      <c r="B35" s="86"/>
      <c r="C35" s="86"/>
      <c r="D35" s="36" t="s">
        <v>425</v>
      </c>
      <c r="E35" s="19"/>
      <c r="F35" s="19"/>
      <c r="G35" s="19">
        <f t="shared" si="0"/>
        <v>0</v>
      </c>
    </row>
    <row r="36" spans="2:7" x14ac:dyDescent="0.4">
      <c r="B36" s="86"/>
      <c r="C36" s="86"/>
      <c r="D36" s="36" t="s">
        <v>426</v>
      </c>
      <c r="E36" s="19"/>
      <c r="F36" s="19"/>
      <c r="G36" s="19">
        <f t="shared" si="0"/>
        <v>0</v>
      </c>
    </row>
    <row r="37" spans="2:7" x14ac:dyDescent="0.4">
      <c r="B37" s="86"/>
      <c r="C37" s="86"/>
      <c r="D37" s="36" t="s">
        <v>427</v>
      </c>
      <c r="E37" s="19"/>
      <c r="F37" s="19"/>
      <c r="G37" s="19">
        <f t="shared" si="0"/>
        <v>0</v>
      </c>
    </row>
    <row r="38" spans="2:7" x14ac:dyDescent="0.4">
      <c r="B38" s="86"/>
      <c r="C38" s="86"/>
      <c r="D38" s="36" t="s">
        <v>428</v>
      </c>
      <c r="E38" s="19"/>
      <c r="F38" s="19"/>
      <c r="G38" s="19">
        <f t="shared" si="0"/>
        <v>0</v>
      </c>
    </row>
    <row r="39" spans="2:7" x14ac:dyDescent="0.4">
      <c r="B39" s="86"/>
      <c r="C39" s="86"/>
      <c r="D39" s="36" t="s">
        <v>429</v>
      </c>
      <c r="E39" s="19"/>
      <c r="F39" s="19"/>
      <c r="G39" s="19">
        <f t="shared" si="0"/>
        <v>0</v>
      </c>
    </row>
    <row r="40" spans="2:7" x14ac:dyDescent="0.4">
      <c r="B40" s="86"/>
      <c r="C40" s="86"/>
      <c r="D40" s="36" t="s">
        <v>430</v>
      </c>
      <c r="E40" s="19"/>
      <c r="F40" s="19"/>
      <c r="G40" s="19">
        <f t="shared" si="0"/>
        <v>0</v>
      </c>
    </row>
    <row r="41" spans="2:7" x14ac:dyDescent="0.4">
      <c r="B41" s="86"/>
      <c r="C41" s="86"/>
      <c r="D41" s="36" t="s">
        <v>431</v>
      </c>
      <c r="E41" s="19"/>
      <c r="F41" s="19"/>
      <c r="G41" s="19">
        <f t="shared" si="0"/>
        <v>0</v>
      </c>
    </row>
    <row r="42" spans="2:7" x14ac:dyDescent="0.4">
      <c r="B42" s="86"/>
      <c r="C42" s="86"/>
      <c r="D42" s="36" t="s">
        <v>432</v>
      </c>
      <c r="E42" s="19"/>
      <c r="F42" s="19"/>
      <c r="G42" s="19">
        <f t="shared" si="0"/>
        <v>0</v>
      </c>
    </row>
    <row r="43" spans="2:7" x14ac:dyDescent="0.4">
      <c r="B43" s="86"/>
      <c r="C43" s="86"/>
      <c r="D43" s="36" t="s">
        <v>433</v>
      </c>
      <c r="E43" s="19"/>
      <c r="F43" s="19"/>
      <c r="G43" s="19">
        <f t="shared" si="0"/>
        <v>0</v>
      </c>
    </row>
    <row r="44" spans="2:7" x14ac:dyDescent="0.4">
      <c r="B44" s="86"/>
      <c r="C44" s="86"/>
      <c r="D44" s="36" t="s">
        <v>434</v>
      </c>
      <c r="E44" s="19"/>
      <c r="F44" s="19"/>
      <c r="G44" s="19">
        <f t="shared" si="0"/>
        <v>0</v>
      </c>
    </row>
    <row r="45" spans="2:7" x14ac:dyDescent="0.4">
      <c r="B45" s="86"/>
      <c r="C45" s="86"/>
      <c r="D45" s="36" t="s">
        <v>435</v>
      </c>
      <c r="E45" s="19">
        <f>+E46+E47+E48+E49+E50+E51+E52</f>
        <v>0</v>
      </c>
      <c r="F45" s="19">
        <f>+F46+F47+F48+F49+F50+F51+F52</f>
        <v>0</v>
      </c>
      <c r="G45" s="19">
        <f t="shared" si="0"/>
        <v>0</v>
      </c>
    </row>
    <row r="46" spans="2:7" x14ac:dyDescent="0.4">
      <c r="B46" s="86"/>
      <c r="C46" s="86"/>
      <c r="D46" s="36" t="s">
        <v>436</v>
      </c>
      <c r="E46" s="19"/>
      <c r="F46" s="19"/>
      <c r="G46" s="19">
        <f t="shared" si="0"/>
        <v>0</v>
      </c>
    </row>
    <row r="47" spans="2:7" x14ac:dyDescent="0.4">
      <c r="B47" s="86"/>
      <c r="C47" s="86"/>
      <c r="D47" s="36" t="s">
        <v>437</v>
      </c>
      <c r="E47" s="19"/>
      <c r="F47" s="19"/>
      <c r="G47" s="19">
        <f t="shared" si="0"/>
        <v>0</v>
      </c>
    </row>
    <row r="48" spans="2:7" x14ac:dyDescent="0.4">
      <c r="B48" s="86"/>
      <c r="C48" s="86"/>
      <c r="D48" s="36" t="s">
        <v>438</v>
      </c>
      <c r="E48" s="19"/>
      <c r="F48" s="19"/>
      <c r="G48" s="19">
        <f t="shared" si="0"/>
        <v>0</v>
      </c>
    </row>
    <row r="49" spans="2:7" x14ac:dyDescent="0.4">
      <c r="B49" s="86"/>
      <c r="C49" s="86"/>
      <c r="D49" s="36" t="s">
        <v>439</v>
      </c>
      <c r="E49" s="19"/>
      <c r="F49" s="19"/>
      <c r="G49" s="19">
        <f t="shared" si="0"/>
        <v>0</v>
      </c>
    </row>
    <row r="50" spans="2:7" x14ac:dyDescent="0.4">
      <c r="B50" s="86"/>
      <c r="C50" s="86"/>
      <c r="D50" s="36" t="s">
        <v>440</v>
      </c>
      <c r="E50" s="19"/>
      <c r="F50" s="19"/>
      <c r="G50" s="19">
        <f t="shared" si="0"/>
        <v>0</v>
      </c>
    </row>
    <row r="51" spans="2:7" x14ac:dyDescent="0.4">
      <c r="B51" s="86"/>
      <c r="C51" s="86"/>
      <c r="D51" s="36" t="s">
        <v>441</v>
      </c>
      <c r="E51" s="19"/>
      <c r="F51" s="19"/>
      <c r="G51" s="19">
        <f t="shared" si="0"/>
        <v>0</v>
      </c>
    </row>
    <row r="52" spans="2:7" x14ac:dyDescent="0.4">
      <c r="B52" s="86"/>
      <c r="C52" s="86"/>
      <c r="D52" s="36" t="s">
        <v>442</v>
      </c>
      <c r="E52" s="19"/>
      <c r="F52" s="19"/>
      <c r="G52" s="19">
        <f t="shared" si="0"/>
        <v>0</v>
      </c>
    </row>
    <row r="53" spans="2:7" x14ac:dyDescent="0.4">
      <c r="B53" s="86"/>
      <c r="C53" s="86"/>
      <c r="D53" s="36" t="s">
        <v>146</v>
      </c>
      <c r="E53" s="19"/>
      <c r="F53" s="19"/>
      <c r="G53" s="19">
        <f t="shared" si="0"/>
        <v>0</v>
      </c>
    </row>
    <row r="54" spans="2:7" x14ac:dyDescent="0.4">
      <c r="B54" s="86"/>
      <c r="C54" s="86"/>
      <c r="D54" s="36" t="s">
        <v>318</v>
      </c>
      <c r="E54" s="19">
        <f>+E55+E60+E66</f>
        <v>0</v>
      </c>
      <c r="F54" s="19">
        <f>+F55+F60+F66</f>
        <v>0</v>
      </c>
      <c r="G54" s="19">
        <f t="shared" si="0"/>
        <v>0</v>
      </c>
    </row>
    <row r="55" spans="2:7" x14ac:dyDescent="0.4">
      <c r="B55" s="86"/>
      <c r="C55" s="86"/>
      <c r="D55" s="36" t="s">
        <v>443</v>
      </c>
      <c r="E55" s="19">
        <f>+E56+E57+E58+E59</f>
        <v>0</v>
      </c>
      <c r="F55" s="19">
        <f>+F56+F57+F58+F59</f>
        <v>0</v>
      </c>
      <c r="G55" s="19">
        <f t="shared" si="0"/>
        <v>0</v>
      </c>
    </row>
    <row r="56" spans="2:7" x14ac:dyDescent="0.4">
      <c r="B56" s="86"/>
      <c r="C56" s="86"/>
      <c r="D56" s="36" t="s">
        <v>444</v>
      </c>
      <c r="E56" s="19"/>
      <c r="F56" s="19"/>
      <c r="G56" s="19">
        <f t="shared" si="0"/>
        <v>0</v>
      </c>
    </row>
    <row r="57" spans="2:7" x14ac:dyDescent="0.4">
      <c r="B57" s="86"/>
      <c r="C57" s="86"/>
      <c r="D57" s="36" t="s">
        <v>420</v>
      </c>
      <c r="E57" s="19"/>
      <c r="F57" s="19"/>
      <c r="G57" s="19">
        <f t="shared" si="0"/>
        <v>0</v>
      </c>
    </row>
    <row r="58" spans="2:7" x14ac:dyDescent="0.4">
      <c r="B58" s="86"/>
      <c r="C58" s="86"/>
      <c r="D58" s="36" t="s">
        <v>434</v>
      </c>
      <c r="E58" s="19"/>
      <c r="F58" s="19"/>
      <c r="G58" s="19">
        <f t="shared" si="0"/>
        <v>0</v>
      </c>
    </row>
    <row r="59" spans="2:7" x14ac:dyDescent="0.4">
      <c r="B59" s="86"/>
      <c r="C59" s="86"/>
      <c r="D59" s="36" t="s">
        <v>442</v>
      </c>
      <c r="E59" s="19"/>
      <c r="F59" s="19"/>
      <c r="G59" s="19">
        <f t="shared" si="0"/>
        <v>0</v>
      </c>
    </row>
    <row r="60" spans="2:7" x14ac:dyDescent="0.4">
      <c r="B60" s="86"/>
      <c r="C60" s="86"/>
      <c r="D60" s="36" t="s">
        <v>445</v>
      </c>
      <c r="E60" s="19">
        <f>+E61+E62+E63+E64+E65</f>
        <v>0</v>
      </c>
      <c r="F60" s="19">
        <f>+F61+F62+F63+F64+F65</f>
        <v>0</v>
      </c>
      <c r="G60" s="19">
        <f t="shared" si="0"/>
        <v>0</v>
      </c>
    </row>
    <row r="61" spans="2:7" x14ac:dyDescent="0.4">
      <c r="B61" s="86"/>
      <c r="C61" s="86"/>
      <c r="D61" s="36" t="s">
        <v>446</v>
      </c>
      <c r="E61" s="19"/>
      <c r="F61" s="19"/>
      <c r="G61" s="19">
        <f t="shared" si="0"/>
        <v>0</v>
      </c>
    </row>
    <row r="62" spans="2:7" x14ac:dyDescent="0.4">
      <c r="B62" s="86"/>
      <c r="C62" s="86"/>
      <c r="D62" s="36" t="s">
        <v>434</v>
      </c>
      <c r="E62" s="19"/>
      <c r="F62" s="19"/>
      <c r="G62" s="19">
        <f t="shared" si="0"/>
        <v>0</v>
      </c>
    </row>
    <row r="63" spans="2:7" x14ac:dyDescent="0.4">
      <c r="B63" s="86"/>
      <c r="C63" s="86"/>
      <c r="D63" s="36" t="s">
        <v>436</v>
      </c>
      <c r="E63" s="19"/>
      <c r="F63" s="19"/>
      <c r="G63" s="19">
        <f t="shared" si="0"/>
        <v>0</v>
      </c>
    </row>
    <row r="64" spans="2:7" x14ac:dyDescent="0.4">
      <c r="B64" s="86"/>
      <c r="C64" s="86"/>
      <c r="D64" s="36" t="s">
        <v>437</v>
      </c>
      <c r="E64" s="19"/>
      <c r="F64" s="19"/>
      <c r="G64" s="19">
        <f t="shared" si="0"/>
        <v>0</v>
      </c>
    </row>
    <row r="65" spans="2:7" x14ac:dyDescent="0.4">
      <c r="B65" s="86"/>
      <c r="C65" s="86"/>
      <c r="D65" s="36" t="s">
        <v>442</v>
      </c>
      <c r="E65" s="19"/>
      <c r="F65" s="19"/>
      <c r="G65" s="19">
        <f t="shared" si="0"/>
        <v>0</v>
      </c>
    </row>
    <row r="66" spans="2:7" x14ac:dyDescent="0.4">
      <c r="B66" s="86"/>
      <c r="C66" s="86"/>
      <c r="D66" s="36" t="s">
        <v>435</v>
      </c>
      <c r="E66" s="19">
        <f>+E67+E68+E69</f>
        <v>0</v>
      </c>
      <c r="F66" s="19">
        <f>+F67+F68+F69</f>
        <v>0</v>
      </c>
      <c r="G66" s="19">
        <f t="shared" si="0"/>
        <v>0</v>
      </c>
    </row>
    <row r="67" spans="2:7" x14ac:dyDescent="0.4">
      <c r="B67" s="86"/>
      <c r="C67" s="86"/>
      <c r="D67" s="36" t="s">
        <v>446</v>
      </c>
      <c r="E67" s="19"/>
      <c r="F67" s="19"/>
      <c r="G67" s="19">
        <f t="shared" si="0"/>
        <v>0</v>
      </c>
    </row>
    <row r="68" spans="2:7" x14ac:dyDescent="0.4">
      <c r="B68" s="86"/>
      <c r="C68" s="86"/>
      <c r="D68" s="36" t="s">
        <v>434</v>
      </c>
      <c r="E68" s="19"/>
      <c r="F68" s="19"/>
      <c r="G68" s="19">
        <f t="shared" si="0"/>
        <v>0</v>
      </c>
    </row>
    <row r="69" spans="2:7" x14ac:dyDescent="0.4">
      <c r="B69" s="86"/>
      <c r="C69" s="86"/>
      <c r="D69" s="36" t="s">
        <v>442</v>
      </c>
      <c r="E69" s="19"/>
      <c r="F69" s="19"/>
      <c r="G69" s="19">
        <f t="shared" si="0"/>
        <v>0</v>
      </c>
    </row>
    <row r="70" spans="2:7" x14ac:dyDescent="0.4">
      <c r="B70" s="86"/>
      <c r="C70" s="86"/>
      <c r="D70" s="36" t="s">
        <v>319</v>
      </c>
      <c r="E70" s="19">
        <f>+E71+E74+E75</f>
        <v>0</v>
      </c>
      <c r="F70" s="19">
        <f>+F71+F74+F75</f>
        <v>0</v>
      </c>
      <c r="G70" s="19">
        <f t="shared" si="0"/>
        <v>0</v>
      </c>
    </row>
    <row r="71" spans="2:7" x14ac:dyDescent="0.4">
      <c r="B71" s="86"/>
      <c r="C71" s="86"/>
      <c r="D71" s="36" t="s">
        <v>447</v>
      </c>
      <c r="E71" s="19">
        <f>+E72+E73</f>
        <v>0</v>
      </c>
      <c r="F71" s="19">
        <f>+F72+F73</f>
        <v>0</v>
      </c>
      <c r="G71" s="19">
        <f t="shared" ref="G71:G134" si="1">E71-F71</f>
        <v>0</v>
      </c>
    </row>
    <row r="72" spans="2:7" x14ac:dyDescent="0.4">
      <c r="B72" s="86"/>
      <c r="C72" s="86"/>
      <c r="D72" s="36" t="s">
        <v>444</v>
      </c>
      <c r="E72" s="19"/>
      <c r="F72" s="19"/>
      <c r="G72" s="19">
        <f t="shared" si="1"/>
        <v>0</v>
      </c>
    </row>
    <row r="73" spans="2:7" x14ac:dyDescent="0.4">
      <c r="B73" s="86"/>
      <c r="C73" s="86"/>
      <c r="D73" s="36" t="s">
        <v>420</v>
      </c>
      <c r="E73" s="19"/>
      <c r="F73" s="19"/>
      <c r="G73" s="19">
        <f t="shared" si="1"/>
        <v>0</v>
      </c>
    </row>
    <row r="74" spans="2:7" x14ac:dyDescent="0.4">
      <c r="B74" s="86"/>
      <c r="C74" s="86"/>
      <c r="D74" s="36" t="s">
        <v>448</v>
      </c>
      <c r="E74" s="19"/>
      <c r="F74" s="19"/>
      <c r="G74" s="19">
        <f t="shared" si="1"/>
        <v>0</v>
      </c>
    </row>
    <row r="75" spans="2:7" x14ac:dyDescent="0.4">
      <c r="B75" s="86"/>
      <c r="C75" s="86"/>
      <c r="D75" s="36" t="s">
        <v>435</v>
      </c>
      <c r="E75" s="19">
        <f>+E76+E77+E78+E79+E80</f>
        <v>0</v>
      </c>
      <c r="F75" s="19">
        <f>+F76+F77+F78+F79+F80</f>
        <v>0</v>
      </c>
      <c r="G75" s="19">
        <f t="shared" si="1"/>
        <v>0</v>
      </c>
    </row>
    <row r="76" spans="2:7" x14ac:dyDescent="0.4">
      <c r="B76" s="86"/>
      <c r="C76" s="86"/>
      <c r="D76" s="36" t="s">
        <v>436</v>
      </c>
      <c r="E76" s="19"/>
      <c r="F76" s="19"/>
      <c r="G76" s="19">
        <f t="shared" si="1"/>
        <v>0</v>
      </c>
    </row>
    <row r="77" spans="2:7" x14ac:dyDescent="0.4">
      <c r="B77" s="86"/>
      <c r="C77" s="86"/>
      <c r="D77" s="36" t="s">
        <v>437</v>
      </c>
      <c r="E77" s="19"/>
      <c r="F77" s="19"/>
      <c r="G77" s="19">
        <f t="shared" si="1"/>
        <v>0</v>
      </c>
    </row>
    <row r="78" spans="2:7" x14ac:dyDescent="0.4">
      <c r="B78" s="86"/>
      <c r="C78" s="86"/>
      <c r="D78" s="36" t="s">
        <v>440</v>
      </c>
      <c r="E78" s="19"/>
      <c r="F78" s="19"/>
      <c r="G78" s="19">
        <f t="shared" si="1"/>
        <v>0</v>
      </c>
    </row>
    <row r="79" spans="2:7" x14ac:dyDescent="0.4">
      <c r="B79" s="86"/>
      <c r="C79" s="86"/>
      <c r="D79" s="36" t="s">
        <v>441</v>
      </c>
      <c r="E79" s="19"/>
      <c r="F79" s="19"/>
      <c r="G79" s="19">
        <f t="shared" si="1"/>
        <v>0</v>
      </c>
    </row>
    <row r="80" spans="2:7" x14ac:dyDescent="0.4">
      <c r="B80" s="86"/>
      <c r="C80" s="86"/>
      <c r="D80" s="36" t="s">
        <v>442</v>
      </c>
      <c r="E80" s="19"/>
      <c r="F80" s="19"/>
      <c r="G80" s="19">
        <f t="shared" si="1"/>
        <v>0</v>
      </c>
    </row>
    <row r="81" spans="2:7" x14ac:dyDescent="0.4">
      <c r="B81" s="86"/>
      <c r="C81" s="86"/>
      <c r="D81" s="36" t="s">
        <v>320</v>
      </c>
      <c r="E81" s="19">
        <f>+E82+E85+E88+E91+E94+E95+E99+E100</f>
        <v>0</v>
      </c>
      <c r="F81" s="19">
        <f>+F82+F85+F88+F91+F94+F95+F99+F100</f>
        <v>0</v>
      </c>
      <c r="G81" s="19">
        <f t="shared" si="1"/>
        <v>0</v>
      </c>
    </row>
    <row r="82" spans="2:7" x14ac:dyDescent="0.4">
      <c r="B82" s="86"/>
      <c r="C82" s="86"/>
      <c r="D82" s="36" t="s">
        <v>449</v>
      </c>
      <c r="E82" s="19">
        <f>+E83+E84</f>
        <v>0</v>
      </c>
      <c r="F82" s="19">
        <f>+F83+F84</f>
        <v>0</v>
      </c>
      <c r="G82" s="19">
        <f t="shared" si="1"/>
        <v>0</v>
      </c>
    </row>
    <row r="83" spans="2:7" x14ac:dyDescent="0.4">
      <c r="B83" s="86"/>
      <c r="C83" s="86"/>
      <c r="D83" s="36" t="s">
        <v>450</v>
      </c>
      <c r="E83" s="19"/>
      <c r="F83" s="19"/>
      <c r="G83" s="19">
        <f t="shared" si="1"/>
        <v>0</v>
      </c>
    </row>
    <row r="84" spans="2:7" x14ac:dyDescent="0.4">
      <c r="B84" s="86"/>
      <c r="C84" s="86"/>
      <c r="D84" s="36" t="s">
        <v>414</v>
      </c>
      <c r="E84" s="19"/>
      <c r="F84" s="19"/>
      <c r="G84" s="19">
        <f t="shared" si="1"/>
        <v>0</v>
      </c>
    </row>
    <row r="85" spans="2:7" x14ac:dyDescent="0.4">
      <c r="B85" s="86"/>
      <c r="C85" s="86"/>
      <c r="D85" s="36" t="s">
        <v>451</v>
      </c>
      <c r="E85" s="19">
        <f>+E86+E87</f>
        <v>0</v>
      </c>
      <c r="F85" s="19">
        <f>+F86+F87</f>
        <v>0</v>
      </c>
      <c r="G85" s="19">
        <f t="shared" si="1"/>
        <v>0</v>
      </c>
    </row>
    <row r="86" spans="2:7" x14ac:dyDescent="0.4">
      <c r="B86" s="86"/>
      <c r="C86" s="86"/>
      <c r="D86" s="36" t="s">
        <v>452</v>
      </c>
      <c r="E86" s="19"/>
      <c r="F86" s="19"/>
      <c r="G86" s="19">
        <f t="shared" si="1"/>
        <v>0</v>
      </c>
    </row>
    <row r="87" spans="2:7" x14ac:dyDescent="0.4">
      <c r="B87" s="86"/>
      <c r="C87" s="86"/>
      <c r="D87" s="36" t="s">
        <v>414</v>
      </c>
      <c r="E87" s="19"/>
      <c r="F87" s="19"/>
      <c r="G87" s="19">
        <f t="shared" si="1"/>
        <v>0</v>
      </c>
    </row>
    <row r="88" spans="2:7" x14ac:dyDescent="0.4">
      <c r="B88" s="86"/>
      <c r="C88" s="86"/>
      <c r="D88" s="36" t="s">
        <v>453</v>
      </c>
      <c r="E88" s="19">
        <f>+E89+E90</f>
        <v>0</v>
      </c>
      <c r="F88" s="19">
        <f>+F89+F90</f>
        <v>0</v>
      </c>
      <c r="G88" s="19">
        <f t="shared" si="1"/>
        <v>0</v>
      </c>
    </row>
    <row r="89" spans="2:7" x14ac:dyDescent="0.4">
      <c r="B89" s="86"/>
      <c r="C89" s="86"/>
      <c r="D89" s="36" t="s">
        <v>454</v>
      </c>
      <c r="E89" s="19"/>
      <c r="F89" s="19"/>
      <c r="G89" s="19">
        <f t="shared" si="1"/>
        <v>0</v>
      </c>
    </row>
    <row r="90" spans="2:7" x14ac:dyDescent="0.4">
      <c r="B90" s="86"/>
      <c r="C90" s="86"/>
      <c r="D90" s="36" t="s">
        <v>414</v>
      </c>
      <c r="E90" s="19"/>
      <c r="F90" s="19"/>
      <c r="G90" s="19">
        <f t="shared" si="1"/>
        <v>0</v>
      </c>
    </row>
    <row r="91" spans="2:7" x14ac:dyDescent="0.4">
      <c r="B91" s="86"/>
      <c r="C91" s="86"/>
      <c r="D91" s="36" t="s">
        <v>455</v>
      </c>
      <c r="E91" s="19">
        <f>+E92+E93</f>
        <v>0</v>
      </c>
      <c r="F91" s="19">
        <f>+F92+F93</f>
        <v>0</v>
      </c>
      <c r="G91" s="19">
        <f t="shared" si="1"/>
        <v>0</v>
      </c>
    </row>
    <row r="92" spans="2:7" x14ac:dyDescent="0.4">
      <c r="B92" s="86"/>
      <c r="C92" s="86"/>
      <c r="D92" s="36" t="s">
        <v>456</v>
      </c>
      <c r="E92" s="19"/>
      <c r="F92" s="19"/>
      <c r="G92" s="19">
        <f t="shared" si="1"/>
        <v>0</v>
      </c>
    </row>
    <row r="93" spans="2:7" x14ac:dyDescent="0.4">
      <c r="B93" s="86"/>
      <c r="C93" s="86"/>
      <c r="D93" s="36" t="s">
        <v>414</v>
      </c>
      <c r="E93" s="19"/>
      <c r="F93" s="19"/>
      <c r="G93" s="19">
        <f t="shared" si="1"/>
        <v>0</v>
      </c>
    </row>
    <row r="94" spans="2:7" x14ac:dyDescent="0.4">
      <c r="B94" s="86"/>
      <c r="C94" s="86"/>
      <c r="D94" s="36" t="s">
        <v>457</v>
      </c>
      <c r="E94" s="19"/>
      <c r="F94" s="19"/>
      <c r="G94" s="19">
        <f t="shared" si="1"/>
        <v>0</v>
      </c>
    </row>
    <row r="95" spans="2:7" x14ac:dyDescent="0.4">
      <c r="B95" s="86"/>
      <c r="C95" s="86"/>
      <c r="D95" s="36" t="s">
        <v>423</v>
      </c>
      <c r="E95" s="19">
        <f>+E96+E97+E98</f>
        <v>0</v>
      </c>
      <c r="F95" s="19">
        <f>+F96+F97+F98</f>
        <v>0</v>
      </c>
      <c r="G95" s="19">
        <f t="shared" si="1"/>
        <v>0</v>
      </c>
    </row>
    <row r="96" spans="2:7" x14ac:dyDescent="0.4">
      <c r="B96" s="86"/>
      <c r="C96" s="86"/>
      <c r="D96" s="36" t="s">
        <v>458</v>
      </c>
      <c r="E96" s="19"/>
      <c r="F96" s="19"/>
      <c r="G96" s="19">
        <f t="shared" si="1"/>
        <v>0</v>
      </c>
    </row>
    <row r="97" spans="2:7" x14ac:dyDescent="0.4">
      <c r="B97" s="86"/>
      <c r="C97" s="86"/>
      <c r="D97" s="36" t="s">
        <v>459</v>
      </c>
      <c r="E97" s="19"/>
      <c r="F97" s="19"/>
      <c r="G97" s="19">
        <f t="shared" si="1"/>
        <v>0</v>
      </c>
    </row>
    <row r="98" spans="2:7" x14ac:dyDescent="0.4">
      <c r="B98" s="86"/>
      <c r="C98" s="86"/>
      <c r="D98" s="36" t="s">
        <v>434</v>
      </c>
      <c r="E98" s="19"/>
      <c r="F98" s="19"/>
      <c r="G98" s="19">
        <f t="shared" si="1"/>
        <v>0</v>
      </c>
    </row>
    <row r="99" spans="2:7" x14ac:dyDescent="0.4">
      <c r="B99" s="86"/>
      <c r="C99" s="86"/>
      <c r="D99" s="36" t="s">
        <v>448</v>
      </c>
      <c r="E99" s="19"/>
      <c r="F99" s="19"/>
      <c r="G99" s="19">
        <f t="shared" si="1"/>
        <v>0</v>
      </c>
    </row>
    <row r="100" spans="2:7" x14ac:dyDescent="0.4">
      <c r="B100" s="86"/>
      <c r="C100" s="86"/>
      <c r="D100" s="36" t="s">
        <v>435</v>
      </c>
      <c r="E100" s="19">
        <f>+E101+E102+E103+E104+E105</f>
        <v>0</v>
      </c>
      <c r="F100" s="19">
        <f>+F101+F102+F103+F104+F105</f>
        <v>0</v>
      </c>
      <c r="G100" s="19">
        <f t="shared" si="1"/>
        <v>0</v>
      </c>
    </row>
    <row r="101" spans="2:7" x14ac:dyDescent="0.4">
      <c r="B101" s="86"/>
      <c r="C101" s="86"/>
      <c r="D101" s="36" t="s">
        <v>436</v>
      </c>
      <c r="E101" s="19"/>
      <c r="F101" s="19"/>
      <c r="G101" s="19">
        <f t="shared" si="1"/>
        <v>0</v>
      </c>
    </row>
    <row r="102" spans="2:7" x14ac:dyDescent="0.4">
      <c r="B102" s="86"/>
      <c r="C102" s="86"/>
      <c r="D102" s="36" t="s">
        <v>437</v>
      </c>
      <c r="E102" s="19"/>
      <c r="F102" s="19"/>
      <c r="G102" s="19">
        <f t="shared" si="1"/>
        <v>0</v>
      </c>
    </row>
    <row r="103" spans="2:7" x14ac:dyDescent="0.4">
      <c r="B103" s="86"/>
      <c r="C103" s="86"/>
      <c r="D103" s="36" t="s">
        <v>440</v>
      </c>
      <c r="E103" s="19"/>
      <c r="F103" s="19"/>
      <c r="G103" s="19">
        <f t="shared" si="1"/>
        <v>0</v>
      </c>
    </row>
    <row r="104" spans="2:7" x14ac:dyDescent="0.4">
      <c r="B104" s="86"/>
      <c r="C104" s="86"/>
      <c r="D104" s="36" t="s">
        <v>441</v>
      </c>
      <c r="E104" s="19"/>
      <c r="F104" s="19"/>
      <c r="G104" s="19">
        <f t="shared" si="1"/>
        <v>0</v>
      </c>
    </row>
    <row r="105" spans="2:7" x14ac:dyDescent="0.4">
      <c r="B105" s="86"/>
      <c r="C105" s="86"/>
      <c r="D105" s="36" t="s">
        <v>442</v>
      </c>
      <c r="E105" s="19"/>
      <c r="F105" s="19"/>
      <c r="G105" s="19">
        <f t="shared" si="1"/>
        <v>0</v>
      </c>
    </row>
    <row r="106" spans="2:7" x14ac:dyDescent="0.4">
      <c r="B106" s="86"/>
      <c r="C106" s="86"/>
      <c r="D106" s="36" t="s">
        <v>321</v>
      </c>
      <c r="E106" s="19"/>
      <c r="F106" s="19"/>
      <c r="G106" s="19">
        <f t="shared" si="1"/>
        <v>0</v>
      </c>
    </row>
    <row r="107" spans="2:7" x14ac:dyDescent="0.4">
      <c r="B107" s="86"/>
      <c r="C107" s="86"/>
      <c r="D107" s="36" t="s">
        <v>322</v>
      </c>
      <c r="E107" s="19">
        <f>+E108+E117+E122+E123+E127+E130+E136</f>
        <v>0</v>
      </c>
      <c r="F107" s="19">
        <f>+F108+F117+F122+F123+F127+F130+F136</f>
        <v>0</v>
      </c>
      <c r="G107" s="19">
        <f t="shared" si="1"/>
        <v>0</v>
      </c>
    </row>
    <row r="108" spans="2:7" x14ac:dyDescent="0.4">
      <c r="B108" s="86"/>
      <c r="C108" s="86"/>
      <c r="D108" s="36" t="s">
        <v>460</v>
      </c>
      <c r="E108" s="19">
        <f>+E109+E110+E111+E112+E113+E114+E115+E116</f>
        <v>0</v>
      </c>
      <c r="F108" s="19">
        <f>+F109+F110+F111+F112+F113+F114+F115+F116</f>
        <v>0</v>
      </c>
      <c r="G108" s="19">
        <f t="shared" si="1"/>
        <v>0</v>
      </c>
    </row>
    <row r="109" spans="2:7" x14ac:dyDescent="0.4">
      <c r="B109" s="86"/>
      <c r="C109" s="86"/>
      <c r="D109" s="36" t="s">
        <v>461</v>
      </c>
      <c r="E109" s="19"/>
      <c r="F109" s="19"/>
      <c r="G109" s="19">
        <f t="shared" si="1"/>
        <v>0</v>
      </c>
    </row>
    <row r="110" spans="2:7" x14ac:dyDescent="0.4">
      <c r="B110" s="86"/>
      <c r="C110" s="86"/>
      <c r="D110" s="36" t="s">
        <v>462</v>
      </c>
      <c r="E110" s="19"/>
      <c r="F110" s="19"/>
      <c r="G110" s="19">
        <f t="shared" si="1"/>
        <v>0</v>
      </c>
    </row>
    <row r="111" spans="2:7" x14ac:dyDescent="0.4">
      <c r="B111" s="86"/>
      <c r="C111" s="86"/>
      <c r="D111" s="36" t="s">
        <v>463</v>
      </c>
      <c r="E111" s="19"/>
      <c r="F111" s="19"/>
      <c r="G111" s="19">
        <f t="shared" si="1"/>
        <v>0</v>
      </c>
    </row>
    <row r="112" spans="2:7" x14ac:dyDescent="0.4">
      <c r="B112" s="86"/>
      <c r="C112" s="86"/>
      <c r="D112" s="36" t="s">
        <v>464</v>
      </c>
      <c r="E112" s="19"/>
      <c r="F112" s="19"/>
      <c r="G112" s="19">
        <f t="shared" si="1"/>
        <v>0</v>
      </c>
    </row>
    <row r="113" spans="2:7" x14ac:dyDescent="0.4">
      <c r="B113" s="86"/>
      <c r="C113" s="86"/>
      <c r="D113" s="36" t="s">
        <v>465</v>
      </c>
      <c r="E113" s="19"/>
      <c r="F113" s="19"/>
      <c r="G113" s="19">
        <f t="shared" si="1"/>
        <v>0</v>
      </c>
    </row>
    <row r="114" spans="2:7" x14ac:dyDescent="0.4">
      <c r="B114" s="86"/>
      <c r="C114" s="86"/>
      <c r="D114" s="36" t="s">
        <v>466</v>
      </c>
      <c r="E114" s="19"/>
      <c r="F114" s="19"/>
      <c r="G114" s="19">
        <f t="shared" si="1"/>
        <v>0</v>
      </c>
    </row>
    <row r="115" spans="2:7" x14ac:dyDescent="0.4">
      <c r="B115" s="86"/>
      <c r="C115" s="86"/>
      <c r="D115" s="36" t="s">
        <v>467</v>
      </c>
      <c r="E115" s="19"/>
      <c r="F115" s="19"/>
      <c r="G115" s="19">
        <f t="shared" si="1"/>
        <v>0</v>
      </c>
    </row>
    <row r="116" spans="2:7" x14ac:dyDescent="0.4">
      <c r="B116" s="86"/>
      <c r="C116" s="86"/>
      <c r="D116" s="36" t="s">
        <v>468</v>
      </c>
      <c r="E116" s="19"/>
      <c r="F116" s="19"/>
      <c r="G116" s="19">
        <f t="shared" si="1"/>
        <v>0</v>
      </c>
    </row>
    <row r="117" spans="2:7" x14ac:dyDescent="0.4">
      <c r="B117" s="86"/>
      <c r="C117" s="86"/>
      <c r="D117" s="36" t="s">
        <v>469</v>
      </c>
      <c r="E117" s="19">
        <f>+E118+E119+E120+E121</f>
        <v>0</v>
      </c>
      <c r="F117" s="19">
        <f>+F118+F119+F120+F121</f>
        <v>0</v>
      </c>
      <c r="G117" s="19">
        <f t="shared" si="1"/>
        <v>0</v>
      </c>
    </row>
    <row r="118" spans="2:7" x14ac:dyDescent="0.4">
      <c r="B118" s="86"/>
      <c r="C118" s="86"/>
      <c r="D118" s="36" t="s">
        <v>470</v>
      </c>
      <c r="E118" s="19"/>
      <c r="F118" s="19"/>
      <c r="G118" s="19">
        <f t="shared" si="1"/>
        <v>0</v>
      </c>
    </row>
    <row r="119" spans="2:7" x14ac:dyDescent="0.4">
      <c r="B119" s="86"/>
      <c r="C119" s="86"/>
      <c r="D119" s="36" t="s">
        <v>471</v>
      </c>
      <c r="E119" s="19"/>
      <c r="F119" s="19"/>
      <c r="G119" s="19">
        <f t="shared" si="1"/>
        <v>0</v>
      </c>
    </row>
    <row r="120" spans="2:7" x14ac:dyDescent="0.4">
      <c r="B120" s="86"/>
      <c r="C120" s="86"/>
      <c r="D120" s="36" t="s">
        <v>472</v>
      </c>
      <c r="E120" s="19"/>
      <c r="F120" s="19"/>
      <c r="G120" s="19">
        <f t="shared" si="1"/>
        <v>0</v>
      </c>
    </row>
    <row r="121" spans="2:7" x14ac:dyDescent="0.4">
      <c r="B121" s="86"/>
      <c r="C121" s="86"/>
      <c r="D121" s="36" t="s">
        <v>473</v>
      </c>
      <c r="E121" s="19"/>
      <c r="F121" s="19"/>
      <c r="G121" s="19">
        <f t="shared" si="1"/>
        <v>0</v>
      </c>
    </row>
    <row r="122" spans="2:7" x14ac:dyDescent="0.4">
      <c r="B122" s="86"/>
      <c r="C122" s="86"/>
      <c r="D122" s="36" t="s">
        <v>474</v>
      </c>
      <c r="E122" s="19"/>
      <c r="F122" s="19"/>
      <c r="G122" s="19">
        <f t="shared" si="1"/>
        <v>0</v>
      </c>
    </row>
    <row r="123" spans="2:7" x14ac:dyDescent="0.4">
      <c r="B123" s="86"/>
      <c r="C123" s="86"/>
      <c r="D123" s="36" t="s">
        <v>475</v>
      </c>
      <c r="E123" s="19">
        <f>+E124+E125+E126</f>
        <v>0</v>
      </c>
      <c r="F123" s="19">
        <f>+F124+F125+F126</f>
        <v>0</v>
      </c>
      <c r="G123" s="19">
        <f t="shared" si="1"/>
        <v>0</v>
      </c>
    </row>
    <row r="124" spans="2:7" x14ac:dyDescent="0.4">
      <c r="B124" s="86"/>
      <c r="C124" s="86"/>
      <c r="D124" s="36" t="s">
        <v>476</v>
      </c>
      <c r="E124" s="19"/>
      <c r="F124" s="19"/>
      <c r="G124" s="19">
        <f t="shared" si="1"/>
        <v>0</v>
      </c>
    </row>
    <row r="125" spans="2:7" x14ac:dyDescent="0.4">
      <c r="B125" s="86"/>
      <c r="C125" s="86"/>
      <c r="D125" s="36" t="s">
        <v>477</v>
      </c>
      <c r="E125" s="19"/>
      <c r="F125" s="19"/>
      <c r="G125" s="19">
        <f t="shared" si="1"/>
        <v>0</v>
      </c>
    </row>
    <row r="126" spans="2:7" x14ac:dyDescent="0.4">
      <c r="B126" s="86"/>
      <c r="C126" s="86"/>
      <c r="D126" s="36" t="s">
        <v>478</v>
      </c>
      <c r="E126" s="19"/>
      <c r="F126" s="19"/>
      <c r="G126" s="19">
        <f t="shared" si="1"/>
        <v>0</v>
      </c>
    </row>
    <row r="127" spans="2:7" x14ac:dyDescent="0.4">
      <c r="B127" s="86"/>
      <c r="C127" s="86"/>
      <c r="D127" s="36" t="s">
        <v>479</v>
      </c>
      <c r="E127" s="19">
        <f>+E128+E129</f>
        <v>0</v>
      </c>
      <c r="F127" s="19">
        <f>+F128+F129</f>
        <v>0</v>
      </c>
      <c r="G127" s="19">
        <f t="shared" si="1"/>
        <v>0</v>
      </c>
    </row>
    <row r="128" spans="2:7" x14ac:dyDescent="0.4">
      <c r="B128" s="86"/>
      <c r="C128" s="86"/>
      <c r="D128" s="36" t="s">
        <v>414</v>
      </c>
      <c r="E128" s="19"/>
      <c r="F128" s="19"/>
      <c r="G128" s="19">
        <f t="shared" si="1"/>
        <v>0</v>
      </c>
    </row>
    <row r="129" spans="2:7" x14ac:dyDescent="0.4">
      <c r="B129" s="86"/>
      <c r="C129" s="86"/>
      <c r="D129" s="36" t="s">
        <v>480</v>
      </c>
      <c r="E129" s="19"/>
      <c r="F129" s="19"/>
      <c r="G129" s="19">
        <f t="shared" si="1"/>
        <v>0</v>
      </c>
    </row>
    <row r="130" spans="2:7" x14ac:dyDescent="0.4">
      <c r="B130" s="86"/>
      <c r="C130" s="86"/>
      <c r="D130" s="36" t="s">
        <v>435</v>
      </c>
      <c r="E130" s="19">
        <f>+E131+E132+E133+E134+E135</f>
        <v>0</v>
      </c>
      <c r="F130" s="19">
        <f>+F131+F132+F133+F134+F135</f>
        <v>0</v>
      </c>
      <c r="G130" s="19">
        <f t="shared" si="1"/>
        <v>0</v>
      </c>
    </row>
    <row r="131" spans="2:7" x14ac:dyDescent="0.4">
      <c r="B131" s="86"/>
      <c r="C131" s="86"/>
      <c r="D131" s="36" t="s">
        <v>436</v>
      </c>
      <c r="E131" s="19"/>
      <c r="F131" s="19"/>
      <c r="G131" s="19">
        <f t="shared" si="1"/>
        <v>0</v>
      </c>
    </row>
    <row r="132" spans="2:7" x14ac:dyDescent="0.4">
      <c r="B132" s="86"/>
      <c r="C132" s="86"/>
      <c r="D132" s="36" t="s">
        <v>437</v>
      </c>
      <c r="E132" s="19"/>
      <c r="F132" s="19"/>
      <c r="G132" s="19">
        <f t="shared" si="1"/>
        <v>0</v>
      </c>
    </row>
    <row r="133" spans="2:7" x14ac:dyDescent="0.4">
      <c r="B133" s="86"/>
      <c r="C133" s="86"/>
      <c r="D133" s="36" t="s">
        <v>440</v>
      </c>
      <c r="E133" s="19"/>
      <c r="F133" s="19"/>
      <c r="G133" s="19">
        <f t="shared" si="1"/>
        <v>0</v>
      </c>
    </row>
    <row r="134" spans="2:7" x14ac:dyDescent="0.4">
      <c r="B134" s="86"/>
      <c r="C134" s="86"/>
      <c r="D134" s="36" t="s">
        <v>441</v>
      </c>
      <c r="E134" s="19"/>
      <c r="F134" s="19"/>
      <c r="G134" s="19">
        <f t="shared" si="1"/>
        <v>0</v>
      </c>
    </row>
    <row r="135" spans="2:7" x14ac:dyDescent="0.4">
      <c r="B135" s="86"/>
      <c r="C135" s="86"/>
      <c r="D135" s="36" t="s">
        <v>442</v>
      </c>
      <c r="E135" s="19"/>
      <c r="F135" s="19"/>
      <c r="G135" s="19">
        <f t="shared" ref="G135:G198" si="2">E135-F135</f>
        <v>0</v>
      </c>
    </row>
    <row r="136" spans="2:7" x14ac:dyDescent="0.4">
      <c r="B136" s="86"/>
      <c r="C136" s="86"/>
      <c r="D136" s="36" t="s">
        <v>146</v>
      </c>
      <c r="E136" s="19"/>
      <c r="F136" s="19"/>
      <c r="G136" s="19">
        <f t="shared" si="2"/>
        <v>0</v>
      </c>
    </row>
    <row r="137" spans="2:7" x14ac:dyDescent="0.4">
      <c r="B137" s="86"/>
      <c r="C137" s="86"/>
      <c r="D137" s="36" t="s">
        <v>323</v>
      </c>
      <c r="E137" s="19">
        <f>+E138+E141+E142+E143</f>
        <v>0</v>
      </c>
      <c r="F137" s="19">
        <f>+F138+F141+F142+F143</f>
        <v>0</v>
      </c>
      <c r="G137" s="19">
        <f t="shared" si="2"/>
        <v>0</v>
      </c>
    </row>
    <row r="138" spans="2:7" x14ac:dyDescent="0.4">
      <c r="B138" s="86"/>
      <c r="C138" s="86"/>
      <c r="D138" s="36" t="s">
        <v>447</v>
      </c>
      <c r="E138" s="19">
        <f>+E139+E140</f>
        <v>0</v>
      </c>
      <c r="F138" s="19">
        <f>+F139+F140</f>
        <v>0</v>
      </c>
      <c r="G138" s="19">
        <f t="shared" si="2"/>
        <v>0</v>
      </c>
    </row>
    <row r="139" spans="2:7" x14ac:dyDescent="0.4">
      <c r="B139" s="86"/>
      <c r="C139" s="86"/>
      <c r="D139" s="36" t="s">
        <v>444</v>
      </c>
      <c r="E139" s="19"/>
      <c r="F139" s="19"/>
      <c r="G139" s="19">
        <f t="shared" si="2"/>
        <v>0</v>
      </c>
    </row>
    <row r="140" spans="2:7" x14ac:dyDescent="0.4">
      <c r="B140" s="86"/>
      <c r="C140" s="86"/>
      <c r="D140" s="36" t="s">
        <v>420</v>
      </c>
      <c r="E140" s="19"/>
      <c r="F140" s="19"/>
      <c r="G140" s="19">
        <f t="shared" si="2"/>
        <v>0</v>
      </c>
    </row>
    <row r="141" spans="2:7" x14ac:dyDescent="0.4">
      <c r="B141" s="86"/>
      <c r="C141" s="86"/>
      <c r="D141" s="36" t="s">
        <v>481</v>
      </c>
      <c r="E141" s="19"/>
      <c r="F141" s="19"/>
      <c r="G141" s="19">
        <f t="shared" si="2"/>
        <v>0</v>
      </c>
    </row>
    <row r="142" spans="2:7" x14ac:dyDescent="0.4">
      <c r="B142" s="86"/>
      <c r="C142" s="86"/>
      <c r="D142" s="36" t="s">
        <v>474</v>
      </c>
      <c r="E142" s="19"/>
      <c r="F142" s="19"/>
      <c r="G142" s="19">
        <f t="shared" si="2"/>
        <v>0</v>
      </c>
    </row>
    <row r="143" spans="2:7" x14ac:dyDescent="0.4">
      <c r="B143" s="86"/>
      <c r="C143" s="86"/>
      <c r="D143" s="36" t="s">
        <v>435</v>
      </c>
      <c r="E143" s="19">
        <f>+E144+E145+E146+E147+E148</f>
        <v>0</v>
      </c>
      <c r="F143" s="19">
        <f>+F144+F145+F146+F147+F148</f>
        <v>0</v>
      </c>
      <c r="G143" s="19">
        <f t="shared" si="2"/>
        <v>0</v>
      </c>
    </row>
    <row r="144" spans="2:7" x14ac:dyDescent="0.4">
      <c r="B144" s="86"/>
      <c r="C144" s="86"/>
      <c r="D144" s="36" t="s">
        <v>436</v>
      </c>
      <c r="E144" s="19"/>
      <c r="F144" s="19"/>
      <c r="G144" s="19">
        <f t="shared" si="2"/>
        <v>0</v>
      </c>
    </row>
    <row r="145" spans="2:7" x14ac:dyDescent="0.4">
      <c r="B145" s="86"/>
      <c r="C145" s="86"/>
      <c r="D145" s="36" t="s">
        <v>437</v>
      </c>
      <c r="E145" s="19"/>
      <c r="F145" s="19"/>
      <c r="G145" s="19">
        <f t="shared" si="2"/>
        <v>0</v>
      </c>
    </row>
    <row r="146" spans="2:7" x14ac:dyDescent="0.4">
      <c r="B146" s="86"/>
      <c r="C146" s="86"/>
      <c r="D146" s="36" t="s">
        <v>440</v>
      </c>
      <c r="E146" s="19"/>
      <c r="F146" s="19"/>
      <c r="G146" s="19">
        <f t="shared" si="2"/>
        <v>0</v>
      </c>
    </row>
    <row r="147" spans="2:7" x14ac:dyDescent="0.4">
      <c r="B147" s="86"/>
      <c r="C147" s="86"/>
      <c r="D147" s="36" t="s">
        <v>441</v>
      </c>
      <c r="E147" s="19"/>
      <c r="F147" s="19"/>
      <c r="G147" s="19">
        <f t="shared" si="2"/>
        <v>0</v>
      </c>
    </row>
    <row r="148" spans="2:7" x14ac:dyDescent="0.4">
      <c r="B148" s="86"/>
      <c r="C148" s="86"/>
      <c r="D148" s="36" t="s">
        <v>442</v>
      </c>
      <c r="E148" s="19"/>
      <c r="F148" s="19"/>
      <c r="G148" s="19">
        <f t="shared" si="2"/>
        <v>0</v>
      </c>
    </row>
    <row r="149" spans="2:7" x14ac:dyDescent="0.4">
      <c r="B149" s="86"/>
      <c r="C149" s="86"/>
      <c r="D149" s="36" t="s">
        <v>324</v>
      </c>
      <c r="E149" s="19">
        <f>+E150+E151+E152+E153+E154+E155+E156+E157+E158+E159+E162+E168</f>
        <v>0</v>
      </c>
      <c r="F149" s="19">
        <f>+F150+F151+F152+F153+F154+F155+F156+F157+F158+F159+F162+F168</f>
        <v>0</v>
      </c>
      <c r="G149" s="19">
        <f t="shared" si="2"/>
        <v>0</v>
      </c>
    </row>
    <row r="150" spans="2:7" x14ac:dyDescent="0.4">
      <c r="B150" s="86"/>
      <c r="C150" s="86"/>
      <c r="D150" s="36" t="s">
        <v>482</v>
      </c>
      <c r="E150" s="19"/>
      <c r="F150" s="19"/>
      <c r="G150" s="19">
        <f t="shared" si="2"/>
        <v>0</v>
      </c>
    </row>
    <row r="151" spans="2:7" x14ac:dyDescent="0.4">
      <c r="B151" s="86"/>
      <c r="C151" s="86"/>
      <c r="D151" s="36" t="s">
        <v>483</v>
      </c>
      <c r="E151" s="19"/>
      <c r="F151" s="19"/>
      <c r="G151" s="19">
        <f t="shared" si="2"/>
        <v>0</v>
      </c>
    </row>
    <row r="152" spans="2:7" x14ac:dyDescent="0.4">
      <c r="B152" s="86"/>
      <c r="C152" s="86"/>
      <c r="D152" s="36" t="s">
        <v>484</v>
      </c>
      <c r="E152" s="19"/>
      <c r="F152" s="19"/>
      <c r="G152" s="19">
        <f t="shared" si="2"/>
        <v>0</v>
      </c>
    </row>
    <row r="153" spans="2:7" x14ac:dyDescent="0.4">
      <c r="B153" s="86"/>
      <c r="C153" s="86"/>
      <c r="D153" s="36" t="s">
        <v>485</v>
      </c>
      <c r="E153" s="19"/>
      <c r="F153" s="19"/>
      <c r="G153" s="19">
        <f t="shared" si="2"/>
        <v>0</v>
      </c>
    </row>
    <row r="154" spans="2:7" x14ac:dyDescent="0.4">
      <c r="B154" s="86"/>
      <c r="C154" s="86"/>
      <c r="D154" s="36" t="s">
        <v>486</v>
      </c>
      <c r="E154" s="19"/>
      <c r="F154" s="19"/>
      <c r="G154" s="19">
        <f t="shared" si="2"/>
        <v>0</v>
      </c>
    </row>
    <row r="155" spans="2:7" x14ac:dyDescent="0.4">
      <c r="B155" s="86"/>
      <c r="C155" s="86"/>
      <c r="D155" s="36" t="s">
        <v>487</v>
      </c>
      <c r="E155" s="19"/>
      <c r="F155" s="19"/>
      <c r="G155" s="19">
        <f t="shared" si="2"/>
        <v>0</v>
      </c>
    </row>
    <row r="156" spans="2:7" x14ac:dyDescent="0.4">
      <c r="B156" s="86"/>
      <c r="C156" s="86"/>
      <c r="D156" s="36" t="s">
        <v>488</v>
      </c>
      <c r="E156" s="19"/>
      <c r="F156" s="19"/>
      <c r="G156" s="19">
        <f t="shared" si="2"/>
        <v>0</v>
      </c>
    </row>
    <row r="157" spans="2:7" x14ac:dyDescent="0.4">
      <c r="B157" s="86"/>
      <c r="C157" s="86"/>
      <c r="D157" s="36" t="s">
        <v>489</v>
      </c>
      <c r="E157" s="19"/>
      <c r="F157" s="19"/>
      <c r="G157" s="19">
        <f t="shared" si="2"/>
        <v>0</v>
      </c>
    </row>
    <row r="158" spans="2:7" x14ac:dyDescent="0.4">
      <c r="B158" s="86"/>
      <c r="C158" s="86"/>
      <c r="D158" s="36" t="s">
        <v>490</v>
      </c>
      <c r="E158" s="19"/>
      <c r="F158" s="19"/>
      <c r="G158" s="19">
        <f t="shared" si="2"/>
        <v>0</v>
      </c>
    </row>
    <row r="159" spans="2:7" x14ac:dyDescent="0.4">
      <c r="B159" s="86"/>
      <c r="C159" s="86"/>
      <c r="D159" s="36" t="s">
        <v>491</v>
      </c>
      <c r="E159" s="19">
        <f>+E160+E161</f>
        <v>0</v>
      </c>
      <c r="F159" s="19">
        <f>+F160+F161</f>
        <v>0</v>
      </c>
      <c r="G159" s="19">
        <f t="shared" si="2"/>
        <v>0</v>
      </c>
    </row>
    <row r="160" spans="2:7" x14ac:dyDescent="0.4">
      <c r="B160" s="86"/>
      <c r="C160" s="86"/>
      <c r="D160" s="36" t="s">
        <v>492</v>
      </c>
      <c r="E160" s="19"/>
      <c r="F160" s="19"/>
      <c r="G160" s="19">
        <f t="shared" si="2"/>
        <v>0</v>
      </c>
    </row>
    <row r="161" spans="2:7" x14ac:dyDescent="0.4">
      <c r="B161" s="86"/>
      <c r="C161" s="86"/>
      <c r="D161" s="36" t="s">
        <v>493</v>
      </c>
      <c r="E161" s="19"/>
      <c r="F161" s="19"/>
      <c r="G161" s="19">
        <f t="shared" si="2"/>
        <v>0</v>
      </c>
    </row>
    <row r="162" spans="2:7" x14ac:dyDescent="0.4">
      <c r="B162" s="86"/>
      <c r="C162" s="86"/>
      <c r="D162" s="36" t="s">
        <v>494</v>
      </c>
      <c r="E162" s="19">
        <f>+E163+E164+E165+E166+E167</f>
        <v>0</v>
      </c>
      <c r="F162" s="19">
        <f>+F163+F164+F165+F166+F167</f>
        <v>0</v>
      </c>
      <c r="G162" s="19">
        <f t="shared" si="2"/>
        <v>0</v>
      </c>
    </row>
    <row r="163" spans="2:7" x14ac:dyDescent="0.4">
      <c r="B163" s="86"/>
      <c r="C163" s="86"/>
      <c r="D163" s="36" t="s">
        <v>436</v>
      </c>
      <c r="E163" s="19"/>
      <c r="F163" s="19"/>
      <c r="G163" s="19">
        <f t="shared" si="2"/>
        <v>0</v>
      </c>
    </row>
    <row r="164" spans="2:7" x14ac:dyDescent="0.4">
      <c r="B164" s="86"/>
      <c r="C164" s="86"/>
      <c r="D164" s="36" t="s">
        <v>437</v>
      </c>
      <c r="E164" s="19"/>
      <c r="F164" s="19"/>
      <c r="G164" s="19">
        <f t="shared" si="2"/>
        <v>0</v>
      </c>
    </row>
    <row r="165" spans="2:7" x14ac:dyDescent="0.4">
      <c r="B165" s="86"/>
      <c r="C165" s="86"/>
      <c r="D165" s="36" t="s">
        <v>440</v>
      </c>
      <c r="E165" s="19"/>
      <c r="F165" s="19"/>
      <c r="G165" s="19">
        <f t="shared" si="2"/>
        <v>0</v>
      </c>
    </row>
    <row r="166" spans="2:7" x14ac:dyDescent="0.4">
      <c r="B166" s="86"/>
      <c r="C166" s="86"/>
      <c r="D166" s="36" t="s">
        <v>441</v>
      </c>
      <c r="E166" s="19"/>
      <c r="F166" s="19"/>
      <c r="G166" s="19">
        <f t="shared" si="2"/>
        <v>0</v>
      </c>
    </row>
    <row r="167" spans="2:7" x14ac:dyDescent="0.4">
      <c r="B167" s="86"/>
      <c r="C167" s="86"/>
      <c r="D167" s="36" t="s">
        <v>495</v>
      </c>
      <c r="E167" s="19"/>
      <c r="F167" s="19"/>
      <c r="G167" s="19">
        <f t="shared" si="2"/>
        <v>0</v>
      </c>
    </row>
    <row r="168" spans="2:7" x14ac:dyDescent="0.4">
      <c r="B168" s="86"/>
      <c r="C168" s="86"/>
      <c r="D168" s="36" t="s">
        <v>146</v>
      </c>
      <c r="E168" s="19"/>
      <c r="F168" s="19"/>
      <c r="G168" s="19">
        <f t="shared" si="2"/>
        <v>0</v>
      </c>
    </row>
    <row r="169" spans="2:7" x14ac:dyDescent="0.4">
      <c r="B169" s="86"/>
      <c r="C169" s="86"/>
      <c r="D169" s="36" t="s">
        <v>325</v>
      </c>
      <c r="E169" s="19">
        <f>+E170</f>
        <v>0</v>
      </c>
      <c r="F169" s="19">
        <f>+F170</f>
        <v>0</v>
      </c>
      <c r="G169" s="19">
        <f t="shared" si="2"/>
        <v>0</v>
      </c>
    </row>
    <row r="170" spans="2:7" x14ac:dyDescent="0.4">
      <c r="B170" s="86"/>
      <c r="C170" s="86"/>
      <c r="D170" s="36" t="s">
        <v>435</v>
      </c>
      <c r="E170" s="19">
        <f>+E171+E172</f>
        <v>0</v>
      </c>
      <c r="F170" s="19">
        <f>+F171+F172</f>
        <v>0</v>
      </c>
      <c r="G170" s="19">
        <f t="shared" si="2"/>
        <v>0</v>
      </c>
    </row>
    <row r="171" spans="2:7" x14ac:dyDescent="0.4">
      <c r="B171" s="86"/>
      <c r="C171" s="86"/>
      <c r="D171" s="36" t="s">
        <v>496</v>
      </c>
      <c r="E171" s="19"/>
      <c r="F171" s="19"/>
      <c r="G171" s="19">
        <f t="shared" si="2"/>
        <v>0</v>
      </c>
    </row>
    <row r="172" spans="2:7" x14ac:dyDescent="0.4">
      <c r="B172" s="86"/>
      <c r="C172" s="86"/>
      <c r="D172" s="36" t="s">
        <v>497</v>
      </c>
      <c r="E172" s="19"/>
      <c r="F172" s="19"/>
      <c r="G172" s="19">
        <f t="shared" si="2"/>
        <v>0</v>
      </c>
    </row>
    <row r="173" spans="2:7" x14ac:dyDescent="0.4">
      <c r="B173" s="86"/>
      <c r="C173" s="86"/>
      <c r="D173" s="36" t="s">
        <v>326</v>
      </c>
      <c r="E173" s="19">
        <f>+E174</f>
        <v>0</v>
      </c>
      <c r="F173" s="19">
        <f>+F174</f>
        <v>0</v>
      </c>
      <c r="G173" s="19">
        <f t="shared" si="2"/>
        <v>0</v>
      </c>
    </row>
    <row r="174" spans="2:7" x14ac:dyDescent="0.4">
      <c r="B174" s="86"/>
      <c r="C174" s="86"/>
      <c r="D174" s="36" t="s">
        <v>435</v>
      </c>
      <c r="E174" s="19">
        <f>+E175+E176</f>
        <v>0</v>
      </c>
      <c r="F174" s="19">
        <f>+F175+F176</f>
        <v>0</v>
      </c>
      <c r="G174" s="19">
        <f t="shared" si="2"/>
        <v>0</v>
      </c>
    </row>
    <row r="175" spans="2:7" x14ac:dyDescent="0.4">
      <c r="B175" s="86"/>
      <c r="C175" s="86"/>
      <c r="D175" s="36" t="s">
        <v>498</v>
      </c>
      <c r="E175" s="19"/>
      <c r="F175" s="19"/>
      <c r="G175" s="19">
        <f t="shared" si="2"/>
        <v>0</v>
      </c>
    </row>
    <row r="176" spans="2:7" x14ac:dyDescent="0.4">
      <c r="B176" s="86"/>
      <c r="C176" s="86"/>
      <c r="D176" s="36" t="s">
        <v>497</v>
      </c>
      <c r="E176" s="19"/>
      <c r="F176" s="19"/>
      <c r="G176" s="19">
        <f t="shared" si="2"/>
        <v>0</v>
      </c>
    </row>
    <row r="177" spans="2:7" x14ac:dyDescent="0.4">
      <c r="B177" s="86"/>
      <c r="C177" s="86"/>
      <c r="D177" s="36" t="s">
        <v>327</v>
      </c>
      <c r="E177" s="19">
        <f>+E178</f>
        <v>0</v>
      </c>
      <c r="F177" s="19">
        <f>+F178</f>
        <v>0</v>
      </c>
      <c r="G177" s="19">
        <f t="shared" si="2"/>
        <v>0</v>
      </c>
    </row>
    <row r="178" spans="2:7" x14ac:dyDescent="0.4">
      <c r="B178" s="86"/>
      <c r="C178" s="86"/>
      <c r="D178" s="36" t="s">
        <v>435</v>
      </c>
      <c r="E178" s="19">
        <f>+E179</f>
        <v>0</v>
      </c>
      <c r="F178" s="19">
        <f>+F179</f>
        <v>0</v>
      </c>
      <c r="G178" s="19">
        <f t="shared" si="2"/>
        <v>0</v>
      </c>
    </row>
    <row r="179" spans="2:7" x14ac:dyDescent="0.4">
      <c r="B179" s="86"/>
      <c r="C179" s="86"/>
      <c r="D179" s="36" t="s">
        <v>497</v>
      </c>
      <c r="E179" s="19"/>
      <c r="F179" s="19"/>
      <c r="G179" s="19">
        <f t="shared" si="2"/>
        <v>0</v>
      </c>
    </row>
    <row r="180" spans="2:7" x14ac:dyDescent="0.4">
      <c r="B180" s="86"/>
      <c r="C180" s="86"/>
      <c r="D180" s="36" t="s">
        <v>328</v>
      </c>
      <c r="E180" s="19">
        <f>+E181</f>
        <v>0</v>
      </c>
      <c r="F180" s="19">
        <f>+F181</f>
        <v>0</v>
      </c>
      <c r="G180" s="19">
        <f t="shared" si="2"/>
        <v>0</v>
      </c>
    </row>
    <row r="181" spans="2:7" x14ac:dyDescent="0.4">
      <c r="B181" s="86"/>
      <c r="C181" s="86"/>
      <c r="D181" s="36" t="s">
        <v>499</v>
      </c>
      <c r="E181" s="19"/>
      <c r="F181" s="19"/>
      <c r="G181" s="19">
        <f t="shared" si="2"/>
        <v>0</v>
      </c>
    </row>
    <row r="182" spans="2:7" x14ac:dyDescent="0.4">
      <c r="B182" s="86"/>
      <c r="C182" s="86"/>
      <c r="D182" s="36" t="s">
        <v>329</v>
      </c>
      <c r="E182" s="19">
        <v>16000</v>
      </c>
      <c r="F182" s="19">
        <v>1705890</v>
      </c>
      <c r="G182" s="19">
        <f t="shared" si="2"/>
        <v>-1689890</v>
      </c>
    </row>
    <row r="183" spans="2:7" x14ac:dyDescent="0.4">
      <c r="B183" s="86"/>
      <c r="C183" s="86"/>
      <c r="D183" s="36" t="s">
        <v>330</v>
      </c>
      <c r="E183" s="19"/>
      <c r="F183" s="19"/>
      <c r="G183" s="19">
        <f t="shared" si="2"/>
        <v>0</v>
      </c>
    </row>
    <row r="184" spans="2:7" x14ac:dyDescent="0.4">
      <c r="B184" s="86"/>
      <c r="C184" s="87"/>
      <c r="D184" s="40" t="s">
        <v>331</v>
      </c>
      <c r="E184" s="21">
        <f>+E6+E54+E70+E81+E106+E107+E137+E149+E169+E173+E177+E180+E182+E183</f>
        <v>16000</v>
      </c>
      <c r="F184" s="21">
        <f>+F6+F54+F70+F81+F106+F107+F137+F149+F169+F173+F177+F180+F182+F183</f>
        <v>1705890</v>
      </c>
      <c r="G184" s="21">
        <f t="shared" si="2"/>
        <v>-1689890</v>
      </c>
    </row>
    <row r="185" spans="2:7" x14ac:dyDescent="0.4">
      <c r="B185" s="86"/>
      <c r="C185" s="85" t="s">
        <v>332</v>
      </c>
      <c r="D185" s="36" t="s">
        <v>333</v>
      </c>
      <c r="E185" s="19">
        <f>+E186+E187+E188+E189+E190+E191+E192+E193+E194+E195</f>
        <v>67500</v>
      </c>
      <c r="F185" s="19">
        <f>+F186+F187+F188+F189+F190+F191+F192+F193+F194+F195</f>
        <v>0</v>
      </c>
      <c r="G185" s="19">
        <f t="shared" si="2"/>
        <v>67500</v>
      </c>
    </row>
    <row r="186" spans="2:7" x14ac:dyDescent="0.4">
      <c r="B186" s="86"/>
      <c r="C186" s="86"/>
      <c r="D186" s="36" t="s">
        <v>500</v>
      </c>
      <c r="E186" s="19">
        <v>67500</v>
      </c>
      <c r="F186" s="19"/>
      <c r="G186" s="19">
        <f t="shared" si="2"/>
        <v>67500</v>
      </c>
    </row>
    <row r="187" spans="2:7" x14ac:dyDescent="0.4">
      <c r="B187" s="86"/>
      <c r="C187" s="86"/>
      <c r="D187" s="36" t="s">
        <v>501</v>
      </c>
      <c r="E187" s="19"/>
      <c r="F187" s="19"/>
      <c r="G187" s="19">
        <f t="shared" si="2"/>
        <v>0</v>
      </c>
    </row>
    <row r="188" spans="2:7" x14ac:dyDescent="0.4">
      <c r="B188" s="86"/>
      <c r="C188" s="86"/>
      <c r="D188" s="36" t="s">
        <v>502</v>
      </c>
      <c r="E188" s="19"/>
      <c r="F188" s="19"/>
      <c r="G188" s="19">
        <f t="shared" si="2"/>
        <v>0</v>
      </c>
    </row>
    <row r="189" spans="2:7" x14ac:dyDescent="0.4">
      <c r="B189" s="86"/>
      <c r="C189" s="86"/>
      <c r="D189" s="36" t="s">
        <v>503</v>
      </c>
      <c r="E189" s="19"/>
      <c r="F189" s="19"/>
      <c r="G189" s="19">
        <f t="shared" si="2"/>
        <v>0</v>
      </c>
    </row>
    <row r="190" spans="2:7" x14ac:dyDescent="0.4">
      <c r="B190" s="86"/>
      <c r="C190" s="86"/>
      <c r="D190" s="36" t="s">
        <v>504</v>
      </c>
      <c r="E190" s="19"/>
      <c r="F190" s="19"/>
      <c r="G190" s="19">
        <f t="shared" si="2"/>
        <v>0</v>
      </c>
    </row>
    <row r="191" spans="2:7" x14ac:dyDescent="0.4">
      <c r="B191" s="86"/>
      <c r="C191" s="86"/>
      <c r="D191" s="36" t="s">
        <v>505</v>
      </c>
      <c r="E191" s="19"/>
      <c r="F191" s="19"/>
      <c r="G191" s="19">
        <f t="shared" si="2"/>
        <v>0</v>
      </c>
    </row>
    <row r="192" spans="2:7" x14ac:dyDescent="0.4">
      <c r="B192" s="86"/>
      <c r="C192" s="86"/>
      <c r="D192" s="36" t="s">
        <v>506</v>
      </c>
      <c r="E192" s="19"/>
      <c r="F192" s="19"/>
      <c r="G192" s="19">
        <f t="shared" si="2"/>
        <v>0</v>
      </c>
    </row>
    <row r="193" spans="2:7" x14ac:dyDescent="0.4">
      <c r="B193" s="86"/>
      <c r="C193" s="86"/>
      <c r="D193" s="36" t="s">
        <v>507</v>
      </c>
      <c r="E193" s="19"/>
      <c r="F193" s="19"/>
      <c r="G193" s="19">
        <f t="shared" si="2"/>
        <v>0</v>
      </c>
    </row>
    <row r="194" spans="2:7" x14ac:dyDescent="0.4">
      <c r="B194" s="86"/>
      <c r="C194" s="86"/>
      <c r="D194" s="36" t="s">
        <v>508</v>
      </c>
      <c r="E194" s="19"/>
      <c r="F194" s="19"/>
      <c r="G194" s="19">
        <f t="shared" si="2"/>
        <v>0</v>
      </c>
    </row>
    <row r="195" spans="2:7" x14ac:dyDescent="0.4">
      <c r="B195" s="86"/>
      <c r="C195" s="86"/>
      <c r="D195" s="36" t="s">
        <v>509</v>
      </c>
      <c r="E195" s="19"/>
      <c r="F195" s="19"/>
      <c r="G195" s="19">
        <f t="shared" si="2"/>
        <v>0</v>
      </c>
    </row>
    <row r="196" spans="2:7" x14ac:dyDescent="0.4">
      <c r="B196" s="86"/>
      <c r="C196" s="86"/>
      <c r="D196" s="36" t="s">
        <v>334</v>
      </c>
      <c r="E196" s="19">
        <f>+E197+E198+E199+E200+E201+E202+E203+E204+E205+E206+E207+E208+E209+E210+E211+E212+E213+E214+E215+E216+E217+E218+E219+E220+E221+E222+E223+E224</f>
        <v>825158</v>
      </c>
      <c r="F196" s="19">
        <f>+F197+F198+F199+F200+F201+F202+F203+F204+F205+F206+F207+F208+F209+F210+F211+F212+F213+F214+F215+F216+F217+F218+F219+F220+F221+F222+F223+F224</f>
        <v>591197</v>
      </c>
      <c r="G196" s="19">
        <f t="shared" si="2"/>
        <v>233961</v>
      </c>
    </row>
    <row r="197" spans="2:7" x14ac:dyDescent="0.4">
      <c r="B197" s="86"/>
      <c r="C197" s="86"/>
      <c r="D197" s="36" t="s">
        <v>510</v>
      </c>
      <c r="E197" s="19"/>
      <c r="F197" s="19"/>
      <c r="G197" s="19">
        <f t="shared" si="2"/>
        <v>0</v>
      </c>
    </row>
    <row r="198" spans="2:7" x14ac:dyDescent="0.4">
      <c r="B198" s="86"/>
      <c r="C198" s="86"/>
      <c r="D198" s="36" t="s">
        <v>511</v>
      </c>
      <c r="E198" s="19"/>
      <c r="F198" s="19"/>
      <c r="G198" s="19">
        <f t="shared" si="2"/>
        <v>0</v>
      </c>
    </row>
    <row r="199" spans="2:7" x14ac:dyDescent="0.4">
      <c r="B199" s="86"/>
      <c r="C199" s="86"/>
      <c r="D199" s="36" t="s">
        <v>512</v>
      </c>
      <c r="E199" s="19"/>
      <c r="F199" s="19"/>
      <c r="G199" s="19">
        <f t="shared" ref="G199:G262" si="3">E199-F199</f>
        <v>0</v>
      </c>
    </row>
    <row r="200" spans="2:7" x14ac:dyDescent="0.4">
      <c r="B200" s="86"/>
      <c r="C200" s="86"/>
      <c r="D200" s="36" t="s">
        <v>513</v>
      </c>
      <c r="E200" s="19"/>
      <c r="F200" s="19"/>
      <c r="G200" s="19">
        <f t="shared" si="3"/>
        <v>0</v>
      </c>
    </row>
    <row r="201" spans="2:7" x14ac:dyDescent="0.4">
      <c r="B201" s="86"/>
      <c r="C201" s="86"/>
      <c r="D201" s="36" t="s">
        <v>514</v>
      </c>
      <c r="E201" s="19"/>
      <c r="F201" s="19"/>
      <c r="G201" s="19">
        <f t="shared" si="3"/>
        <v>0</v>
      </c>
    </row>
    <row r="202" spans="2:7" x14ac:dyDescent="0.4">
      <c r="B202" s="86"/>
      <c r="C202" s="86"/>
      <c r="D202" s="36" t="s">
        <v>515</v>
      </c>
      <c r="E202" s="19"/>
      <c r="F202" s="19"/>
      <c r="G202" s="19">
        <f t="shared" si="3"/>
        <v>0</v>
      </c>
    </row>
    <row r="203" spans="2:7" x14ac:dyDescent="0.4">
      <c r="B203" s="86"/>
      <c r="C203" s="86"/>
      <c r="D203" s="36" t="s">
        <v>516</v>
      </c>
      <c r="E203" s="19"/>
      <c r="F203" s="19"/>
      <c r="G203" s="19">
        <f t="shared" si="3"/>
        <v>0</v>
      </c>
    </row>
    <row r="204" spans="2:7" x14ac:dyDescent="0.4">
      <c r="B204" s="86"/>
      <c r="C204" s="86"/>
      <c r="D204" s="36" t="s">
        <v>517</v>
      </c>
      <c r="E204" s="19"/>
      <c r="F204" s="19"/>
      <c r="G204" s="19">
        <f t="shared" si="3"/>
        <v>0</v>
      </c>
    </row>
    <row r="205" spans="2:7" x14ac:dyDescent="0.4">
      <c r="B205" s="86"/>
      <c r="C205" s="86"/>
      <c r="D205" s="36" t="s">
        <v>518</v>
      </c>
      <c r="E205" s="19"/>
      <c r="F205" s="19"/>
      <c r="G205" s="19">
        <f t="shared" si="3"/>
        <v>0</v>
      </c>
    </row>
    <row r="206" spans="2:7" x14ac:dyDescent="0.4">
      <c r="B206" s="86"/>
      <c r="C206" s="86"/>
      <c r="D206" s="36" t="s">
        <v>519</v>
      </c>
      <c r="E206" s="19"/>
      <c r="F206" s="19"/>
      <c r="G206" s="19">
        <f t="shared" si="3"/>
        <v>0</v>
      </c>
    </row>
    <row r="207" spans="2:7" x14ac:dyDescent="0.4">
      <c r="B207" s="86"/>
      <c r="C207" s="86"/>
      <c r="D207" s="36" t="s">
        <v>520</v>
      </c>
      <c r="E207" s="19"/>
      <c r="F207" s="19"/>
      <c r="G207" s="19">
        <f t="shared" si="3"/>
        <v>0</v>
      </c>
    </row>
    <row r="208" spans="2:7" x14ac:dyDescent="0.4">
      <c r="B208" s="86"/>
      <c r="C208" s="86"/>
      <c r="D208" s="36" t="s">
        <v>521</v>
      </c>
      <c r="E208" s="19"/>
      <c r="F208" s="19"/>
      <c r="G208" s="19">
        <f t="shared" si="3"/>
        <v>0</v>
      </c>
    </row>
    <row r="209" spans="2:7" x14ac:dyDescent="0.4">
      <c r="B209" s="86"/>
      <c r="C209" s="86"/>
      <c r="D209" s="36" t="s">
        <v>522</v>
      </c>
      <c r="E209" s="19"/>
      <c r="F209" s="19"/>
      <c r="G209" s="19">
        <f t="shared" si="3"/>
        <v>0</v>
      </c>
    </row>
    <row r="210" spans="2:7" x14ac:dyDescent="0.4">
      <c r="B210" s="86"/>
      <c r="C210" s="86"/>
      <c r="D210" s="36" t="s">
        <v>523</v>
      </c>
      <c r="E210" s="19"/>
      <c r="F210" s="19"/>
      <c r="G210" s="19">
        <f t="shared" si="3"/>
        <v>0</v>
      </c>
    </row>
    <row r="211" spans="2:7" x14ac:dyDescent="0.4">
      <c r="B211" s="86"/>
      <c r="C211" s="86"/>
      <c r="D211" s="36" t="s">
        <v>524</v>
      </c>
      <c r="E211" s="19"/>
      <c r="F211" s="19"/>
      <c r="G211" s="19">
        <f t="shared" si="3"/>
        <v>0</v>
      </c>
    </row>
    <row r="212" spans="2:7" x14ac:dyDescent="0.4">
      <c r="B212" s="86"/>
      <c r="C212" s="86"/>
      <c r="D212" s="36" t="s">
        <v>525</v>
      </c>
      <c r="E212" s="19"/>
      <c r="F212" s="19"/>
      <c r="G212" s="19">
        <f t="shared" si="3"/>
        <v>0</v>
      </c>
    </row>
    <row r="213" spans="2:7" x14ac:dyDescent="0.4">
      <c r="B213" s="86"/>
      <c r="C213" s="86"/>
      <c r="D213" s="36" t="s">
        <v>526</v>
      </c>
      <c r="E213" s="19"/>
      <c r="F213" s="19"/>
      <c r="G213" s="19">
        <f t="shared" si="3"/>
        <v>0</v>
      </c>
    </row>
    <row r="214" spans="2:7" x14ac:dyDescent="0.4">
      <c r="B214" s="86"/>
      <c r="C214" s="86"/>
      <c r="D214" s="36" t="s">
        <v>527</v>
      </c>
      <c r="E214" s="19"/>
      <c r="F214" s="19"/>
      <c r="G214" s="19">
        <f t="shared" si="3"/>
        <v>0</v>
      </c>
    </row>
    <row r="215" spans="2:7" x14ac:dyDescent="0.4">
      <c r="B215" s="86"/>
      <c r="C215" s="86"/>
      <c r="D215" s="36" t="s">
        <v>528</v>
      </c>
      <c r="E215" s="19"/>
      <c r="F215" s="19"/>
      <c r="G215" s="19">
        <f t="shared" si="3"/>
        <v>0</v>
      </c>
    </row>
    <row r="216" spans="2:7" x14ac:dyDescent="0.4">
      <c r="B216" s="86"/>
      <c r="C216" s="86"/>
      <c r="D216" s="36" t="s">
        <v>529</v>
      </c>
      <c r="E216" s="19"/>
      <c r="F216" s="19"/>
      <c r="G216" s="19">
        <f t="shared" si="3"/>
        <v>0</v>
      </c>
    </row>
    <row r="217" spans="2:7" x14ac:dyDescent="0.4">
      <c r="B217" s="86"/>
      <c r="C217" s="86"/>
      <c r="D217" s="36" t="s">
        <v>530</v>
      </c>
      <c r="E217" s="19"/>
      <c r="F217" s="19"/>
      <c r="G217" s="19">
        <f t="shared" si="3"/>
        <v>0</v>
      </c>
    </row>
    <row r="218" spans="2:7" x14ac:dyDescent="0.4">
      <c r="B218" s="86"/>
      <c r="C218" s="86"/>
      <c r="D218" s="36" t="s">
        <v>239</v>
      </c>
      <c r="E218" s="19"/>
      <c r="F218" s="19"/>
      <c r="G218" s="19">
        <f t="shared" si="3"/>
        <v>0</v>
      </c>
    </row>
    <row r="219" spans="2:7" x14ac:dyDescent="0.4">
      <c r="B219" s="86"/>
      <c r="C219" s="86"/>
      <c r="D219" s="36" t="s">
        <v>531</v>
      </c>
      <c r="E219" s="19"/>
      <c r="F219" s="19"/>
      <c r="G219" s="19">
        <f t="shared" si="3"/>
        <v>0</v>
      </c>
    </row>
    <row r="220" spans="2:7" x14ac:dyDescent="0.4">
      <c r="B220" s="86"/>
      <c r="C220" s="86"/>
      <c r="D220" s="36" t="s">
        <v>532</v>
      </c>
      <c r="E220" s="19">
        <v>825158</v>
      </c>
      <c r="F220" s="19">
        <v>591197</v>
      </c>
      <c r="G220" s="19">
        <f t="shared" si="3"/>
        <v>233961</v>
      </c>
    </row>
    <row r="221" spans="2:7" x14ac:dyDescent="0.4">
      <c r="B221" s="86"/>
      <c r="C221" s="86"/>
      <c r="D221" s="36" t="s">
        <v>533</v>
      </c>
      <c r="E221" s="19"/>
      <c r="F221" s="19"/>
      <c r="G221" s="19">
        <f t="shared" si="3"/>
        <v>0</v>
      </c>
    </row>
    <row r="222" spans="2:7" x14ac:dyDescent="0.4">
      <c r="B222" s="86"/>
      <c r="C222" s="86"/>
      <c r="D222" s="36" t="s">
        <v>534</v>
      </c>
      <c r="E222" s="19"/>
      <c r="F222" s="19"/>
      <c r="G222" s="19">
        <f t="shared" si="3"/>
        <v>0</v>
      </c>
    </row>
    <row r="223" spans="2:7" x14ac:dyDescent="0.4">
      <c r="B223" s="86"/>
      <c r="C223" s="86"/>
      <c r="D223" s="36" t="s">
        <v>535</v>
      </c>
      <c r="E223" s="19"/>
      <c r="F223" s="19"/>
      <c r="G223" s="19">
        <f t="shared" si="3"/>
        <v>0</v>
      </c>
    </row>
    <row r="224" spans="2:7" x14ac:dyDescent="0.4">
      <c r="B224" s="86"/>
      <c r="C224" s="86"/>
      <c r="D224" s="36" t="s">
        <v>536</v>
      </c>
      <c r="E224" s="19"/>
      <c r="F224" s="19"/>
      <c r="G224" s="19">
        <f t="shared" si="3"/>
        <v>0</v>
      </c>
    </row>
    <row r="225" spans="2:7" x14ac:dyDescent="0.4">
      <c r="B225" s="86"/>
      <c r="C225" s="86"/>
      <c r="D225" s="36" t="s">
        <v>335</v>
      </c>
      <c r="E225" s="19">
        <f>+E226+E227+E228+E229+E230+E231+E232+E233+E234+E235+E236+E237+E238+E239+E240+E241+E242+E243+E244+E245+E246+E247</f>
        <v>1187892</v>
      </c>
      <c r="F225" s="19">
        <f>+F226+F227+F228+F229+F230+F231+F232+F233+F234+F235+F236+F237+F238+F239+F240+F241+F242+F243+F244+F245+F246+F247</f>
        <v>1431357</v>
      </c>
      <c r="G225" s="19">
        <f t="shared" si="3"/>
        <v>-243465</v>
      </c>
    </row>
    <row r="226" spans="2:7" x14ac:dyDescent="0.4">
      <c r="B226" s="86"/>
      <c r="C226" s="86"/>
      <c r="D226" s="36" t="s">
        <v>537</v>
      </c>
      <c r="E226" s="19"/>
      <c r="F226" s="19"/>
      <c r="G226" s="19">
        <f t="shared" si="3"/>
        <v>0</v>
      </c>
    </row>
    <row r="227" spans="2:7" x14ac:dyDescent="0.4">
      <c r="B227" s="86"/>
      <c r="C227" s="86"/>
      <c r="D227" s="36" t="s">
        <v>538</v>
      </c>
      <c r="E227" s="19"/>
      <c r="F227" s="19"/>
      <c r="G227" s="19">
        <f t="shared" si="3"/>
        <v>0</v>
      </c>
    </row>
    <row r="228" spans="2:7" x14ac:dyDescent="0.4">
      <c r="B228" s="86"/>
      <c r="C228" s="86"/>
      <c r="D228" s="36" t="s">
        <v>539</v>
      </c>
      <c r="E228" s="19">
        <v>97020</v>
      </c>
      <c r="F228" s="19">
        <v>137750</v>
      </c>
      <c r="G228" s="19">
        <f t="shared" si="3"/>
        <v>-40730</v>
      </c>
    </row>
    <row r="229" spans="2:7" x14ac:dyDescent="0.4">
      <c r="B229" s="86"/>
      <c r="C229" s="86"/>
      <c r="D229" s="36" t="s">
        <v>540</v>
      </c>
      <c r="E229" s="19"/>
      <c r="F229" s="19"/>
      <c r="G229" s="19">
        <f t="shared" si="3"/>
        <v>0</v>
      </c>
    </row>
    <row r="230" spans="2:7" x14ac:dyDescent="0.4">
      <c r="B230" s="86"/>
      <c r="C230" s="86"/>
      <c r="D230" s="36" t="s">
        <v>541</v>
      </c>
      <c r="E230" s="19"/>
      <c r="F230" s="19"/>
      <c r="G230" s="19">
        <f t="shared" si="3"/>
        <v>0</v>
      </c>
    </row>
    <row r="231" spans="2:7" x14ac:dyDescent="0.4">
      <c r="B231" s="86"/>
      <c r="C231" s="86"/>
      <c r="D231" s="36" t="s">
        <v>542</v>
      </c>
      <c r="E231" s="19"/>
      <c r="F231" s="19"/>
      <c r="G231" s="19">
        <f t="shared" si="3"/>
        <v>0</v>
      </c>
    </row>
    <row r="232" spans="2:7" x14ac:dyDescent="0.4">
      <c r="B232" s="86"/>
      <c r="C232" s="86"/>
      <c r="D232" s="36" t="s">
        <v>521</v>
      </c>
      <c r="E232" s="19"/>
      <c r="F232" s="19"/>
      <c r="G232" s="19">
        <f t="shared" si="3"/>
        <v>0</v>
      </c>
    </row>
    <row r="233" spans="2:7" x14ac:dyDescent="0.4">
      <c r="B233" s="86"/>
      <c r="C233" s="86"/>
      <c r="D233" s="36" t="s">
        <v>522</v>
      </c>
      <c r="E233" s="19"/>
      <c r="F233" s="19"/>
      <c r="G233" s="19">
        <f t="shared" si="3"/>
        <v>0</v>
      </c>
    </row>
    <row r="234" spans="2:7" x14ac:dyDescent="0.4">
      <c r="B234" s="86"/>
      <c r="C234" s="86"/>
      <c r="D234" s="36" t="s">
        <v>528</v>
      </c>
      <c r="E234" s="19"/>
      <c r="F234" s="19"/>
      <c r="G234" s="19">
        <f t="shared" si="3"/>
        <v>0</v>
      </c>
    </row>
    <row r="235" spans="2:7" x14ac:dyDescent="0.4">
      <c r="B235" s="86"/>
      <c r="C235" s="86"/>
      <c r="D235" s="36" t="s">
        <v>543</v>
      </c>
      <c r="E235" s="19"/>
      <c r="F235" s="19"/>
      <c r="G235" s="19">
        <f t="shared" si="3"/>
        <v>0</v>
      </c>
    </row>
    <row r="236" spans="2:7" x14ac:dyDescent="0.4">
      <c r="B236" s="86"/>
      <c r="C236" s="86"/>
      <c r="D236" s="36" t="s">
        <v>544</v>
      </c>
      <c r="E236" s="19">
        <v>158338</v>
      </c>
      <c r="F236" s="19">
        <v>178610</v>
      </c>
      <c r="G236" s="19">
        <f t="shared" si="3"/>
        <v>-20272</v>
      </c>
    </row>
    <row r="237" spans="2:7" x14ac:dyDescent="0.4">
      <c r="B237" s="86"/>
      <c r="C237" s="86"/>
      <c r="D237" s="36" t="s">
        <v>545</v>
      </c>
      <c r="E237" s="19"/>
      <c r="F237" s="19"/>
      <c r="G237" s="19">
        <f t="shared" si="3"/>
        <v>0</v>
      </c>
    </row>
    <row r="238" spans="2:7" x14ac:dyDescent="0.4">
      <c r="B238" s="86"/>
      <c r="C238" s="86"/>
      <c r="D238" s="36" t="s">
        <v>546</v>
      </c>
      <c r="E238" s="19">
        <v>660000</v>
      </c>
      <c r="F238" s="19">
        <v>660000</v>
      </c>
      <c r="G238" s="19">
        <f t="shared" si="3"/>
        <v>0</v>
      </c>
    </row>
    <row r="239" spans="2:7" x14ac:dyDescent="0.4">
      <c r="B239" s="86"/>
      <c r="C239" s="86"/>
      <c r="D239" s="36" t="s">
        <v>547</v>
      </c>
      <c r="E239" s="19"/>
      <c r="F239" s="19"/>
      <c r="G239" s="19">
        <f t="shared" si="3"/>
        <v>0</v>
      </c>
    </row>
    <row r="240" spans="2:7" x14ac:dyDescent="0.4">
      <c r="B240" s="86"/>
      <c r="C240" s="86"/>
      <c r="D240" s="36" t="s">
        <v>524</v>
      </c>
      <c r="E240" s="19"/>
      <c r="F240" s="19"/>
      <c r="G240" s="19">
        <f t="shared" si="3"/>
        <v>0</v>
      </c>
    </row>
    <row r="241" spans="2:7" x14ac:dyDescent="0.4">
      <c r="B241" s="86"/>
      <c r="C241" s="86"/>
      <c r="D241" s="36" t="s">
        <v>525</v>
      </c>
      <c r="E241" s="19"/>
      <c r="F241" s="19">
        <v>164060</v>
      </c>
      <c r="G241" s="19">
        <f t="shared" si="3"/>
        <v>-164060</v>
      </c>
    </row>
    <row r="242" spans="2:7" x14ac:dyDescent="0.4">
      <c r="B242" s="86"/>
      <c r="C242" s="86"/>
      <c r="D242" s="36" t="s">
        <v>548</v>
      </c>
      <c r="E242" s="19">
        <v>141781</v>
      </c>
      <c r="F242" s="19">
        <v>146166</v>
      </c>
      <c r="G242" s="19">
        <f t="shared" si="3"/>
        <v>-4385</v>
      </c>
    </row>
    <row r="243" spans="2:7" x14ac:dyDescent="0.4">
      <c r="B243" s="86"/>
      <c r="C243" s="86"/>
      <c r="D243" s="36" t="s">
        <v>549</v>
      </c>
      <c r="E243" s="19"/>
      <c r="F243" s="19"/>
      <c r="G243" s="19">
        <f t="shared" si="3"/>
        <v>0</v>
      </c>
    </row>
    <row r="244" spans="2:7" x14ac:dyDescent="0.4">
      <c r="B244" s="86"/>
      <c r="C244" s="86"/>
      <c r="D244" s="36" t="s">
        <v>550</v>
      </c>
      <c r="E244" s="19"/>
      <c r="F244" s="19"/>
      <c r="G244" s="19">
        <f t="shared" si="3"/>
        <v>0</v>
      </c>
    </row>
    <row r="245" spans="2:7" x14ac:dyDescent="0.4">
      <c r="B245" s="86"/>
      <c r="C245" s="86"/>
      <c r="D245" s="36" t="s">
        <v>551</v>
      </c>
      <c r="E245" s="19"/>
      <c r="F245" s="19"/>
      <c r="G245" s="19">
        <f t="shared" si="3"/>
        <v>0</v>
      </c>
    </row>
    <row r="246" spans="2:7" x14ac:dyDescent="0.4">
      <c r="B246" s="86"/>
      <c r="C246" s="86"/>
      <c r="D246" s="36" t="s">
        <v>552</v>
      </c>
      <c r="E246" s="19"/>
      <c r="F246" s="19"/>
      <c r="G246" s="19">
        <f t="shared" si="3"/>
        <v>0</v>
      </c>
    </row>
    <row r="247" spans="2:7" x14ac:dyDescent="0.4">
      <c r="B247" s="86"/>
      <c r="C247" s="86"/>
      <c r="D247" s="36" t="s">
        <v>536</v>
      </c>
      <c r="E247" s="19">
        <v>130753</v>
      </c>
      <c r="F247" s="19">
        <v>144771</v>
      </c>
      <c r="G247" s="19">
        <f t="shared" si="3"/>
        <v>-14018</v>
      </c>
    </row>
    <row r="248" spans="2:7" x14ac:dyDescent="0.4">
      <c r="B248" s="86"/>
      <c r="C248" s="86"/>
      <c r="D248" s="36" t="s">
        <v>336</v>
      </c>
      <c r="E248" s="19">
        <f>+E249+E254</f>
        <v>0</v>
      </c>
      <c r="F248" s="19">
        <f>+F249+F254</f>
        <v>0</v>
      </c>
      <c r="G248" s="19">
        <f t="shared" si="3"/>
        <v>0</v>
      </c>
    </row>
    <row r="249" spans="2:7" x14ac:dyDescent="0.4">
      <c r="B249" s="86"/>
      <c r="C249" s="86"/>
      <c r="D249" s="36" t="s">
        <v>553</v>
      </c>
      <c r="E249" s="19">
        <f>+E250+E251+E252-E253</f>
        <v>0</v>
      </c>
      <c r="F249" s="19">
        <f>+F250+F251+F252-F253</f>
        <v>0</v>
      </c>
      <c r="G249" s="19">
        <f t="shared" si="3"/>
        <v>0</v>
      </c>
    </row>
    <row r="250" spans="2:7" x14ac:dyDescent="0.4">
      <c r="B250" s="86"/>
      <c r="C250" s="86"/>
      <c r="D250" s="36" t="s">
        <v>554</v>
      </c>
      <c r="E250" s="19"/>
      <c r="F250" s="19"/>
      <c r="G250" s="19">
        <f t="shared" si="3"/>
        <v>0</v>
      </c>
    </row>
    <row r="251" spans="2:7" x14ac:dyDescent="0.4">
      <c r="B251" s="86"/>
      <c r="C251" s="86"/>
      <c r="D251" s="36" t="s">
        <v>555</v>
      </c>
      <c r="E251" s="19"/>
      <c r="F251" s="19"/>
      <c r="G251" s="19">
        <f t="shared" si="3"/>
        <v>0</v>
      </c>
    </row>
    <row r="252" spans="2:7" x14ac:dyDescent="0.4">
      <c r="B252" s="86"/>
      <c r="C252" s="86"/>
      <c r="D252" s="36" t="s">
        <v>556</v>
      </c>
      <c r="E252" s="19"/>
      <c r="F252" s="19"/>
      <c r="G252" s="19">
        <f t="shared" si="3"/>
        <v>0</v>
      </c>
    </row>
    <row r="253" spans="2:7" x14ac:dyDescent="0.4">
      <c r="B253" s="86"/>
      <c r="C253" s="86"/>
      <c r="D253" s="36" t="s">
        <v>557</v>
      </c>
      <c r="E253" s="19"/>
      <c r="F253" s="19"/>
      <c r="G253" s="19">
        <f t="shared" si="3"/>
        <v>0</v>
      </c>
    </row>
    <row r="254" spans="2:7" x14ac:dyDescent="0.4">
      <c r="B254" s="86"/>
      <c r="C254" s="86"/>
      <c r="D254" s="36" t="s">
        <v>558</v>
      </c>
      <c r="E254" s="19"/>
      <c r="F254" s="19"/>
      <c r="G254" s="19">
        <f t="shared" si="3"/>
        <v>0</v>
      </c>
    </row>
    <row r="255" spans="2:7" x14ac:dyDescent="0.4">
      <c r="B255" s="86"/>
      <c r="C255" s="86"/>
      <c r="D255" s="36" t="s">
        <v>337</v>
      </c>
      <c r="E255" s="19"/>
      <c r="F255" s="19"/>
      <c r="G255" s="19">
        <f t="shared" si="3"/>
        <v>0</v>
      </c>
    </row>
    <row r="256" spans="2:7" x14ac:dyDescent="0.4">
      <c r="B256" s="86"/>
      <c r="C256" s="86"/>
      <c r="D256" s="36" t="s">
        <v>34</v>
      </c>
      <c r="E256" s="19"/>
      <c r="F256" s="19"/>
      <c r="G256" s="19">
        <f t="shared" si="3"/>
        <v>0</v>
      </c>
    </row>
    <row r="257" spans="2:7" x14ac:dyDescent="0.4">
      <c r="B257" s="86"/>
      <c r="C257" s="86"/>
      <c r="D257" s="36" t="s">
        <v>338</v>
      </c>
      <c r="E257" s="19"/>
      <c r="F257" s="19"/>
      <c r="G257" s="19">
        <f t="shared" si="3"/>
        <v>0</v>
      </c>
    </row>
    <row r="258" spans="2:7" x14ac:dyDescent="0.4">
      <c r="B258" s="86"/>
      <c r="C258" s="86"/>
      <c r="D258" s="36" t="s">
        <v>339</v>
      </c>
      <c r="E258" s="19"/>
      <c r="F258" s="19"/>
      <c r="G258" s="19">
        <f t="shared" si="3"/>
        <v>0</v>
      </c>
    </row>
    <row r="259" spans="2:7" x14ac:dyDescent="0.4">
      <c r="B259" s="86"/>
      <c r="C259" s="86"/>
      <c r="D259" s="36" t="s">
        <v>730</v>
      </c>
      <c r="E259" s="19"/>
      <c r="F259" s="19"/>
      <c r="G259" s="19">
        <f t="shared" si="3"/>
        <v>0</v>
      </c>
    </row>
    <row r="260" spans="2:7" x14ac:dyDescent="0.4">
      <c r="B260" s="86"/>
      <c r="C260" s="86"/>
      <c r="D260" s="36" t="s">
        <v>731</v>
      </c>
      <c r="E260" s="19"/>
      <c r="F260" s="19"/>
      <c r="G260" s="19">
        <f t="shared" si="3"/>
        <v>0</v>
      </c>
    </row>
    <row r="261" spans="2:7" x14ac:dyDescent="0.4">
      <c r="B261" s="86"/>
      <c r="C261" s="86"/>
      <c r="D261" s="36" t="s">
        <v>340</v>
      </c>
      <c r="E261" s="19"/>
      <c r="F261" s="19"/>
      <c r="G261" s="19">
        <f t="shared" si="3"/>
        <v>0</v>
      </c>
    </row>
    <row r="262" spans="2:7" x14ac:dyDescent="0.4">
      <c r="B262" s="86"/>
      <c r="C262" s="86"/>
      <c r="D262" s="36" t="s">
        <v>341</v>
      </c>
      <c r="E262" s="19"/>
      <c r="F262" s="19"/>
      <c r="G262" s="19">
        <f t="shared" si="3"/>
        <v>0</v>
      </c>
    </row>
    <row r="263" spans="2:7" x14ac:dyDescent="0.4">
      <c r="B263" s="86"/>
      <c r="C263" s="86"/>
      <c r="D263" s="36" t="s">
        <v>342</v>
      </c>
      <c r="E263" s="19"/>
      <c r="F263" s="19"/>
      <c r="G263" s="19">
        <f t="shared" ref="G263:G326" si="4">E263-F263</f>
        <v>0</v>
      </c>
    </row>
    <row r="264" spans="2:7" x14ac:dyDescent="0.4">
      <c r="B264" s="86"/>
      <c r="C264" s="87"/>
      <c r="D264" s="40" t="s">
        <v>343</v>
      </c>
      <c r="E264" s="21">
        <f>+E185+E196+E225+E248+E255+E256+E257+E258+E259+E260+E261+E262+E263</f>
        <v>2080550</v>
      </c>
      <c r="F264" s="21">
        <f>+F185+F196+F225+F248+F255+F256+F257+F258+F259+F260+F261+F262+F263</f>
        <v>2022554</v>
      </c>
      <c r="G264" s="21">
        <f t="shared" si="4"/>
        <v>57996</v>
      </c>
    </row>
    <row r="265" spans="2:7" x14ac:dyDescent="0.4">
      <c r="B265" s="87"/>
      <c r="C265" s="17" t="s">
        <v>344</v>
      </c>
      <c r="D265" s="15"/>
      <c r="E265" s="16">
        <f xml:space="preserve"> +E184 - E264</f>
        <v>-2064550</v>
      </c>
      <c r="F265" s="16">
        <f xml:space="preserve"> +F184 - F264</f>
        <v>-316664</v>
      </c>
      <c r="G265" s="16">
        <f t="shared" si="4"/>
        <v>-1747886</v>
      </c>
    </row>
    <row r="266" spans="2:7" x14ac:dyDescent="0.4">
      <c r="B266" s="85" t="s">
        <v>345</v>
      </c>
      <c r="C266" s="85" t="s">
        <v>316</v>
      </c>
      <c r="D266" s="36" t="s">
        <v>346</v>
      </c>
      <c r="E266" s="19"/>
      <c r="F266" s="19"/>
      <c r="G266" s="19">
        <f t="shared" si="4"/>
        <v>0</v>
      </c>
    </row>
    <row r="267" spans="2:7" x14ac:dyDescent="0.4">
      <c r="B267" s="86"/>
      <c r="C267" s="86"/>
      <c r="D267" s="36" t="s">
        <v>347</v>
      </c>
      <c r="E267" s="19"/>
      <c r="F267" s="19"/>
      <c r="G267" s="19">
        <f t="shared" si="4"/>
        <v>0</v>
      </c>
    </row>
    <row r="268" spans="2:7" x14ac:dyDescent="0.4">
      <c r="B268" s="86"/>
      <c r="C268" s="86"/>
      <c r="D268" s="36" t="s">
        <v>732</v>
      </c>
      <c r="E268" s="19"/>
      <c r="F268" s="19"/>
      <c r="G268" s="19">
        <f t="shared" si="4"/>
        <v>0</v>
      </c>
    </row>
    <row r="269" spans="2:7" x14ac:dyDescent="0.4">
      <c r="B269" s="86"/>
      <c r="C269" s="86"/>
      <c r="D269" s="36" t="s">
        <v>348</v>
      </c>
      <c r="E269" s="19"/>
      <c r="F269" s="19"/>
      <c r="G269" s="19">
        <f t="shared" si="4"/>
        <v>0</v>
      </c>
    </row>
    <row r="270" spans="2:7" x14ac:dyDescent="0.4">
      <c r="B270" s="86"/>
      <c r="C270" s="86"/>
      <c r="D270" s="36" t="s">
        <v>349</v>
      </c>
      <c r="E270" s="19"/>
      <c r="F270" s="19"/>
      <c r="G270" s="19">
        <f t="shared" si="4"/>
        <v>0</v>
      </c>
    </row>
    <row r="271" spans="2:7" x14ac:dyDescent="0.4">
      <c r="B271" s="86"/>
      <c r="C271" s="86"/>
      <c r="D271" s="36" t="s">
        <v>350</v>
      </c>
      <c r="E271" s="19"/>
      <c r="F271" s="19"/>
      <c r="G271" s="19">
        <f t="shared" si="4"/>
        <v>0</v>
      </c>
    </row>
    <row r="272" spans="2:7" x14ac:dyDescent="0.4">
      <c r="B272" s="86"/>
      <c r="C272" s="86"/>
      <c r="D272" s="36" t="s">
        <v>351</v>
      </c>
      <c r="E272" s="19"/>
      <c r="F272" s="19"/>
      <c r="G272" s="19">
        <f t="shared" si="4"/>
        <v>0</v>
      </c>
    </row>
    <row r="273" spans="2:7" x14ac:dyDescent="0.4">
      <c r="B273" s="86"/>
      <c r="C273" s="86"/>
      <c r="D273" s="36" t="s">
        <v>352</v>
      </c>
      <c r="E273" s="19"/>
      <c r="F273" s="19"/>
      <c r="G273" s="19">
        <f t="shared" si="4"/>
        <v>0</v>
      </c>
    </row>
    <row r="274" spans="2:7" x14ac:dyDescent="0.4">
      <c r="B274" s="86"/>
      <c r="C274" s="86"/>
      <c r="D274" s="36" t="s">
        <v>353</v>
      </c>
      <c r="E274" s="19"/>
      <c r="F274" s="19"/>
      <c r="G274" s="19">
        <f t="shared" si="4"/>
        <v>0</v>
      </c>
    </row>
    <row r="275" spans="2:7" x14ac:dyDescent="0.4">
      <c r="B275" s="86"/>
      <c r="C275" s="86"/>
      <c r="D275" s="36" t="s">
        <v>354</v>
      </c>
      <c r="E275" s="19">
        <f>+E276+E277+E278+E279</f>
        <v>3931176</v>
      </c>
      <c r="F275" s="19">
        <f>+F276+F277+F278+F279</f>
        <v>4462210</v>
      </c>
      <c r="G275" s="19">
        <f t="shared" si="4"/>
        <v>-531034</v>
      </c>
    </row>
    <row r="276" spans="2:7" x14ac:dyDescent="0.4">
      <c r="B276" s="86"/>
      <c r="C276" s="86"/>
      <c r="D276" s="36" t="s">
        <v>559</v>
      </c>
      <c r="E276" s="19"/>
      <c r="F276" s="19"/>
      <c r="G276" s="19">
        <f t="shared" si="4"/>
        <v>0</v>
      </c>
    </row>
    <row r="277" spans="2:7" x14ac:dyDescent="0.4">
      <c r="B277" s="86"/>
      <c r="C277" s="86"/>
      <c r="D277" s="36" t="s">
        <v>560</v>
      </c>
      <c r="E277" s="19"/>
      <c r="F277" s="19"/>
      <c r="G277" s="19">
        <f t="shared" si="4"/>
        <v>0</v>
      </c>
    </row>
    <row r="278" spans="2:7" x14ac:dyDescent="0.4">
      <c r="B278" s="86"/>
      <c r="C278" s="86"/>
      <c r="D278" s="36" t="s">
        <v>209</v>
      </c>
      <c r="E278" s="19"/>
      <c r="F278" s="19"/>
      <c r="G278" s="19">
        <f t="shared" si="4"/>
        <v>0</v>
      </c>
    </row>
    <row r="279" spans="2:7" x14ac:dyDescent="0.4">
      <c r="B279" s="86"/>
      <c r="C279" s="86"/>
      <c r="D279" s="36" t="s">
        <v>561</v>
      </c>
      <c r="E279" s="19">
        <v>3931176</v>
      </c>
      <c r="F279" s="19">
        <v>4462210</v>
      </c>
      <c r="G279" s="19">
        <f t="shared" si="4"/>
        <v>-531034</v>
      </c>
    </row>
    <row r="280" spans="2:7" x14ac:dyDescent="0.4">
      <c r="B280" s="86"/>
      <c r="C280" s="87"/>
      <c r="D280" s="40" t="s">
        <v>355</v>
      </c>
      <c r="E280" s="21">
        <f>+E266+E267+E268+E269+E270+E271+E272+E273+E274+E275</f>
        <v>3931176</v>
      </c>
      <c r="F280" s="21">
        <f>+F266+F267+F268+F269+F270+F271+F272+F273+F274+F275</f>
        <v>4462210</v>
      </c>
      <c r="G280" s="21">
        <f t="shared" si="4"/>
        <v>-531034</v>
      </c>
    </row>
    <row r="281" spans="2:7" x14ac:dyDescent="0.4">
      <c r="B281" s="86"/>
      <c r="C281" s="85" t="s">
        <v>332</v>
      </c>
      <c r="D281" s="36" t="s">
        <v>356</v>
      </c>
      <c r="E281" s="19"/>
      <c r="F281" s="19"/>
      <c r="G281" s="19">
        <f t="shared" si="4"/>
        <v>0</v>
      </c>
    </row>
    <row r="282" spans="2:7" x14ac:dyDescent="0.4">
      <c r="B282" s="86"/>
      <c r="C282" s="86"/>
      <c r="D282" s="36" t="s">
        <v>733</v>
      </c>
      <c r="E282" s="19"/>
      <c r="F282" s="19"/>
      <c r="G282" s="19">
        <f t="shared" si="4"/>
        <v>0</v>
      </c>
    </row>
    <row r="283" spans="2:7" x14ac:dyDescent="0.4">
      <c r="B283" s="86"/>
      <c r="C283" s="86"/>
      <c r="D283" s="36" t="s">
        <v>357</v>
      </c>
      <c r="E283" s="19"/>
      <c r="F283" s="19"/>
      <c r="G283" s="19">
        <f t="shared" si="4"/>
        <v>0</v>
      </c>
    </row>
    <row r="284" spans="2:7" x14ac:dyDescent="0.4">
      <c r="B284" s="86"/>
      <c r="C284" s="86"/>
      <c r="D284" s="36" t="s">
        <v>358</v>
      </c>
      <c r="E284" s="19"/>
      <c r="F284" s="19"/>
      <c r="G284" s="19">
        <f t="shared" si="4"/>
        <v>0</v>
      </c>
    </row>
    <row r="285" spans="2:7" x14ac:dyDescent="0.4">
      <c r="B285" s="86"/>
      <c r="C285" s="86"/>
      <c r="D285" s="36" t="s">
        <v>359</v>
      </c>
      <c r="E285" s="19"/>
      <c r="F285" s="19"/>
      <c r="G285" s="19">
        <f t="shared" si="4"/>
        <v>0</v>
      </c>
    </row>
    <row r="286" spans="2:7" x14ac:dyDescent="0.4">
      <c r="B286" s="86"/>
      <c r="C286" s="86"/>
      <c r="D286" s="36" t="s">
        <v>360</v>
      </c>
      <c r="E286" s="19"/>
      <c r="F286" s="19"/>
      <c r="G286" s="19">
        <f t="shared" si="4"/>
        <v>0</v>
      </c>
    </row>
    <row r="287" spans="2:7" x14ac:dyDescent="0.4">
      <c r="B287" s="86"/>
      <c r="C287" s="86"/>
      <c r="D287" s="36" t="s">
        <v>361</v>
      </c>
      <c r="E287" s="19"/>
      <c r="F287" s="19"/>
      <c r="G287" s="19">
        <f t="shared" si="4"/>
        <v>0</v>
      </c>
    </row>
    <row r="288" spans="2:7" x14ac:dyDescent="0.4">
      <c r="B288" s="86"/>
      <c r="C288" s="86"/>
      <c r="D288" s="36" t="s">
        <v>362</v>
      </c>
      <c r="E288" s="19"/>
      <c r="F288" s="19"/>
      <c r="G288" s="19">
        <f t="shared" si="4"/>
        <v>0</v>
      </c>
    </row>
    <row r="289" spans="2:7" x14ac:dyDescent="0.4">
      <c r="B289" s="86"/>
      <c r="C289" s="86"/>
      <c r="D289" s="36" t="s">
        <v>363</v>
      </c>
      <c r="E289" s="19">
        <f>+E290+E291+E292</f>
        <v>1716589</v>
      </c>
      <c r="F289" s="19">
        <f>+F290+F291+F292</f>
        <v>231000</v>
      </c>
      <c r="G289" s="19">
        <f t="shared" si="4"/>
        <v>1485589</v>
      </c>
    </row>
    <row r="290" spans="2:7" x14ac:dyDescent="0.4">
      <c r="B290" s="86"/>
      <c r="C290" s="86"/>
      <c r="D290" s="36" t="s">
        <v>562</v>
      </c>
      <c r="E290" s="19"/>
      <c r="F290" s="19"/>
      <c r="G290" s="19">
        <f t="shared" si="4"/>
        <v>0</v>
      </c>
    </row>
    <row r="291" spans="2:7" x14ac:dyDescent="0.4">
      <c r="B291" s="86"/>
      <c r="C291" s="86"/>
      <c r="D291" s="36" t="s">
        <v>270</v>
      </c>
      <c r="E291" s="19"/>
      <c r="F291" s="19"/>
      <c r="G291" s="19">
        <f t="shared" si="4"/>
        <v>0</v>
      </c>
    </row>
    <row r="292" spans="2:7" x14ac:dyDescent="0.4">
      <c r="B292" s="86"/>
      <c r="C292" s="86"/>
      <c r="D292" s="36" t="s">
        <v>563</v>
      </c>
      <c r="E292" s="19">
        <v>1716589</v>
      </c>
      <c r="F292" s="19">
        <v>231000</v>
      </c>
      <c r="G292" s="19">
        <f t="shared" si="4"/>
        <v>1485589</v>
      </c>
    </row>
    <row r="293" spans="2:7" x14ac:dyDescent="0.4">
      <c r="B293" s="86"/>
      <c r="C293" s="87"/>
      <c r="D293" s="40" t="s">
        <v>364</v>
      </c>
      <c r="E293" s="21">
        <f>+E281+E282+E283+E284+E285+E286+E287+E288+E289</f>
        <v>1716589</v>
      </c>
      <c r="F293" s="21">
        <f>+F281+F282+F283+F284+F285+F286+F287+F288+F289</f>
        <v>231000</v>
      </c>
      <c r="G293" s="21">
        <f t="shared" si="4"/>
        <v>1485589</v>
      </c>
    </row>
    <row r="294" spans="2:7" x14ac:dyDescent="0.4">
      <c r="B294" s="87"/>
      <c r="C294" s="17" t="s">
        <v>365</v>
      </c>
      <c r="D294" s="28"/>
      <c r="E294" s="41">
        <f xml:space="preserve"> +E280 - E293</f>
        <v>2214587</v>
      </c>
      <c r="F294" s="41">
        <f xml:space="preserve"> +F280 - F293</f>
        <v>4231210</v>
      </c>
      <c r="G294" s="41">
        <f t="shared" si="4"/>
        <v>-2016623</v>
      </c>
    </row>
    <row r="295" spans="2:7" x14ac:dyDescent="0.4">
      <c r="B295" s="17" t="s">
        <v>366</v>
      </c>
      <c r="C295" s="14"/>
      <c r="D295" s="15"/>
      <c r="E295" s="16">
        <f xml:space="preserve"> +E265 +E294</f>
        <v>150037</v>
      </c>
      <c r="F295" s="16">
        <f xml:space="preserve"> +F265 +F294</f>
        <v>3914546</v>
      </c>
      <c r="G295" s="16">
        <f t="shared" si="4"/>
        <v>-3764509</v>
      </c>
    </row>
    <row r="296" spans="2:7" x14ac:dyDescent="0.4">
      <c r="B296" s="85" t="s">
        <v>367</v>
      </c>
      <c r="C296" s="85" t="s">
        <v>316</v>
      </c>
      <c r="D296" s="36" t="s">
        <v>368</v>
      </c>
      <c r="E296" s="19">
        <f>+E297+E298</f>
        <v>0</v>
      </c>
      <c r="F296" s="19">
        <f>+F297+F298</f>
        <v>0</v>
      </c>
      <c r="G296" s="19">
        <f t="shared" si="4"/>
        <v>0</v>
      </c>
    </row>
    <row r="297" spans="2:7" x14ac:dyDescent="0.4">
      <c r="B297" s="86"/>
      <c r="C297" s="86"/>
      <c r="D297" s="36" t="s">
        <v>564</v>
      </c>
      <c r="E297" s="19"/>
      <c r="F297" s="19"/>
      <c r="G297" s="19">
        <f t="shared" si="4"/>
        <v>0</v>
      </c>
    </row>
    <row r="298" spans="2:7" x14ac:dyDescent="0.4">
      <c r="B298" s="86"/>
      <c r="C298" s="86"/>
      <c r="D298" s="36" t="s">
        <v>565</v>
      </c>
      <c r="E298" s="19"/>
      <c r="F298" s="19"/>
      <c r="G298" s="19">
        <f t="shared" si="4"/>
        <v>0</v>
      </c>
    </row>
    <row r="299" spans="2:7" x14ac:dyDescent="0.4">
      <c r="B299" s="86"/>
      <c r="C299" s="86"/>
      <c r="D299" s="36" t="s">
        <v>369</v>
      </c>
      <c r="E299" s="19">
        <f>+E300+E301</f>
        <v>0</v>
      </c>
      <c r="F299" s="19">
        <f>+F300+F301</f>
        <v>0</v>
      </c>
      <c r="G299" s="19">
        <f t="shared" si="4"/>
        <v>0</v>
      </c>
    </row>
    <row r="300" spans="2:7" x14ac:dyDescent="0.4">
      <c r="B300" s="86"/>
      <c r="C300" s="86"/>
      <c r="D300" s="36" t="s">
        <v>566</v>
      </c>
      <c r="E300" s="19"/>
      <c r="F300" s="19"/>
      <c r="G300" s="19">
        <f t="shared" si="4"/>
        <v>0</v>
      </c>
    </row>
    <row r="301" spans="2:7" x14ac:dyDescent="0.4">
      <c r="B301" s="86"/>
      <c r="C301" s="86"/>
      <c r="D301" s="36" t="s">
        <v>567</v>
      </c>
      <c r="E301" s="19"/>
      <c r="F301" s="19"/>
      <c r="G301" s="19">
        <f t="shared" si="4"/>
        <v>0</v>
      </c>
    </row>
    <row r="302" spans="2:7" x14ac:dyDescent="0.4">
      <c r="B302" s="86"/>
      <c r="C302" s="86"/>
      <c r="D302" s="36" t="s">
        <v>370</v>
      </c>
      <c r="E302" s="19"/>
      <c r="F302" s="19"/>
      <c r="G302" s="19">
        <f t="shared" si="4"/>
        <v>0</v>
      </c>
    </row>
    <row r="303" spans="2:7" x14ac:dyDescent="0.4">
      <c r="B303" s="86"/>
      <c r="C303" s="86"/>
      <c r="D303" s="36" t="s">
        <v>371</v>
      </c>
      <c r="E303" s="19"/>
      <c r="F303" s="19"/>
      <c r="G303" s="19">
        <f t="shared" si="4"/>
        <v>0</v>
      </c>
    </row>
    <row r="304" spans="2:7" x14ac:dyDescent="0.4">
      <c r="B304" s="86"/>
      <c r="C304" s="86"/>
      <c r="D304" s="36" t="s">
        <v>372</v>
      </c>
      <c r="E304" s="19">
        <f>+E305+E306</f>
        <v>0</v>
      </c>
      <c r="F304" s="19">
        <f>+F305+F306</f>
        <v>0</v>
      </c>
      <c r="G304" s="19">
        <f t="shared" si="4"/>
        <v>0</v>
      </c>
    </row>
    <row r="305" spans="2:7" x14ac:dyDescent="0.4">
      <c r="B305" s="86"/>
      <c r="C305" s="86"/>
      <c r="D305" s="36" t="s">
        <v>568</v>
      </c>
      <c r="E305" s="19"/>
      <c r="F305" s="19"/>
      <c r="G305" s="19">
        <f t="shared" si="4"/>
        <v>0</v>
      </c>
    </row>
    <row r="306" spans="2:7" x14ac:dyDescent="0.4">
      <c r="B306" s="86"/>
      <c r="C306" s="86"/>
      <c r="D306" s="36" t="s">
        <v>569</v>
      </c>
      <c r="E306" s="19"/>
      <c r="F306" s="19"/>
      <c r="G306" s="19">
        <f t="shared" si="4"/>
        <v>0</v>
      </c>
    </row>
    <row r="307" spans="2:7" x14ac:dyDescent="0.4">
      <c r="B307" s="86"/>
      <c r="C307" s="86"/>
      <c r="D307" s="36" t="s">
        <v>394</v>
      </c>
      <c r="E307" s="19"/>
      <c r="F307" s="19"/>
      <c r="G307" s="19">
        <f t="shared" si="4"/>
        <v>0</v>
      </c>
    </row>
    <row r="308" spans="2:7" x14ac:dyDescent="0.4">
      <c r="B308" s="86"/>
      <c r="C308" s="86"/>
      <c r="D308" s="36" t="s">
        <v>399</v>
      </c>
      <c r="E308" s="19">
        <v>9700000</v>
      </c>
      <c r="F308" s="19">
        <v>16779753</v>
      </c>
      <c r="G308" s="19">
        <f t="shared" si="4"/>
        <v>-7079753</v>
      </c>
    </row>
    <row r="309" spans="2:7" x14ac:dyDescent="0.4">
      <c r="B309" s="86"/>
      <c r="C309" s="86"/>
      <c r="D309" s="36" t="s">
        <v>395</v>
      </c>
      <c r="E309" s="19"/>
      <c r="F309" s="19"/>
      <c r="G309" s="19">
        <f t="shared" si="4"/>
        <v>0</v>
      </c>
    </row>
    <row r="310" spans="2:7" x14ac:dyDescent="0.4">
      <c r="B310" s="86"/>
      <c r="C310" s="86"/>
      <c r="D310" s="36" t="s">
        <v>400</v>
      </c>
      <c r="E310" s="19"/>
      <c r="F310" s="19"/>
      <c r="G310" s="19">
        <f t="shared" si="4"/>
        <v>0</v>
      </c>
    </row>
    <row r="311" spans="2:7" x14ac:dyDescent="0.4">
      <c r="B311" s="86"/>
      <c r="C311" s="86"/>
      <c r="D311" s="36" t="s">
        <v>373</v>
      </c>
      <c r="E311" s="19">
        <f>+E312+E313</f>
        <v>0</v>
      </c>
      <c r="F311" s="19">
        <f>+F312+F313</f>
        <v>0</v>
      </c>
      <c r="G311" s="19">
        <f t="shared" si="4"/>
        <v>0</v>
      </c>
    </row>
    <row r="312" spans="2:7" x14ac:dyDescent="0.4">
      <c r="B312" s="86"/>
      <c r="C312" s="86"/>
      <c r="D312" s="36" t="s">
        <v>734</v>
      </c>
      <c r="E312" s="19"/>
      <c r="F312" s="19"/>
      <c r="G312" s="19">
        <f t="shared" si="4"/>
        <v>0</v>
      </c>
    </row>
    <row r="313" spans="2:7" x14ac:dyDescent="0.4">
      <c r="B313" s="86"/>
      <c r="C313" s="86"/>
      <c r="D313" s="36" t="s">
        <v>570</v>
      </c>
      <c r="E313" s="19"/>
      <c r="F313" s="19"/>
      <c r="G313" s="19">
        <f t="shared" si="4"/>
        <v>0</v>
      </c>
    </row>
    <row r="314" spans="2:7" x14ac:dyDescent="0.4">
      <c r="B314" s="86"/>
      <c r="C314" s="87"/>
      <c r="D314" s="40" t="s">
        <v>374</v>
      </c>
      <c r="E314" s="21">
        <f>+E296+E299+E302+E303+E304+E307+E308+E309+E310+E311</f>
        <v>9700000</v>
      </c>
      <c r="F314" s="21">
        <f>+F296+F299+F302+F303+F304+F307+F308+F309+F310+F311</f>
        <v>16779753</v>
      </c>
      <c r="G314" s="21">
        <f t="shared" si="4"/>
        <v>-7079753</v>
      </c>
    </row>
    <row r="315" spans="2:7" x14ac:dyDescent="0.4">
      <c r="B315" s="86"/>
      <c r="C315" s="85" t="s">
        <v>332</v>
      </c>
      <c r="D315" s="36" t="s">
        <v>375</v>
      </c>
      <c r="E315" s="19"/>
      <c r="F315" s="19"/>
      <c r="G315" s="19">
        <f t="shared" si="4"/>
        <v>0</v>
      </c>
    </row>
    <row r="316" spans="2:7" x14ac:dyDescent="0.4">
      <c r="B316" s="86"/>
      <c r="C316" s="86"/>
      <c r="D316" s="36" t="s">
        <v>376</v>
      </c>
      <c r="E316" s="19"/>
      <c r="F316" s="19"/>
      <c r="G316" s="19">
        <f t="shared" si="4"/>
        <v>0</v>
      </c>
    </row>
    <row r="317" spans="2:7" x14ac:dyDescent="0.4">
      <c r="B317" s="86"/>
      <c r="C317" s="86"/>
      <c r="D317" s="36" t="s">
        <v>377</v>
      </c>
      <c r="E317" s="19">
        <f>+E318+E319+E320+E321</f>
        <v>0</v>
      </c>
      <c r="F317" s="19">
        <f>+F318+F319+F320+F321</f>
        <v>0</v>
      </c>
      <c r="G317" s="19">
        <f t="shared" si="4"/>
        <v>0</v>
      </c>
    </row>
    <row r="318" spans="2:7" x14ac:dyDescent="0.4">
      <c r="B318" s="86"/>
      <c r="C318" s="86"/>
      <c r="D318" s="36" t="s">
        <v>571</v>
      </c>
      <c r="E318" s="19"/>
      <c r="F318" s="19"/>
      <c r="G318" s="19">
        <f t="shared" si="4"/>
        <v>0</v>
      </c>
    </row>
    <row r="319" spans="2:7" x14ac:dyDescent="0.4">
      <c r="B319" s="86"/>
      <c r="C319" s="86"/>
      <c r="D319" s="36" t="s">
        <v>572</v>
      </c>
      <c r="E319" s="19"/>
      <c r="F319" s="19"/>
      <c r="G319" s="19">
        <f t="shared" si="4"/>
        <v>0</v>
      </c>
    </row>
    <row r="320" spans="2:7" x14ac:dyDescent="0.4">
      <c r="B320" s="86"/>
      <c r="C320" s="86"/>
      <c r="D320" s="36" t="s">
        <v>573</v>
      </c>
      <c r="E320" s="19"/>
      <c r="F320" s="19"/>
      <c r="G320" s="19">
        <f t="shared" si="4"/>
        <v>0</v>
      </c>
    </row>
    <row r="321" spans="2:7" x14ac:dyDescent="0.4">
      <c r="B321" s="86"/>
      <c r="C321" s="86"/>
      <c r="D321" s="36" t="s">
        <v>574</v>
      </c>
      <c r="E321" s="19"/>
      <c r="F321" s="19"/>
      <c r="G321" s="19">
        <f t="shared" si="4"/>
        <v>0</v>
      </c>
    </row>
    <row r="322" spans="2:7" x14ac:dyDescent="0.4">
      <c r="B322" s="86"/>
      <c r="C322" s="86"/>
      <c r="D322" s="36" t="s">
        <v>378</v>
      </c>
      <c r="E322" s="19"/>
      <c r="F322" s="19"/>
      <c r="G322" s="19">
        <f t="shared" si="4"/>
        <v>0</v>
      </c>
    </row>
    <row r="323" spans="2:7" x14ac:dyDescent="0.4">
      <c r="B323" s="86"/>
      <c r="C323" s="86"/>
      <c r="D323" s="36" t="s">
        <v>379</v>
      </c>
      <c r="E323" s="19"/>
      <c r="F323" s="19"/>
      <c r="G323" s="19">
        <f t="shared" si="4"/>
        <v>0</v>
      </c>
    </row>
    <row r="324" spans="2:7" x14ac:dyDescent="0.4">
      <c r="B324" s="86"/>
      <c r="C324" s="86"/>
      <c r="D324" s="36" t="s">
        <v>380</v>
      </c>
      <c r="E324" s="19"/>
      <c r="F324" s="19"/>
      <c r="G324" s="19">
        <f t="shared" si="4"/>
        <v>0</v>
      </c>
    </row>
    <row r="325" spans="2:7" x14ac:dyDescent="0.4">
      <c r="B325" s="86"/>
      <c r="C325" s="86"/>
      <c r="D325" s="36" t="s">
        <v>396</v>
      </c>
      <c r="E325" s="19"/>
      <c r="F325" s="19"/>
      <c r="G325" s="19">
        <f t="shared" si="4"/>
        <v>0</v>
      </c>
    </row>
    <row r="326" spans="2:7" x14ac:dyDescent="0.4">
      <c r="B326" s="86"/>
      <c r="C326" s="86"/>
      <c r="D326" s="36" t="s">
        <v>401</v>
      </c>
      <c r="E326" s="19">
        <v>4000000</v>
      </c>
      <c r="F326" s="19">
        <v>16180000</v>
      </c>
      <c r="G326" s="19">
        <f t="shared" si="4"/>
        <v>-12180000</v>
      </c>
    </row>
    <row r="327" spans="2:7" x14ac:dyDescent="0.4">
      <c r="B327" s="86"/>
      <c r="C327" s="86"/>
      <c r="D327" s="36" t="s">
        <v>397</v>
      </c>
      <c r="E327" s="19"/>
      <c r="F327" s="19"/>
      <c r="G327" s="19">
        <f t="shared" ref="G327:G338" si="5">E327-F327</f>
        <v>0</v>
      </c>
    </row>
    <row r="328" spans="2:7" x14ac:dyDescent="0.4">
      <c r="B328" s="86"/>
      <c r="C328" s="86"/>
      <c r="D328" s="36" t="s">
        <v>402</v>
      </c>
      <c r="E328" s="19"/>
      <c r="F328" s="19"/>
      <c r="G328" s="19">
        <f t="shared" si="5"/>
        <v>0</v>
      </c>
    </row>
    <row r="329" spans="2:7" x14ac:dyDescent="0.4">
      <c r="B329" s="86"/>
      <c r="C329" s="86"/>
      <c r="D329" s="36" t="s">
        <v>381</v>
      </c>
      <c r="E329" s="19"/>
      <c r="F329" s="19"/>
      <c r="G329" s="19">
        <f t="shared" si="5"/>
        <v>0</v>
      </c>
    </row>
    <row r="330" spans="2:7" x14ac:dyDescent="0.4">
      <c r="B330" s="86"/>
      <c r="C330" s="87"/>
      <c r="D330" s="40" t="s">
        <v>382</v>
      </c>
      <c r="E330" s="21">
        <f>+E315+E316+E317+E322+E323+E324+E325+E326+E327+E328+E329</f>
        <v>4000000</v>
      </c>
      <c r="F330" s="21">
        <f>+F315+F316+F317+F322+F323+F324+F325+F326+F327+F328+F329</f>
        <v>16180000</v>
      </c>
      <c r="G330" s="21">
        <f t="shared" si="5"/>
        <v>-12180000</v>
      </c>
    </row>
    <row r="331" spans="2:7" x14ac:dyDescent="0.4">
      <c r="B331" s="87"/>
      <c r="C331" s="22" t="s">
        <v>383</v>
      </c>
      <c r="D331" s="42"/>
      <c r="E331" s="43">
        <f xml:space="preserve"> +E314 - E330</f>
        <v>5700000</v>
      </c>
      <c r="F331" s="43">
        <f xml:space="preserve"> +F314 - F330</f>
        <v>599753</v>
      </c>
      <c r="G331" s="43">
        <f t="shared" si="5"/>
        <v>5100247</v>
      </c>
    </row>
    <row r="332" spans="2:7" x14ac:dyDescent="0.4">
      <c r="B332" s="17" t="s">
        <v>384</v>
      </c>
      <c r="C332" s="44"/>
      <c r="D332" s="45"/>
      <c r="E332" s="46">
        <f xml:space="preserve"> +E295 +E331</f>
        <v>5850037</v>
      </c>
      <c r="F332" s="46">
        <f xml:space="preserve"> +F295 +F331</f>
        <v>4514299</v>
      </c>
      <c r="G332" s="46">
        <f t="shared" si="5"/>
        <v>1335738</v>
      </c>
    </row>
    <row r="333" spans="2:7" x14ac:dyDescent="0.4">
      <c r="B333" s="88" t="s">
        <v>385</v>
      </c>
      <c r="C333" s="44" t="s">
        <v>386</v>
      </c>
      <c r="D333" s="45"/>
      <c r="E333" s="46">
        <v>73403138</v>
      </c>
      <c r="F333" s="46">
        <v>68888839</v>
      </c>
      <c r="G333" s="46">
        <f t="shared" si="5"/>
        <v>4514299</v>
      </c>
    </row>
    <row r="334" spans="2:7" x14ac:dyDescent="0.4">
      <c r="B334" s="89"/>
      <c r="C334" s="44" t="s">
        <v>387</v>
      </c>
      <c r="D334" s="45"/>
      <c r="E334" s="46">
        <f xml:space="preserve"> +E332 +E333</f>
        <v>79253175</v>
      </c>
      <c r="F334" s="46">
        <f xml:space="preserve"> +F332 +F333</f>
        <v>73403138</v>
      </c>
      <c r="G334" s="46">
        <f t="shared" si="5"/>
        <v>5850037</v>
      </c>
    </row>
    <row r="335" spans="2:7" x14ac:dyDescent="0.4">
      <c r="B335" s="89"/>
      <c r="C335" s="44" t="s">
        <v>388</v>
      </c>
      <c r="D335" s="45"/>
      <c r="E335" s="46"/>
      <c r="F335" s="46"/>
      <c r="G335" s="46">
        <f t="shared" si="5"/>
        <v>0</v>
      </c>
    </row>
    <row r="336" spans="2:7" x14ac:dyDescent="0.4">
      <c r="B336" s="89"/>
      <c r="C336" s="44" t="s">
        <v>389</v>
      </c>
      <c r="D336" s="45"/>
      <c r="E336" s="46"/>
      <c r="F336" s="46"/>
      <c r="G336" s="46">
        <f t="shared" si="5"/>
        <v>0</v>
      </c>
    </row>
    <row r="337" spans="2:7" x14ac:dyDescent="0.4">
      <c r="B337" s="89"/>
      <c r="C337" s="44" t="s">
        <v>390</v>
      </c>
      <c r="D337" s="45"/>
      <c r="E337" s="46"/>
      <c r="F337" s="46"/>
      <c r="G337" s="46">
        <f t="shared" si="5"/>
        <v>0</v>
      </c>
    </row>
    <row r="338" spans="2:7" x14ac:dyDescent="0.4">
      <c r="B338" s="90"/>
      <c r="C338" s="44" t="s">
        <v>391</v>
      </c>
      <c r="D338" s="45"/>
      <c r="E338" s="46">
        <f xml:space="preserve"> +E334 +E335 +E336 - E337</f>
        <v>79253175</v>
      </c>
      <c r="F338" s="46">
        <f xml:space="preserve"> +F334 +F335 +F336 - F337</f>
        <v>73403138</v>
      </c>
      <c r="G338" s="46">
        <f t="shared" si="5"/>
        <v>5850037</v>
      </c>
    </row>
  </sheetData>
  <mergeCells count="13">
    <mergeCell ref="B296:B331"/>
    <mergeCell ref="C296:C314"/>
    <mergeCell ref="C315:C330"/>
    <mergeCell ref="B333:B338"/>
    <mergeCell ref="B2:G2"/>
    <mergeCell ref="B3:G3"/>
    <mergeCell ref="B5:D5"/>
    <mergeCell ref="C6:C184"/>
    <mergeCell ref="B6:B265"/>
    <mergeCell ref="C185:C264"/>
    <mergeCell ref="B266:B294"/>
    <mergeCell ref="C266:C280"/>
    <mergeCell ref="C281:C293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976F3-DCD0-46A8-83AD-60EB7BB16FE5}">
  <dimension ref="B1:G338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64"/>
      <c r="C1" s="64"/>
      <c r="D1" s="64"/>
      <c r="E1" s="1"/>
      <c r="F1" s="1"/>
      <c r="G1" s="2" t="s">
        <v>403</v>
      </c>
    </row>
    <row r="2" spans="2:7" ht="21" x14ac:dyDescent="0.4">
      <c r="B2" s="70" t="s">
        <v>710</v>
      </c>
      <c r="C2" s="70"/>
      <c r="D2" s="70"/>
      <c r="E2" s="70"/>
      <c r="F2" s="70"/>
      <c r="G2" s="70"/>
    </row>
    <row r="3" spans="2:7" ht="21" x14ac:dyDescent="0.4">
      <c r="B3" s="71" t="s">
        <v>718</v>
      </c>
      <c r="C3" s="71"/>
      <c r="D3" s="71"/>
      <c r="E3" s="71"/>
      <c r="F3" s="71"/>
      <c r="G3" s="71"/>
    </row>
    <row r="4" spans="2:7" x14ac:dyDescent="0.4">
      <c r="B4" s="3"/>
      <c r="C4" s="3"/>
      <c r="D4" s="3"/>
      <c r="E4" s="3"/>
      <c r="F4" s="1"/>
      <c r="G4" s="3" t="s">
        <v>2</v>
      </c>
    </row>
    <row r="5" spans="2:7" x14ac:dyDescent="0.4">
      <c r="B5" s="72" t="s">
        <v>3</v>
      </c>
      <c r="C5" s="72"/>
      <c r="D5" s="72"/>
      <c r="E5" s="65" t="s">
        <v>312</v>
      </c>
      <c r="F5" s="65" t="s">
        <v>313</v>
      </c>
      <c r="G5" s="65" t="s">
        <v>314</v>
      </c>
    </row>
    <row r="6" spans="2:7" x14ac:dyDescent="0.4">
      <c r="B6" s="85" t="s">
        <v>315</v>
      </c>
      <c r="C6" s="85" t="s">
        <v>316</v>
      </c>
      <c r="D6" s="38" t="s">
        <v>317</v>
      </c>
      <c r="E6" s="39">
        <f>+E7+E11+E19+E26+E29+E33+E45+E53</f>
        <v>46651870</v>
      </c>
      <c r="F6" s="39">
        <f>+F7+F11+F19+F26+F29+F33+F45+F53</f>
        <v>42034297</v>
      </c>
      <c r="G6" s="39">
        <f>E6-F6</f>
        <v>4617573</v>
      </c>
    </row>
    <row r="7" spans="2:7" x14ac:dyDescent="0.4">
      <c r="B7" s="86"/>
      <c r="C7" s="86"/>
      <c r="D7" s="36" t="s">
        <v>404</v>
      </c>
      <c r="E7" s="19">
        <f>+E8+E9+E10</f>
        <v>0</v>
      </c>
      <c r="F7" s="19">
        <f>+F8+F9+F10</f>
        <v>0</v>
      </c>
      <c r="G7" s="19">
        <f t="shared" ref="G7:G70" si="0">E7-F7</f>
        <v>0</v>
      </c>
    </row>
    <row r="8" spans="2:7" x14ac:dyDescent="0.4">
      <c r="B8" s="86"/>
      <c r="C8" s="86"/>
      <c r="D8" s="36" t="s">
        <v>405</v>
      </c>
      <c r="E8" s="19"/>
      <c r="F8" s="19"/>
      <c r="G8" s="19">
        <f t="shared" si="0"/>
        <v>0</v>
      </c>
    </row>
    <row r="9" spans="2:7" x14ac:dyDescent="0.4">
      <c r="B9" s="86"/>
      <c r="C9" s="86"/>
      <c r="D9" s="36" t="s">
        <v>406</v>
      </c>
      <c r="E9" s="19"/>
      <c r="F9" s="19"/>
      <c r="G9" s="19">
        <f t="shared" si="0"/>
        <v>0</v>
      </c>
    </row>
    <row r="10" spans="2:7" x14ac:dyDescent="0.4">
      <c r="B10" s="86"/>
      <c r="C10" s="86"/>
      <c r="D10" s="36" t="s">
        <v>407</v>
      </c>
      <c r="E10" s="19"/>
      <c r="F10" s="19"/>
      <c r="G10" s="19">
        <f t="shared" si="0"/>
        <v>0</v>
      </c>
    </row>
    <row r="11" spans="2:7" x14ac:dyDescent="0.4">
      <c r="B11" s="86"/>
      <c r="C11" s="86"/>
      <c r="D11" s="36" t="s">
        <v>408</v>
      </c>
      <c r="E11" s="19">
        <f>+E12+E13+E14+E15+E16+E17+E18</f>
        <v>33225010</v>
      </c>
      <c r="F11" s="19">
        <f>+F12+F13+F14+F15+F16+F17+F18</f>
        <v>37627035</v>
      </c>
      <c r="G11" s="19">
        <f t="shared" si="0"/>
        <v>-4402025</v>
      </c>
    </row>
    <row r="12" spans="2:7" x14ac:dyDescent="0.4">
      <c r="B12" s="86"/>
      <c r="C12" s="86"/>
      <c r="D12" s="36" t="s">
        <v>405</v>
      </c>
      <c r="E12" s="19">
        <v>29332013</v>
      </c>
      <c r="F12" s="19">
        <v>33479115</v>
      </c>
      <c r="G12" s="19">
        <f t="shared" si="0"/>
        <v>-4147102</v>
      </c>
    </row>
    <row r="13" spans="2:7" x14ac:dyDescent="0.4">
      <c r="B13" s="86"/>
      <c r="C13" s="86"/>
      <c r="D13" s="36" t="s">
        <v>409</v>
      </c>
      <c r="E13" s="19"/>
      <c r="F13" s="19"/>
      <c r="G13" s="19">
        <f t="shared" si="0"/>
        <v>0</v>
      </c>
    </row>
    <row r="14" spans="2:7" x14ac:dyDescent="0.4">
      <c r="B14" s="86"/>
      <c r="C14" s="86"/>
      <c r="D14" s="36" t="s">
        <v>410</v>
      </c>
      <c r="E14" s="19">
        <v>3130473</v>
      </c>
      <c r="F14" s="19">
        <v>3480270</v>
      </c>
      <c r="G14" s="19">
        <f t="shared" si="0"/>
        <v>-349797</v>
      </c>
    </row>
    <row r="15" spans="2:7" x14ac:dyDescent="0.4">
      <c r="B15" s="86"/>
      <c r="C15" s="86"/>
      <c r="D15" s="36" t="s">
        <v>411</v>
      </c>
      <c r="E15" s="19">
        <v>762524</v>
      </c>
      <c r="F15" s="19">
        <v>667650</v>
      </c>
      <c r="G15" s="19">
        <f t="shared" si="0"/>
        <v>94874</v>
      </c>
    </row>
    <row r="16" spans="2:7" x14ac:dyDescent="0.4">
      <c r="B16" s="86"/>
      <c r="C16" s="86"/>
      <c r="D16" s="36" t="s">
        <v>412</v>
      </c>
      <c r="E16" s="19"/>
      <c r="F16" s="19"/>
      <c r="G16" s="19">
        <f t="shared" si="0"/>
        <v>0</v>
      </c>
    </row>
    <row r="17" spans="2:7" x14ac:dyDescent="0.4">
      <c r="B17" s="86"/>
      <c r="C17" s="86"/>
      <c r="D17" s="36" t="s">
        <v>413</v>
      </c>
      <c r="E17" s="19"/>
      <c r="F17" s="19"/>
      <c r="G17" s="19">
        <f t="shared" si="0"/>
        <v>0</v>
      </c>
    </row>
    <row r="18" spans="2:7" x14ac:dyDescent="0.4">
      <c r="B18" s="86"/>
      <c r="C18" s="86"/>
      <c r="D18" s="36" t="s">
        <v>414</v>
      </c>
      <c r="E18" s="19"/>
      <c r="F18" s="19"/>
      <c r="G18" s="19">
        <f t="shared" si="0"/>
        <v>0</v>
      </c>
    </row>
    <row r="19" spans="2:7" x14ac:dyDescent="0.4">
      <c r="B19" s="86"/>
      <c r="C19" s="86"/>
      <c r="D19" s="36" t="s">
        <v>415</v>
      </c>
      <c r="E19" s="19">
        <f>+E20+E21+E22+E23+E24+E25</f>
        <v>0</v>
      </c>
      <c r="F19" s="19">
        <f>+F20+F21+F22+F23+F24+F25</f>
        <v>0</v>
      </c>
      <c r="G19" s="19">
        <f t="shared" si="0"/>
        <v>0</v>
      </c>
    </row>
    <row r="20" spans="2:7" x14ac:dyDescent="0.4">
      <c r="B20" s="86"/>
      <c r="C20" s="86"/>
      <c r="D20" s="36" t="s">
        <v>405</v>
      </c>
      <c r="E20" s="19"/>
      <c r="F20" s="19"/>
      <c r="G20" s="19">
        <f t="shared" si="0"/>
        <v>0</v>
      </c>
    </row>
    <row r="21" spans="2:7" x14ac:dyDescent="0.4">
      <c r="B21" s="86"/>
      <c r="C21" s="86"/>
      <c r="D21" s="36" t="s">
        <v>409</v>
      </c>
      <c r="E21" s="19"/>
      <c r="F21" s="19"/>
      <c r="G21" s="19">
        <f t="shared" si="0"/>
        <v>0</v>
      </c>
    </row>
    <row r="22" spans="2:7" x14ac:dyDescent="0.4">
      <c r="B22" s="86"/>
      <c r="C22" s="86"/>
      <c r="D22" s="36" t="s">
        <v>410</v>
      </c>
      <c r="E22" s="19"/>
      <c r="F22" s="19"/>
      <c r="G22" s="19">
        <f t="shared" si="0"/>
        <v>0</v>
      </c>
    </row>
    <row r="23" spans="2:7" x14ac:dyDescent="0.4">
      <c r="B23" s="86"/>
      <c r="C23" s="86"/>
      <c r="D23" s="36" t="s">
        <v>411</v>
      </c>
      <c r="E23" s="19"/>
      <c r="F23" s="19"/>
      <c r="G23" s="19">
        <f t="shared" si="0"/>
        <v>0</v>
      </c>
    </row>
    <row r="24" spans="2:7" x14ac:dyDescent="0.4">
      <c r="B24" s="86"/>
      <c r="C24" s="86"/>
      <c r="D24" s="36" t="s">
        <v>412</v>
      </c>
      <c r="E24" s="19"/>
      <c r="F24" s="19"/>
      <c r="G24" s="19">
        <f t="shared" si="0"/>
        <v>0</v>
      </c>
    </row>
    <row r="25" spans="2:7" x14ac:dyDescent="0.4">
      <c r="B25" s="86"/>
      <c r="C25" s="86"/>
      <c r="D25" s="36" t="s">
        <v>413</v>
      </c>
      <c r="E25" s="19"/>
      <c r="F25" s="19"/>
      <c r="G25" s="19">
        <f t="shared" si="0"/>
        <v>0</v>
      </c>
    </row>
    <row r="26" spans="2:7" x14ac:dyDescent="0.4">
      <c r="B26" s="86"/>
      <c r="C26" s="86"/>
      <c r="D26" s="36" t="s">
        <v>416</v>
      </c>
      <c r="E26" s="19">
        <f>+E27+E28</f>
        <v>1119100</v>
      </c>
      <c r="F26" s="19">
        <f>+F27+F28</f>
        <v>999670</v>
      </c>
      <c r="G26" s="19">
        <f t="shared" si="0"/>
        <v>119430</v>
      </c>
    </row>
    <row r="27" spans="2:7" x14ac:dyDescent="0.4">
      <c r="B27" s="86"/>
      <c r="C27" s="86"/>
      <c r="D27" s="36" t="s">
        <v>417</v>
      </c>
      <c r="E27" s="19">
        <v>1119100</v>
      </c>
      <c r="F27" s="19">
        <v>999670</v>
      </c>
      <c r="G27" s="19">
        <f t="shared" si="0"/>
        <v>119430</v>
      </c>
    </row>
    <row r="28" spans="2:7" x14ac:dyDescent="0.4">
      <c r="B28" s="86"/>
      <c r="C28" s="86"/>
      <c r="D28" s="36" t="s">
        <v>418</v>
      </c>
      <c r="E28" s="19"/>
      <c r="F28" s="19"/>
      <c r="G28" s="19">
        <f t="shared" si="0"/>
        <v>0</v>
      </c>
    </row>
    <row r="29" spans="2:7" x14ac:dyDescent="0.4">
      <c r="B29" s="86"/>
      <c r="C29" s="86"/>
      <c r="D29" s="36" t="s">
        <v>419</v>
      </c>
      <c r="E29" s="19">
        <f>+E30+E31+E32</f>
        <v>1427920</v>
      </c>
      <c r="F29" s="19">
        <f>+F30+F31+F32</f>
        <v>1703560</v>
      </c>
      <c r="G29" s="19">
        <f t="shared" si="0"/>
        <v>-275640</v>
      </c>
    </row>
    <row r="30" spans="2:7" x14ac:dyDescent="0.4">
      <c r="B30" s="86"/>
      <c r="C30" s="86"/>
      <c r="D30" s="36" t="s">
        <v>420</v>
      </c>
      <c r="E30" s="19">
        <v>1252728</v>
      </c>
      <c r="F30" s="19">
        <v>1497654</v>
      </c>
      <c r="G30" s="19">
        <f t="shared" si="0"/>
        <v>-244926</v>
      </c>
    </row>
    <row r="31" spans="2:7" x14ac:dyDescent="0.4">
      <c r="B31" s="86"/>
      <c r="C31" s="86"/>
      <c r="D31" s="36" t="s">
        <v>421</v>
      </c>
      <c r="E31" s="19"/>
      <c r="F31" s="19"/>
      <c r="G31" s="19">
        <f t="shared" si="0"/>
        <v>0</v>
      </c>
    </row>
    <row r="32" spans="2:7" x14ac:dyDescent="0.4">
      <c r="B32" s="86"/>
      <c r="C32" s="86"/>
      <c r="D32" s="36" t="s">
        <v>422</v>
      </c>
      <c r="E32" s="19">
        <v>175192</v>
      </c>
      <c r="F32" s="19">
        <v>205906</v>
      </c>
      <c r="G32" s="19">
        <f t="shared" si="0"/>
        <v>-30714</v>
      </c>
    </row>
    <row r="33" spans="2:7" x14ac:dyDescent="0.4">
      <c r="B33" s="86"/>
      <c r="C33" s="86"/>
      <c r="D33" s="36" t="s">
        <v>423</v>
      </c>
      <c r="E33" s="19">
        <f>+E34+E35+E36+E37+E38+E39+E40+E41+E42+E43+E44</f>
        <v>250200</v>
      </c>
      <c r="F33" s="19">
        <f>+F34+F35+F36+F37+F38+F39+F40+F41+F42+F43+F44</f>
        <v>357800</v>
      </c>
      <c r="G33" s="19">
        <f t="shared" si="0"/>
        <v>-107600</v>
      </c>
    </row>
    <row r="34" spans="2:7" x14ac:dyDescent="0.4">
      <c r="B34" s="86"/>
      <c r="C34" s="86"/>
      <c r="D34" s="36" t="s">
        <v>424</v>
      </c>
      <c r="E34" s="19"/>
      <c r="F34" s="19"/>
      <c r="G34" s="19">
        <f t="shared" si="0"/>
        <v>0</v>
      </c>
    </row>
    <row r="35" spans="2:7" x14ac:dyDescent="0.4">
      <c r="B35" s="86"/>
      <c r="C35" s="86"/>
      <c r="D35" s="36" t="s">
        <v>425</v>
      </c>
      <c r="E35" s="19"/>
      <c r="F35" s="19"/>
      <c r="G35" s="19">
        <f t="shared" si="0"/>
        <v>0</v>
      </c>
    </row>
    <row r="36" spans="2:7" x14ac:dyDescent="0.4">
      <c r="B36" s="86"/>
      <c r="C36" s="86"/>
      <c r="D36" s="36" t="s">
        <v>426</v>
      </c>
      <c r="E36" s="19"/>
      <c r="F36" s="19"/>
      <c r="G36" s="19">
        <f t="shared" si="0"/>
        <v>0</v>
      </c>
    </row>
    <row r="37" spans="2:7" x14ac:dyDescent="0.4">
      <c r="B37" s="86"/>
      <c r="C37" s="86"/>
      <c r="D37" s="36" t="s">
        <v>427</v>
      </c>
      <c r="E37" s="19"/>
      <c r="F37" s="19"/>
      <c r="G37" s="19">
        <f t="shared" si="0"/>
        <v>0</v>
      </c>
    </row>
    <row r="38" spans="2:7" x14ac:dyDescent="0.4">
      <c r="B38" s="86"/>
      <c r="C38" s="86"/>
      <c r="D38" s="36" t="s">
        <v>428</v>
      </c>
      <c r="E38" s="19">
        <v>250200</v>
      </c>
      <c r="F38" s="19">
        <v>357800</v>
      </c>
      <c r="G38" s="19">
        <f t="shared" si="0"/>
        <v>-107600</v>
      </c>
    </row>
    <row r="39" spans="2:7" x14ac:dyDescent="0.4">
      <c r="B39" s="86"/>
      <c r="C39" s="86"/>
      <c r="D39" s="36" t="s">
        <v>429</v>
      </c>
      <c r="E39" s="19"/>
      <c r="F39" s="19"/>
      <c r="G39" s="19">
        <f t="shared" si="0"/>
        <v>0</v>
      </c>
    </row>
    <row r="40" spans="2:7" x14ac:dyDescent="0.4">
      <c r="B40" s="86"/>
      <c r="C40" s="86"/>
      <c r="D40" s="36" t="s">
        <v>430</v>
      </c>
      <c r="E40" s="19"/>
      <c r="F40" s="19"/>
      <c r="G40" s="19">
        <f t="shared" si="0"/>
        <v>0</v>
      </c>
    </row>
    <row r="41" spans="2:7" x14ac:dyDescent="0.4">
      <c r="B41" s="86"/>
      <c r="C41" s="86"/>
      <c r="D41" s="36" t="s">
        <v>431</v>
      </c>
      <c r="E41" s="19"/>
      <c r="F41" s="19"/>
      <c r="G41" s="19">
        <f t="shared" si="0"/>
        <v>0</v>
      </c>
    </row>
    <row r="42" spans="2:7" x14ac:dyDescent="0.4">
      <c r="B42" s="86"/>
      <c r="C42" s="86"/>
      <c r="D42" s="36" t="s">
        <v>432</v>
      </c>
      <c r="E42" s="19"/>
      <c r="F42" s="19"/>
      <c r="G42" s="19">
        <f t="shared" si="0"/>
        <v>0</v>
      </c>
    </row>
    <row r="43" spans="2:7" x14ac:dyDescent="0.4">
      <c r="B43" s="86"/>
      <c r="C43" s="86"/>
      <c r="D43" s="36" t="s">
        <v>433</v>
      </c>
      <c r="E43" s="19"/>
      <c r="F43" s="19"/>
      <c r="G43" s="19">
        <f t="shared" si="0"/>
        <v>0</v>
      </c>
    </row>
    <row r="44" spans="2:7" x14ac:dyDescent="0.4">
      <c r="B44" s="86"/>
      <c r="C44" s="86"/>
      <c r="D44" s="36" t="s">
        <v>434</v>
      </c>
      <c r="E44" s="19"/>
      <c r="F44" s="19"/>
      <c r="G44" s="19">
        <f t="shared" si="0"/>
        <v>0</v>
      </c>
    </row>
    <row r="45" spans="2:7" x14ac:dyDescent="0.4">
      <c r="B45" s="86"/>
      <c r="C45" s="86"/>
      <c r="D45" s="36" t="s">
        <v>435</v>
      </c>
      <c r="E45" s="19">
        <f>+E46+E47+E48+E49+E50+E51+E52</f>
        <v>10629640</v>
      </c>
      <c r="F45" s="19">
        <f>+F46+F47+F48+F49+F50+F51+F52</f>
        <v>1346232</v>
      </c>
      <c r="G45" s="19">
        <f t="shared" si="0"/>
        <v>9283408</v>
      </c>
    </row>
    <row r="46" spans="2:7" x14ac:dyDescent="0.4">
      <c r="B46" s="86"/>
      <c r="C46" s="86"/>
      <c r="D46" s="36" t="s">
        <v>436</v>
      </c>
      <c r="E46" s="19">
        <v>9532000</v>
      </c>
      <c r="F46" s="19">
        <v>12</v>
      </c>
      <c r="G46" s="19">
        <f t="shared" si="0"/>
        <v>9531988</v>
      </c>
    </row>
    <row r="47" spans="2:7" x14ac:dyDescent="0.4">
      <c r="B47" s="86"/>
      <c r="C47" s="86"/>
      <c r="D47" s="36" t="s">
        <v>437</v>
      </c>
      <c r="E47" s="19"/>
      <c r="F47" s="19"/>
      <c r="G47" s="19">
        <f t="shared" si="0"/>
        <v>0</v>
      </c>
    </row>
    <row r="48" spans="2:7" x14ac:dyDescent="0.4">
      <c r="B48" s="86"/>
      <c r="C48" s="86"/>
      <c r="D48" s="36" t="s">
        <v>438</v>
      </c>
      <c r="E48" s="19"/>
      <c r="F48" s="19"/>
      <c r="G48" s="19">
        <f t="shared" si="0"/>
        <v>0</v>
      </c>
    </row>
    <row r="49" spans="2:7" x14ac:dyDescent="0.4">
      <c r="B49" s="86"/>
      <c r="C49" s="86"/>
      <c r="D49" s="36" t="s">
        <v>439</v>
      </c>
      <c r="E49" s="19"/>
      <c r="F49" s="19"/>
      <c r="G49" s="19">
        <f t="shared" si="0"/>
        <v>0</v>
      </c>
    </row>
    <row r="50" spans="2:7" x14ac:dyDescent="0.4">
      <c r="B50" s="86"/>
      <c r="C50" s="86"/>
      <c r="D50" s="36" t="s">
        <v>440</v>
      </c>
      <c r="E50" s="19">
        <v>583000</v>
      </c>
      <c r="F50" s="19">
        <v>729300</v>
      </c>
      <c r="G50" s="19">
        <f t="shared" si="0"/>
        <v>-146300</v>
      </c>
    </row>
    <row r="51" spans="2:7" x14ac:dyDescent="0.4">
      <c r="B51" s="86"/>
      <c r="C51" s="86"/>
      <c r="D51" s="36" t="s">
        <v>441</v>
      </c>
      <c r="E51" s="19"/>
      <c r="F51" s="19"/>
      <c r="G51" s="19">
        <f t="shared" si="0"/>
        <v>0</v>
      </c>
    </row>
    <row r="52" spans="2:7" x14ac:dyDescent="0.4">
      <c r="B52" s="86"/>
      <c r="C52" s="86"/>
      <c r="D52" s="36" t="s">
        <v>442</v>
      </c>
      <c r="E52" s="19">
        <v>514640</v>
      </c>
      <c r="F52" s="19">
        <v>616920</v>
      </c>
      <c r="G52" s="19">
        <f t="shared" si="0"/>
        <v>-102280</v>
      </c>
    </row>
    <row r="53" spans="2:7" x14ac:dyDescent="0.4">
      <c r="B53" s="86"/>
      <c r="C53" s="86"/>
      <c r="D53" s="36" t="s">
        <v>146</v>
      </c>
      <c r="E53" s="19"/>
      <c r="F53" s="19"/>
      <c r="G53" s="19">
        <f t="shared" si="0"/>
        <v>0</v>
      </c>
    </row>
    <row r="54" spans="2:7" x14ac:dyDescent="0.4">
      <c r="B54" s="86"/>
      <c r="C54" s="86"/>
      <c r="D54" s="36" t="s">
        <v>318</v>
      </c>
      <c r="E54" s="19">
        <f>+E55+E60+E66</f>
        <v>122942596</v>
      </c>
      <c r="F54" s="19">
        <f>+F55+F60+F66</f>
        <v>121774891</v>
      </c>
      <c r="G54" s="19">
        <f t="shared" si="0"/>
        <v>1167705</v>
      </c>
    </row>
    <row r="55" spans="2:7" x14ac:dyDescent="0.4">
      <c r="B55" s="86"/>
      <c r="C55" s="86"/>
      <c r="D55" s="36" t="s">
        <v>443</v>
      </c>
      <c r="E55" s="19">
        <f>+E56+E57+E58+E59</f>
        <v>122177706</v>
      </c>
      <c r="F55" s="19">
        <f>+F56+F57+F58+F59</f>
        <v>121054501</v>
      </c>
      <c r="G55" s="19">
        <f t="shared" si="0"/>
        <v>1123205</v>
      </c>
    </row>
    <row r="56" spans="2:7" x14ac:dyDescent="0.4">
      <c r="B56" s="86"/>
      <c r="C56" s="86"/>
      <c r="D56" s="36" t="s">
        <v>444</v>
      </c>
      <c r="E56" s="19">
        <v>91745056</v>
      </c>
      <c r="F56" s="19">
        <v>91001714</v>
      </c>
      <c r="G56" s="19">
        <f t="shared" si="0"/>
        <v>743342</v>
      </c>
    </row>
    <row r="57" spans="2:7" x14ac:dyDescent="0.4">
      <c r="B57" s="86"/>
      <c r="C57" s="86"/>
      <c r="D57" s="36" t="s">
        <v>420</v>
      </c>
      <c r="E57" s="19">
        <v>30156250</v>
      </c>
      <c r="F57" s="19">
        <v>30052787</v>
      </c>
      <c r="G57" s="19">
        <f t="shared" si="0"/>
        <v>103463</v>
      </c>
    </row>
    <row r="58" spans="2:7" x14ac:dyDescent="0.4">
      <c r="B58" s="86"/>
      <c r="C58" s="86"/>
      <c r="D58" s="36" t="s">
        <v>434</v>
      </c>
      <c r="E58" s="19"/>
      <c r="F58" s="19"/>
      <c r="G58" s="19">
        <f t="shared" si="0"/>
        <v>0</v>
      </c>
    </row>
    <row r="59" spans="2:7" x14ac:dyDescent="0.4">
      <c r="B59" s="86"/>
      <c r="C59" s="86"/>
      <c r="D59" s="36" t="s">
        <v>442</v>
      </c>
      <c r="E59" s="19">
        <v>276400</v>
      </c>
      <c r="F59" s="19"/>
      <c r="G59" s="19">
        <f t="shared" si="0"/>
        <v>276400</v>
      </c>
    </row>
    <row r="60" spans="2:7" x14ac:dyDescent="0.4">
      <c r="B60" s="86"/>
      <c r="C60" s="86"/>
      <c r="D60" s="36" t="s">
        <v>445</v>
      </c>
      <c r="E60" s="19">
        <f>+E61+E62+E63+E64+E65</f>
        <v>60000</v>
      </c>
      <c r="F60" s="19">
        <f>+F61+F62+F63+F64+F65</f>
        <v>0</v>
      </c>
      <c r="G60" s="19">
        <f t="shared" si="0"/>
        <v>60000</v>
      </c>
    </row>
    <row r="61" spans="2:7" x14ac:dyDescent="0.4">
      <c r="B61" s="86"/>
      <c r="C61" s="86"/>
      <c r="D61" s="36" t="s">
        <v>446</v>
      </c>
      <c r="E61" s="19"/>
      <c r="F61" s="19"/>
      <c r="G61" s="19">
        <f t="shared" si="0"/>
        <v>0</v>
      </c>
    </row>
    <row r="62" spans="2:7" x14ac:dyDescent="0.4">
      <c r="B62" s="86"/>
      <c r="C62" s="86"/>
      <c r="D62" s="36" t="s">
        <v>434</v>
      </c>
      <c r="E62" s="19"/>
      <c r="F62" s="19"/>
      <c r="G62" s="19">
        <f t="shared" si="0"/>
        <v>0</v>
      </c>
    </row>
    <row r="63" spans="2:7" x14ac:dyDescent="0.4">
      <c r="B63" s="86"/>
      <c r="C63" s="86"/>
      <c r="D63" s="36" t="s">
        <v>436</v>
      </c>
      <c r="E63" s="19">
        <v>60000</v>
      </c>
      <c r="F63" s="19"/>
      <c r="G63" s="19">
        <f t="shared" si="0"/>
        <v>60000</v>
      </c>
    </row>
    <row r="64" spans="2:7" x14ac:dyDescent="0.4">
      <c r="B64" s="86"/>
      <c r="C64" s="86"/>
      <c r="D64" s="36" t="s">
        <v>437</v>
      </c>
      <c r="E64" s="19"/>
      <c r="F64" s="19"/>
      <c r="G64" s="19">
        <f t="shared" si="0"/>
        <v>0</v>
      </c>
    </row>
    <row r="65" spans="2:7" x14ac:dyDescent="0.4">
      <c r="B65" s="86"/>
      <c r="C65" s="86"/>
      <c r="D65" s="36" t="s">
        <v>442</v>
      </c>
      <c r="E65" s="19"/>
      <c r="F65" s="19"/>
      <c r="G65" s="19">
        <f t="shared" si="0"/>
        <v>0</v>
      </c>
    </row>
    <row r="66" spans="2:7" x14ac:dyDescent="0.4">
      <c r="B66" s="86"/>
      <c r="C66" s="86"/>
      <c r="D66" s="36" t="s">
        <v>435</v>
      </c>
      <c r="E66" s="19">
        <f>+E67+E68+E69</f>
        <v>704890</v>
      </c>
      <c r="F66" s="19">
        <f>+F67+F68+F69</f>
        <v>720390</v>
      </c>
      <c r="G66" s="19">
        <f t="shared" si="0"/>
        <v>-15500</v>
      </c>
    </row>
    <row r="67" spans="2:7" x14ac:dyDescent="0.4">
      <c r="B67" s="86"/>
      <c r="C67" s="86"/>
      <c r="D67" s="36" t="s">
        <v>446</v>
      </c>
      <c r="E67" s="19"/>
      <c r="F67" s="19"/>
      <c r="G67" s="19">
        <f t="shared" si="0"/>
        <v>0</v>
      </c>
    </row>
    <row r="68" spans="2:7" x14ac:dyDescent="0.4">
      <c r="B68" s="86"/>
      <c r="C68" s="86"/>
      <c r="D68" s="36" t="s">
        <v>434</v>
      </c>
      <c r="E68" s="19">
        <v>704890</v>
      </c>
      <c r="F68" s="19">
        <v>720390</v>
      </c>
      <c r="G68" s="19">
        <f t="shared" si="0"/>
        <v>-15500</v>
      </c>
    </row>
    <row r="69" spans="2:7" x14ac:dyDescent="0.4">
      <c r="B69" s="86"/>
      <c r="C69" s="86"/>
      <c r="D69" s="36" t="s">
        <v>442</v>
      </c>
      <c r="E69" s="19"/>
      <c r="F69" s="19"/>
      <c r="G69" s="19">
        <f t="shared" si="0"/>
        <v>0</v>
      </c>
    </row>
    <row r="70" spans="2:7" x14ac:dyDescent="0.4">
      <c r="B70" s="86"/>
      <c r="C70" s="86"/>
      <c r="D70" s="36" t="s">
        <v>319</v>
      </c>
      <c r="E70" s="19">
        <f>+E71+E74+E75</f>
        <v>0</v>
      </c>
      <c r="F70" s="19">
        <f>+F71+F74+F75</f>
        <v>0</v>
      </c>
      <c r="G70" s="19">
        <f t="shared" si="0"/>
        <v>0</v>
      </c>
    </row>
    <row r="71" spans="2:7" x14ac:dyDescent="0.4">
      <c r="B71" s="86"/>
      <c r="C71" s="86"/>
      <c r="D71" s="36" t="s">
        <v>447</v>
      </c>
      <c r="E71" s="19">
        <f>+E72+E73</f>
        <v>0</v>
      </c>
      <c r="F71" s="19">
        <f>+F72+F73</f>
        <v>0</v>
      </c>
      <c r="G71" s="19">
        <f t="shared" ref="G71:G134" si="1">E71-F71</f>
        <v>0</v>
      </c>
    </row>
    <row r="72" spans="2:7" x14ac:dyDescent="0.4">
      <c r="B72" s="86"/>
      <c r="C72" s="86"/>
      <c r="D72" s="36" t="s">
        <v>444</v>
      </c>
      <c r="E72" s="19"/>
      <c r="F72" s="19"/>
      <c r="G72" s="19">
        <f t="shared" si="1"/>
        <v>0</v>
      </c>
    </row>
    <row r="73" spans="2:7" x14ac:dyDescent="0.4">
      <c r="B73" s="86"/>
      <c r="C73" s="86"/>
      <c r="D73" s="36" t="s">
        <v>420</v>
      </c>
      <c r="E73" s="19"/>
      <c r="F73" s="19"/>
      <c r="G73" s="19">
        <f t="shared" si="1"/>
        <v>0</v>
      </c>
    </row>
    <row r="74" spans="2:7" x14ac:dyDescent="0.4">
      <c r="B74" s="86"/>
      <c r="C74" s="86"/>
      <c r="D74" s="36" t="s">
        <v>448</v>
      </c>
      <c r="E74" s="19"/>
      <c r="F74" s="19"/>
      <c r="G74" s="19">
        <f t="shared" si="1"/>
        <v>0</v>
      </c>
    </row>
    <row r="75" spans="2:7" x14ac:dyDescent="0.4">
      <c r="B75" s="86"/>
      <c r="C75" s="86"/>
      <c r="D75" s="36" t="s">
        <v>435</v>
      </c>
      <c r="E75" s="19">
        <f>+E76+E77+E78+E79+E80</f>
        <v>0</v>
      </c>
      <c r="F75" s="19">
        <f>+F76+F77+F78+F79+F80</f>
        <v>0</v>
      </c>
      <c r="G75" s="19">
        <f t="shared" si="1"/>
        <v>0</v>
      </c>
    </row>
    <row r="76" spans="2:7" x14ac:dyDescent="0.4">
      <c r="B76" s="86"/>
      <c r="C76" s="86"/>
      <c r="D76" s="36" t="s">
        <v>436</v>
      </c>
      <c r="E76" s="19"/>
      <c r="F76" s="19"/>
      <c r="G76" s="19">
        <f t="shared" si="1"/>
        <v>0</v>
      </c>
    </row>
    <row r="77" spans="2:7" x14ac:dyDescent="0.4">
      <c r="B77" s="86"/>
      <c r="C77" s="86"/>
      <c r="D77" s="36" t="s">
        <v>437</v>
      </c>
      <c r="E77" s="19"/>
      <c r="F77" s="19"/>
      <c r="G77" s="19">
        <f t="shared" si="1"/>
        <v>0</v>
      </c>
    </row>
    <row r="78" spans="2:7" x14ac:dyDescent="0.4">
      <c r="B78" s="86"/>
      <c r="C78" s="86"/>
      <c r="D78" s="36" t="s">
        <v>440</v>
      </c>
      <c r="E78" s="19"/>
      <c r="F78" s="19"/>
      <c r="G78" s="19">
        <f t="shared" si="1"/>
        <v>0</v>
      </c>
    </row>
    <row r="79" spans="2:7" x14ac:dyDescent="0.4">
      <c r="B79" s="86"/>
      <c r="C79" s="86"/>
      <c r="D79" s="36" t="s">
        <v>441</v>
      </c>
      <c r="E79" s="19"/>
      <c r="F79" s="19"/>
      <c r="G79" s="19">
        <f t="shared" si="1"/>
        <v>0</v>
      </c>
    </row>
    <row r="80" spans="2:7" x14ac:dyDescent="0.4">
      <c r="B80" s="86"/>
      <c r="C80" s="86"/>
      <c r="D80" s="36" t="s">
        <v>442</v>
      </c>
      <c r="E80" s="19"/>
      <c r="F80" s="19"/>
      <c r="G80" s="19">
        <f t="shared" si="1"/>
        <v>0</v>
      </c>
    </row>
    <row r="81" spans="2:7" x14ac:dyDescent="0.4">
      <c r="B81" s="86"/>
      <c r="C81" s="86"/>
      <c r="D81" s="36" t="s">
        <v>320</v>
      </c>
      <c r="E81" s="19">
        <f>+E82+E85+E88+E91+E94+E95+E99+E100</f>
        <v>0</v>
      </c>
      <c r="F81" s="19">
        <f>+F82+F85+F88+F91+F94+F95+F99+F100</f>
        <v>0</v>
      </c>
      <c r="G81" s="19">
        <f t="shared" si="1"/>
        <v>0</v>
      </c>
    </row>
    <row r="82" spans="2:7" x14ac:dyDescent="0.4">
      <c r="B82" s="86"/>
      <c r="C82" s="86"/>
      <c r="D82" s="36" t="s">
        <v>449</v>
      </c>
      <c r="E82" s="19">
        <f>+E83+E84</f>
        <v>0</v>
      </c>
      <c r="F82" s="19">
        <f>+F83+F84</f>
        <v>0</v>
      </c>
      <c r="G82" s="19">
        <f t="shared" si="1"/>
        <v>0</v>
      </c>
    </row>
    <row r="83" spans="2:7" x14ac:dyDescent="0.4">
      <c r="B83" s="86"/>
      <c r="C83" s="86"/>
      <c r="D83" s="36" t="s">
        <v>450</v>
      </c>
      <c r="E83" s="19"/>
      <c r="F83" s="19"/>
      <c r="G83" s="19">
        <f t="shared" si="1"/>
        <v>0</v>
      </c>
    </row>
    <row r="84" spans="2:7" x14ac:dyDescent="0.4">
      <c r="B84" s="86"/>
      <c r="C84" s="86"/>
      <c r="D84" s="36" t="s">
        <v>414</v>
      </c>
      <c r="E84" s="19"/>
      <c r="F84" s="19"/>
      <c r="G84" s="19">
        <f t="shared" si="1"/>
        <v>0</v>
      </c>
    </row>
    <row r="85" spans="2:7" x14ac:dyDescent="0.4">
      <c r="B85" s="86"/>
      <c r="C85" s="86"/>
      <c r="D85" s="36" t="s">
        <v>451</v>
      </c>
      <c r="E85" s="19">
        <f>+E86+E87</f>
        <v>0</v>
      </c>
      <c r="F85" s="19">
        <f>+F86+F87</f>
        <v>0</v>
      </c>
      <c r="G85" s="19">
        <f t="shared" si="1"/>
        <v>0</v>
      </c>
    </row>
    <row r="86" spans="2:7" x14ac:dyDescent="0.4">
      <c r="B86" s="86"/>
      <c r="C86" s="86"/>
      <c r="D86" s="36" t="s">
        <v>452</v>
      </c>
      <c r="E86" s="19"/>
      <c r="F86" s="19"/>
      <c r="G86" s="19">
        <f t="shared" si="1"/>
        <v>0</v>
      </c>
    </row>
    <row r="87" spans="2:7" x14ac:dyDescent="0.4">
      <c r="B87" s="86"/>
      <c r="C87" s="86"/>
      <c r="D87" s="36" t="s">
        <v>414</v>
      </c>
      <c r="E87" s="19"/>
      <c r="F87" s="19"/>
      <c r="G87" s="19">
        <f t="shared" si="1"/>
        <v>0</v>
      </c>
    </row>
    <row r="88" spans="2:7" x14ac:dyDescent="0.4">
      <c r="B88" s="86"/>
      <c r="C88" s="86"/>
      <c r="D88" s="36" t="s">
        <v>453</v>
      </c>
      <c r="E88" s="19">
        <f>+E89+E90</f>
        <v>0</v>
      </c>
      <c r="F88" s="19">
        <f>+F89+F90</f>
        <v>0</v>
      </c>
      <c r="G88" s="19">
        <f t="shared" si="1"/>
        <v>0</v>
      </c>
    </row>
    <row r="89" spans="2:7" x14ac:dyDescent="0.4">
      <c r="B89" s="86"/>
      <c r="C89" s="86"/>
      <c r="D89" s="36" t="s">
        <v>454</v>
      </c>
      <c r="E89" s="19"/>
      <c r="F89" s="19"/>
      <c r="G89" s="19">
        <f t="shared" si="1"/>
        <v>0</v>
      </c>
    </row>
    <row r="90" spans="2:7" x14ac:dyDescent="0.4">
      <c r="B90" s="86"/>
      <c r="C90" s="86"/>
      <c r="D90" s="36" t="s">
        <v>414</v>
      </c>
      <c r="E90" s="19"/>
      <c r="F90" s="19"/>
      <c r="G90" s="19">
        <f t="shared" si="1"/>
        <v>0</v>
      </c>
    </row>
    <row r="91" spans="2:7" x14ac:dyDescent="0.4">
      <c r="B91" s="86"/>
      <c r="C91" s="86"/>
      <c r="D91" s="36" t="s">
        <v>455</v>
      </c>
      <c r="E91" s="19">
        <f>+E92+E93</f>
        <v>0</v>
      </c>
      <c r="F91" s="19">
        <f>+F92+F93</f>
        <v>0</v>
      </c>
      <c r="G91" s="19">
        <f t="shared" si="1"/>
        <v>0</v>
      </c>
    </row>
    <row r="92" spans="2:7" x14ac:dyDescent="0.4">
      <c r="B92" s="86"/>
      <c r="C92" s="86"/>
      <c r="D92" s="36" t="s">
        <v>456</v>
      </c>
      <c r="E92" s="19"/>
      <c r="F92" s="19"/>
      <c r="G92" s="19">
        <f t="shared" si="1"/>
        <v>0</v>
      </c>
    </row>
    <row r="93" spans="2:7" x14ac:dyDescent="0.4">
      <c r="B93" s="86"/>
      <c r="C93" s="86"/>
      <c r="D93" s="36" t="s">
        <v>414</v>
      </c>
      <c r="E93" s="19"/>
      <c r="F93" s="19"/>
      <c r="G93" s="19">
        <f t="shared" si="1"/>
        <v>0</v>
      </c>
    </row>
    <row r="94" spans="2:7" x14ac:dyDescent="0.4">
      <c r="B94" s="86"/>
      <c r="C94" s="86"/>
      <c r="D94" s="36" t="s">
        <v>457</v>
      </c>
      <c r="E94" s="19"/>
      <c r="F94" s="19"/>
      <c r="G94" s="19">
        <f t="shared" si="1"/>
        <v>0</v>
      </c>
    </row>
    <row r="95" spans="2:7" x14ac:dyDescent="0.4">
      <c r="B95" s="86"/>
      <c r="C95" s="86"/>
      <c r="D95" s="36" t="s">
        <v>423</v>
      </c>
      <c r="E95" s="19">
        <f>+E96+E97+E98</f>
        <v>0</v>
      </c>
      <c r="F95" s="19">
        <f>+F96+F97+F98</f>
        <v>0</v>
      </c>
      <c r="G95" s="19">
        <f t="shared" si="1"/>
        <v>0</v>
      </c>
    </row>
    <row r="96" spans="2:7" x14ac:dyDescent="0.4">
      <c r="B96" s="86"/>
      <c r="C96" s="86"/>
      <c r="D96" s="36" t="s">
        <v>458</v>
      </c>
      <c r="E96" s="19"/>
      <c r="F96" s="19"/>
      <c r="G96" s="19">
        <f t="shared" si="1"/>
        <v>0</v>
      </c>
    </row>
    <row r="97" spans="2:7" x14ac:dyDescent="0.4">
      <c r="B97" s="86"/>
      <c r="C97" s="86"/>
      <c r="D97" s="36" t="s">
        <v>459</v>
      </c>
      <c r="E97" s="19"/>
      <c r="F97" s="19"/>
      <c r="G97" s="19">
        <f t="shared" si="1"/>
        <v>0</v>
      </c>
    </row>
    <row r="98" spans="2:7" x14ac:dyDescent="0.4">
      <c r="B98" s="86"/>
      <c r="C98" s="86"/>
      <c r="D98" s="36" t="s">
        <v>434</v>
      </c>
      <c r="E98" s="19"/>
      <c r="F98" s="19"/>
      <c r="G98" s="19">
        <f t="shared" si="1"/>
        <v>0</v>
      </c>
    </row>
    <row r="99" spans="2:7" x14ac:dyDescent="0.4">
      <c r="B99" s="86"/>
      <c r="C99" s="86"/>
      <c r="D99" s="36" t="s">
        <v>448</v>
      </c>
      <c r="E99" s="19"/>
      <c r="F99" s="19"/>
      <c r="G99" s="19">
        <f t="shared" si="1"/>
        <v>0</v>
      </c>
    </row>
    <row r="100" spans="2:7" x14ac:dyDescent="0.4">
      <c r="B100" s="86"/>
      <c r="C100" s="86"/>
      <c r="D100" s="36" t="s">
        <v>435</v>
      </c>
      <c r="E100" s="19">
        <f>+E101+E102+E103+E104+E105</f>
        <v>0</v>
      </c>
      <c r="F100" s="19">
        <f>+F101+F102+F103+F104+F105</f>
        <v>0</v>
      </c>
      <c r="G100" s="19">
        <f t="shared" si="1"/>
        <v>0</v>
      </c>
    </row>
    <row r="101" spans="2:7" x14ac:dyDescent="0.4">
      <c r="B101" s="86"/>
      <c r="C101" s="86"/>
      <c r="D101" s="36" t="s">
        <v>436</v>
      </c>
      <c r="E101" s="19"/>
      <c r="F101" s="19"/>
      <c r="G101" s="19">
        <f t="shared" si="1"/>
        <v>0</v>
      </c>
    </row>
    <row r="102" spans="2:7" x14ac:dyDescent="0.4">
      <c r="B102" s="86"/>
      <c r="C102" s="86"/>
      <c r="D102" s="36" t="s">
        <v>437</v>
      </c>
      <c r="E102" s="19"/>
      <c r="F102" s="19"/>
      <c r="G102" s="19">
        <f t="shared" si="1"/>
        <v>0</v>
      </c>
    </row>
    <row r="103" spans="2:7" x14ac:dyDescent="0.4">
      <c r="B103" s="86"/>
      <c r="C103" s="86"/>
      <c r="D103" s="36" t="s">
        <v>440</v>
      </c>
      <c r="E103" s="19"/>
      <c r="F103" s="19"/>
      <c r="G103" s="19">
        <f t="shared" si="1"/>
        <v>0</v>
      </c>
    </row>
    <row r="104" spans="2:7" x14ac:dyDescent="0.4">
      <c r="B104" s="86"/>
      <c r="C104" s="86"/>
      <c r="D104" s="36" t="s">
        <v>441</v>
      </c>
      <c r="E104" s="19"/>
      <c r="F104" s="19"/>
      <c r="G104" s="19">
        <f t="shared" si="1"/>
        <v>0</v>
      </c>
    </row>
    <row r="105" spans="2:7" x14ac:dyDescent="0.4">
      <c r="B105" s="86"/>
      <c r="C105" s="86"/>
      <c r="D105" s="36" t="s">
        <v>442</v>
      </c>
      <c r="E105" s="19"/>
      <c r="F105" s="19"/>
      <c r="G105" s="19">
        <f t="shared" si="1"/>
        <v>0</v>
      </c>
    </row>
    <row r="106" spans="2:7" x14ac:dyDescent="0.4">
      <c r="B106" s="86"/>
      <c r="C106" s="86"/>
      <c r="D106" s="36" t="s">
        <v>321</v>
      </c>
      <c r="E106" s="19"/>
      <c r="F106" s="19"/>
      <c r="G106" s="19">
        <f t="shared" si="1"/>
        <v>0</v>
      </c>
    </row>
    <row r="107" spans="2:7" x14ac:dyDescent="0.4">
      <c r="B107" s="86"/>
      <c r="C107" s="86"/>
      <c r="D107" s="36" t="s">
        <v>322</v>
      </c>
      <c r="E107" s="19">
        <f>+E108+E117+E122+E123+E127+E130+E136</f>
        <v>17039730</v>
      </c>
      <c r="F107" s="19">
        <f>+F108+F117+F122+F123+F127+F130+F136</f>
        <v>16591780</v>
      </c>
      <c r="G107" s="19">
        <f t="shared" si="1"/>
        <v>447950</v>
      </c>
    </row>
    <row r="108" spans="2:7" x14ac:dyDescent="0.4">
      <c r="B108" s="86"/>
      <c r="C108" s="86"/>
      <c r="D108" s="36" t="s">
        <v>460</v>
      </c>
      <c r="E108" s="19">
        <f>+E109+E110+E111+E112+E113+E114+E115+E116</f>
        <v>16930132</v>
      </c>
      <c r="F108" s="19">
        <f>+F109+F110+F111+F112+F113+F114+F115+F116</f>
        <v>16457206</v>
      </c>
      <c r="G108" s="19">
        <f t="shared" si="1"/>
        <v>472926</v>
      </c>
    </row>
    <row r="109" spans="2:7" x14ac:dyDescent="0.4">
      <c r="B109" s="86"/>
      <c r="C109" s="86"/>
      <c r="D109" s="36" t="s">
        <v>461</v>
      </c>
      <c r="E109" s="19">
        <v>16930132</v>
      </c>
      <c r="F109" s="19">
        <v>16457206</v>
      </c>
      <c r="G109" s="19">
        <f t="shared" si="1"/>
        <v>472926</v>
      </c>
    </row>
    <row r="110" spans="2:7" x14ac:dyDescent="0.4">
      <c r="B110" s="86"/>
      <c r="C110" s="86"/>
      <c r="D110" s="36" t="s">
        <v>462</v>
      </c>
      <c r="E110" s="19"/>
      <c r="F110" s="19"/>
      <c r="G110" s="19">
        <f t="shared" si="1"/>
        <v>0</v>
      </c>
    </row>
    <row r="111" spans="2:7" x14ac:dyDescent="0.4">
      <c r="B111" s="86"/>
      <c r="C111" s="86"/>
      <c r="D111" s="36" t="s">
        <v>463</v>
      </c>
      <c r="E111" s="19"/>
      <c r="F111" s="19"/>
      <c r="G111" s="19">
        <f t="shared" si="1"/>
        <v>0</v>
      </c>
    </row>
    <row r="112" spans="2:7" x14ac:dyDescent="0.4">
      <c r="B112" s="86"/>
      <c r="C112" s="86"/>
      <c r="D112" s="36" t="s">
        <v>464</v>
      </c>
      <c r="E112" s="19"/>
      <c r="F112" s="19"/>
      <c r="G112" s="19">
        <f t="shared" si="1"/>
        <v>0</v>
      </c>
    </row>
    <row r="113" spans="2:7" x14ac:dyDescent="0.4">
      <c r="B113" s="86"/>
      <c r="C113" s="86"/>
      <c r="D113" s="36" t="s">
        <v>465</v>
      </c>
      <c r="E113" s="19"/>
      <c r="F113" s="19"/>
      <c r="G113" s="19">
        <f t="shared" si="1"/>
        <v>0</v>
      </c>
    </row>
    <row r="114" spans="2:7" x14ac:dyDescent="0.4">
      <c r="B114" s="86"/>
      <c r="C114" s="86"/>
      <c r="D114" s="36" t="s">
        <v>466</v>
      </c>
      <c r="E114" s="19"/>
      <c r="F114" s="19"/>
      <c r="G114" s="19">
        <f t="shared" si="1"/>
        <v>0</v>
      </c>
    </row>
    <row r="115" spans="2:7" x14ac:dyDescent="0.4">
      <c r="B115" s="86"/>
      <c r="C115" s="86"/>
      <c r="D115" s="36" t="s">
        <v>467</v>
      </c>
      <c r="E115" s="19"/>
      <c r="F115" s="19"/>
      <c r="G115" s="19">
        <f t="shared" si="1"/>
        <v>0</v>
      </c>
    </row>
    <row r="116" spans="2:7" x14ac:dyDescent="0.4">
      <c r="B116" s="86"/>
      <c r="C116" s="86"/>
      <c r="D116" s="36" t="s">
        <v>468</v>
      </c>
      <c r="E116" s="19"/>
      <c r="F116" s="19"/>
      <c r="G116" s="19">
        <f t="shared" si="1"/>
        <v>0</v>
      </c>
    </row>
    <row r="117" spans="2:7" x14ac:dyDescent="0.4">
      <c r="B117" s="86"/>
      <c r="C117" s="86"/>
      <c r="D117" s="36" t="s">
        <v>469</v>
      </c>
      <c r="E117" s="19">
        <f>+E118+E119+E120+E121</f>
        <v>0</v>
      </c>
      <c r="F117" s="19">
        <f>+F118+F119+F120+F121</f>
        <v>0</v>
      </c>
      <c r="G117" s="19">
        <f t="shared" si="1"/>
        <v>0</v>
      </c>
    </row>
    <row r="118" spans="2:7" x14ac:dyDescent="0.4">
      <c r="B118" s="86"/>
      <c r="C118" s="86"/>
      <c r="D118" s="36" t="s">
        <v>470</v>
      </c>
      <c r="E118" s="19"/>
      <c r="F118" s="19"/>
      <c r="G118" s="19">
        <f t="shared" si="1"/>
        <v>0</v>
      </c>
    </row>
    <row r="119" spans="2:7" x14ac:dyDescent="0.4">
      <c r="B119" s="86"/>
      <c r="C119" s="86"/>
      <c r="D119" s="36" t="s">
        <v>471</v>
      </c>
      <c r="E119" s="19"/>
      <c r="F119" s="19"/>
      <c r="G119" s="19">
        <f t="shared" si="1"/>
        <v>0</v>
      </c>
    </row>
    <row r="120" spans="2:7" x14ac:dyDescent="0.4">
      <c r="B120" s="86"/>
      <c r="C120" s="86"/>
      <c r="D120" s="36" t="s">
        <v>472</v>
      </c>
      <c r="E120" s="19"/>
      <c r="F120" s="19"/>
      <c r="G120" s="19">
        <f t="shared" si="1"/>
        <v>0</v>
      </c>
    </row>
    <row r="121" spans="2:7" x14ac:dyDescent="0.4">
      <c r="B121" s="86"/>
      <c r="C121" s="86"/>
      <c r="D121" s="36" t="s">
        <v>473</v>
      </c>
      <c r="E121" s="19"/>
      <c r="F121" s="19"/>
      <c r="G121" s="19">
        <f t="shared" si="1"/>
        <v>0</v>
      </c>
    </row>
    <row r="122" spans="2:7" x14ac:dyDescent="0.4">
      <c r="B122" s="86"/>
      <c r="C122" s="86"/>
      <c r="D122" s="36" t="s">
        <v>474</v>
      </c>
      <c r="E122" s="19">
        <v>109598</v>
      </c>
      <c r="F122" s="19">
        <v>134574</v>
      </c>
      <c r="G122" s="19">
        <f t="shared" si="1"/>
        <v>-24976</v>
      </c>
    </row>
    <row r="123" spans="2:7" x14ac:dyDescent="0.4">
      <c r="B123" s="86"/>
      <c r="C123" s="86"/>
      <c r="D123" s="36" t="s">
        <v>475</v>
      </c>
      <c r="E123" s="19">
        <f>+E124+E125+E126</f>
        <v>0</v>
      </c>
      <c r="F123" s="19">
        <f>+F124+F125+F126</f>
        <v>0</v>
      </c>
      <c r="G123" s="19">
        <f t="shared" si="1"/>
        <v>0</v>
      </c>
    </row>
    <row r="124" spans="2:7" x14ac:dyDescent="0.4">
      <c r="B124" s="86"/>
      <c r="C124" s="86"/>
      <c r="D124" s="36" t="s">
        <v>476</v>
      </c>
      <c r="E124" s="19"/>
      <c r="F124" s="19"/>
      <c r="G124" s="19">
        <f t="shared" si="1"/>
        <v>0</v>
      </c>
    </row>
    <row r="125" spans="2:7" x14ac:dyDescent="0.4">
      <c r="B125" s="86"/>
      <c r="C125" s="86"/>
      <c r="D125" s="36" t="s">
        <v>477</v>
      </c>
      <c r="E125" s="19"/>
      <c r="F125" s="19"/>
      <c r="G125" s="19">
        <f t="shared" si="1"/>
        <v>0</v>
      </c>
    </row>
    <row r="126" spans="2:7" x14ac:dyDescent="0.4">
      <c r="B126" s="86"/>
      <c r="C126" s="86"/>
      <c r="D126" s="36" t="s">
        <v>478</v>
      </c>
      <c r="E126" s="19"/>
      <c r="F126" s="19"/>
      <c r="G126" s="19">
        <f t="shared" si="1"/>
        <v>0</v>
      </c>
    </row>
    <row r="127" spans="2:7" x14ac:dyDescent="0.4">
      <c r="B127" s="86"/>
      <c r="C127" s="86"/>
      <c r="D127" s="36" t="s">
        <v>479</v>
      </c>
      <c r="E127" s="19">
        <f>+E128+E129</f>
        <v>0</v>
      </c>
      <c r="F127" s="19">
        <f>+F128+F129</f>
        <v>0</v>
      </c>
      <c r="G127" s="19">
        <f t="shared" si="1"/>
        <v>0</v>
      </c>
    </row>
    <row r="128" spans="2:7" x14ac:dyDescent="0.4">
      <c r="B128" s="86"/>
      <c r="C128" s="86"/>
      <c r="D128" s="36" t="s">
        <v>414</v>
      </c>
      <c r="E128" s="19"/>
      <c r="F128" s="19"/>
      <c r="G128" s="19">
        <f t="shared" si="1"/>
        <v>0</v>
      </c>
    </row>
    <row r="129" spans="2:7" x14ac:dyDescent="0.4">
      <c r="B129" s="86"/>
      <c r="C129" s="86"/>
      <c r="D129" s="36" t="s">
        <v>480</v>
      </c>
      <c r="E129" s="19"/>
      <c r="F129" s="19"/>
      <c r="G129" s="19">
        <f t="shared" si="1"/>
        <v>0</v>
      </c>
    </row>
    <row r="130" spans="2:7" x14ac:dyDescent="0.4">
      <c r="B130" s="86"/>
      <c r="C130" s="86"/>
      <c r="D130" s="36" t="s">
        <v>435</v>
      </c>
      <c r="E130" s="19">
        <f>+E131+E132+E133+E134+E135</f>
        <v>0</v>
      </c>
      <c r="F130" s="19">
        <f>+F131+F132+F133+F134+F135</f>
        <v>0</v>
      </c>
      <c r="G130" s="19">
        <f t="shared" si="1"/>
        <v>0</v>
      </c>
    </row>
    <row r="131" spans="2:7" x14ac:dyDescent="0.4">
      <c r="B131" s="86"/>
      <c r="C131" s="86"/>
      <c r="D131" s="36" t="s">
        <v>436</v>
      </c>
      <c r="E131" s="19"/>
      <c r="F131" s="19"/>
      <c r="G131" s="19">
        <f t="shared" si="1"/>
        <v>0</v>
      </c>
    </row>
    <row r="132" spans="2:7" x14ac:dyDescent="0.4">
      <c r="B132" s="86"/>
      <c r="C132" s="86"/>
      <c r="D132" s="36" t="s">
        <v>437</v>
      </c>
      <c r="E132" s="19"/>
      <c r="F132" s="19"/>
      <c r="G132" s="19">
        <f t="shared" si="1"/>
        <v>0</v>
      </c>
    </row>
    <row r="133" spans="2:7" x14ac:dyDescent="0.4">
      <c r="B133" s="86"/>
      <c r="C133" s="86"/>
      <c r="D133" s="36" t="s">
        <v>440</v>
      </c>
      <c r="E133" s="19"/>
      <c r="F133" s="19"/>
      <c r="G133" s="19">
        <f t="shared" si="1"/>
        <v>0</v>
      </c>
    </row>
    <row r="134" spans="2:7" x14ac:dyDescent="0.4">
      <c r="B134" s="86"/>
      <c r="C134" s="86"/>
      <c r="D134" s="36" t="s">
        <v>441</v>
      </c>
      <c r="E134" s="19"/>
      <c r="F134" s="19"/>
      <c r="G134" s="19">
        <f t="shared" si="1"/>
        <v>0</v>
      </c>
    </row>
    <row r="135" spans="2:7" x14ac:dyDescent="0.4">
      <c r="B135" s="86"/>
      <c r="C135" s="86"/>
      <c r="D135" s="36" t="s">
        <v>442</v>
      </c>
      <c r="E135" s="19"/>
      <c r="F135" s="19"/>
      <c r="G135" s="19">
        <f t="shared" ref="G135:G198" si="2">E135-F135</f>
        <v>0</v>
      </c>
    </row>
    <row r="136" spans="2:7" x14ac:dyDescent="0.4">
      <c r="B136" s="86"/>
      <c r="C136" s="86"/>
      <c r="D136" s="36" t="s">
        <v>146</v>
      </c>
      <c r="E136" s="19"/>
      <c r="F136" s="19"/>
      <c r="G136" s="19">
        <f t="shared" si="2"/>
        <v>0</v>
      </c>
    </row>
    <row r="137" spans="2:7" x14ac:dyDescent="0.4">
      <c r="B137" s="86"/>
      <c r="C137" s="86"/>
      <c r="D137" s="36" t="s">
        <v>323</v>
      </c>
      <c r="E137" s="19">
        <f>+E138+E141+E142+E143</f>
        <v>0</v>
      </c>
      <c r="F137" s="19">
        <f>+F138+F141+F142+F143</f>
        <v>0</v>
      </c>
      <c r="G137" s="19">
        <f t="shared" si="2"/>
        <v>0</v>
      </c>
    </row>
    <row r="138" spans="2:7" x14ac:dyDescent="0.4">
      <c r="B138" s="86"/>
      <c r="C138" s="86"/>
      <c r="D138" s="36" t="s">
        <v>447</v>
      </c>
      <c r="E138" s="19">
        <f>+E139+E140</f>
        <v>0</v>
      </c>
      <c r="F138" s="19">
        <f>+F139+F140</f>
        <v>0</v>
      </c>
      <c r="G138" s="19">
        <f t="shared" si="2"/>
        <v>0</v>
      </c>
    </row>
    <row r="139" spans="2:7" x14ac:dyDescent="0.4">
      <c r="B139" s="86"/>
      <c r="C139" s="86"/>
      <c r="D139" s="36" t="s">
        <v>444</v>
      </c>
      <c r="E139" s="19"/>
      <c r="F139" s="19"/>
      <c r="G139" s="19">
        <f t="shared" si="2"/>
        <v>0</v>
      </c>
    </row>
    <row r="140" spans="2:7" x14ac:dyDescent="0.4">
      <c r="B140" s="86"/>
      <c r="C140" s="86"/>
      <c r="D140" s="36" t="s">
        <v>420</v>
      </c>
      <c r="E140" s="19"/>
      <c r="F140" s="19"/>
      <c r="G140" s="19">
        <f t="shared" si="2"/>
        <v>0</v>
      </c>
    </row>
    <row r="141" spans="2:7" x14ac:dyDescent="0.4">
      <c r="B141" s="86"/>
      <c r="C141" s="86"/>
      <c r="D141" s="36" t="s">
        <v>481</v>
      </c>
      <c r="E141" s="19"/>
      <c r="F141" s="19"/>
      <c r="G141" s="19">
        <f t="shared" si="2"/>
        <v>0</v>
      </c>
    </row>
    <row r="142" spans="2:7" x14ac:dyDescent="0.4">
      <c r="B142" s="86"/>
      <c r="C142" s="86"/>
      <c r="D142" s="36" t="s">
        <v>474</v>
      </c>
      <c r="E142" s="19"/>
      <c r="F142" s="19"/>
      <c r="G142" s="19">
        <f t="shared" si="2"/>
        <v>0</v>
      </c>
    </row>
    <row r="143" spans="2:7" x14ac:dyDescent="0.4">
      <c r="B143" s="86"/>
      <c r="C143" s="86"/>
      <c r="D143" s="36" t="s">
        <v>435</v>
      </c>
      <c r="E143" s="19">
        <f>+E144+E145+E146+E147+E148</f>
        <v>0</v>
      </c>
      <c r="F143" s="19">
        <f>+F144+F145+F146+F147+F148</f>
        <v>0</v>
      </c>
      <c r="G143" s="19">
        <f t="shared" si="2"/>
        <v>0</v>
      </c>
    </row>
    <row r="144" spans="2:7" x14ac:dyDescent="0.4">
      <c r="B144" s="86"/>
      <c r="C144" s="86"/>
      <c r="D144" s="36" t="s">
        <v>436</v>
      </c>
      <c r="E144" s="19"/>
      <c r="F144" s="19"/>
      <c r="G144" s="19">
        <f t="shared" si="2"/>
        <v>0</v>
      </c>
    </row>
    <row r="145" spans="2:7" x14ac:dyDescent="0.4">
      <c r="B145" s="86"/>
      <c r="C145" s="86"/>
      <c r="D145" s="36" t="s">
        <v>437</v>
      </c>
      <c r="E145" s="19"/>
      <c r="F145" s="19"/>
      <c r="G145" s="19">
        <f t="shared" si="2"/>
        <v>0</v>
      </c>
    </row>
    <row r="146" spans="2:7" x14ac:dyDescent="0.4">
      <c r="B146" s="86"/>
      <c r="C146" s="86"/>
      <c r="D146" s="36" t="s">
        <v>440</v>
      </c>
      <c r="E146" s="19"/>
      <c r="F146" s="19"/>
      <c r="G146" s="19">
        <f t="shared" si="2"/>
        <v>0</v>
      </c>
    </row>
    <row r="147" spans="2:7" x14ac:dyDescent="0.4">
      <c r="B147" s="86"/>
      <c r="C147" s="86"/>
      <c r="D147" s="36" t="s">
        <v>441</v>
      </c>
      <c r="E147" s="19"/>
      <c r="F147" s="19"/>
      <c r="G147" s="19">
        <f t="shared" si="2"/>
        <v>0</v>
      </c>
    </row>
    <row r="148" spans="2:7" x14ac:dyDescent="0.4">
      <c r="B148" s="86"/>
      <c r="C148" s="86"/>
      <c r="D148" s="36" t="s">
        <v>442</v>
      </c>
      <c r="E148" s="19"/>
      <c r="F148" s="19"/>
      <c r="G148" s="19">
        <f t="shared" si="2"/>
        <v>0</v>
      </c>
    </row>
    <row r="149" spans="2:7" x14ac:dyDescent="0.4">
      <c r="B149" s="86"/>
      <c r="C149" s="86"/>
      <c r="D149" s="36" t="s">
        <v>324</v>
      </c>
      <c r="E149" s="19">
        <f>+E150+E151+E152+E153+E154+E155+E156+E157+E158+E159+E162+E168</f>
        <v>0</v>
      </c>
      <c r="F149" s="19">
        <f>+F150+F151+F152+F153+F154+F155+F156+F157+F158+F159+F162+F168</f>
        <v>0</v>
      </c>
      <c r="G149" s="19">
        <f t="shared" si="2"/>
        <v>0</v>
      </c>
    </row>
    <row r="150" spans="2:7" x14ac:dyDescent="0.4">
      <c r="B150" s="86"/>
      <c r="C150" s="86"/>
      <c r="D150" s="36" t="s">
        <v>482</v>
      </c>
      <c r="E150" s="19"/>
      <c r="F150" s="19"/>
      <c r="G150" s="19">
        <f t="shared" si="2"/>
        <v>0</v>
      </c>
    </row>
    <row r="151" spans="2:7" x14ac:dyDescent="0.4">
      <c r="B151" s="86"/>
      <c r="C151" s="86"/>
      <c r="D151" s="36" t="s">
        <v>483</v>
      </c>
      <c r="E151" s="19"/>
      <c r="F151" s="19"/>
      <c r="G151" s="19">
        <f t="shared" si="2"/>
        <v>0</v>
      </c>
    </row>
    <row r="152" spans="2:7" x14ac:dyDescent="0.4">
      <c r="B152" s="86"/>
      <c r="C152" s="86"/>
      <c r="D152" s="36" t="s">
        <v>484</v>
      </c>
      <c r="E152" s="19"/>
      <c r="F152" s="19"/>
      <c r="G152" s="19">
        <f t="shared" si="2"/>
        <v>0</v>
      </c>
    </row>
    <row r="153" spans="2:7" x14ac:dyDescent="0.4">
      <c r="B153" s="86"/>
      <c r="C153" s="86"/>
      <c r="D153" s="36" t="s">
        <v>485</v>
      </c>
      <c r="E153" s="19"/>
      <c r="F153" s="19"/>
      <c r="G153" s="19">
        <f t="shared" si="2"/>
        <v>0</v>
      </c>
    </row>
    <row r="154" spans="2:7" x14ac:dyDescent="0.4">
      <c r="B154" s="86"/>
      <c r="C154" s="86"/>
      <c r="D154" s="36" t="s">
        <v>486</v>
      </c>
      <c r="E154" s="19"/>
      <c r="F154" s="19"/>
      <c r="G154" s="19">
        <f t="shared" si="2"/>
        <v>0</v>
      </c>
    </row>
    <row r="155" spans="2:7" x14ac:dyDescent="0.4">
      <c r="B155" s="86"/>
      <c r="C155" s="86"/>
      <c r="D155" s="36" t="s">
        <v>487</v>
      </c>
      <c r="E155" s="19"/>
      <c r="F155" s="19"/>
      <c r="G155" s="19">
        <f t="shared" si="2"/>
        <v>0</v>
      </c>
    </row>
    <row r="156" spans="2:7" x14ac:dyDescent="0.4">
      <c r="B156" s="86"/>
      <c r="C156" s="86"/>
      <c r="D156" s="36" t="s">
        <v>488</v>
      </c>
      <c r="E156" s="19"/>
      <c r="F156" s="19"/>
      <c r="G156" s="19">
        <f t="shared" si="2"/>
        <v>0</v>
      </c>
    </row>
    <row r="157" spans="2:7" x14ac:dyDescent="0.4">
      <c r="B157" s="86"/>
      <c r="C157" s="86"/>
      <c r="D157" s="36" t="s">
        <v>489</v>
      </c>
      <c r="E157" s="19"/>
      <c r="F157" s="19"/>
      <c r="G157" s="19">
        <f t="shared" si="2"/>
        <v>0</v>
      </c>
    </row>
    <row r="158" spans="2:7" x14ac:dyDescent="0.4">
      <c r="B158" s="86"/>
      <c r="C158" s="86"/>
      <c r="D158" s="36" t="s">
        <v>490</v>
      </c>
      <c r="E158" s="19"/>
      <c r="F158" s="19"/>
      <c r="G158" s="19">
        <f t="shared" si="2"/>
        <v>0</v>
      </c>
    </row>
    <row r="159" spans="2:7" x14ac:dyDescent="0.4">
      <c r="B159" s="86"/>
      <c r="C159" s="86"/>
      <c r="D159" s="36" t="s">
        <v>491</v>
      </c>
      <c r="E159" s="19">
        <f>+E160+E161</f>
        <v>0</v>
      </c>
      <c r="F159" s="19">
        <f>+F160+F161</f>
        <v>0</v>
      </c>
      <c r="G159" s="19">
        <f t="shared" si="2"/>
        <v>0</v>
      </c>
    </row>
    <row r="160" spans="2:7" x14ac:dyDescent="0.4">
      <c r="B160" s="86"/>
      <c r="C160" s="86"/>
      <c r="D160" s="36" t="s">
        <v>492</v>
      </c>
      <c r="E160" s="19"/>
      <c r="F160" s="19"/>
      <c r="G160" s="19">
        <f t="shared" si="2"/>
        <v>0</v>
      </c>
    </row>
    <row r="161" spans="2:7" x14ac:dyDescent="0.4">
      <c r="B161" s="86"/>
      <c r="C161" s="86"/>
      <c r="D161" s="36" t="s">
        <v>493</v>
      </c>
      <c r="E161" s="19"/>
      <c r="F161" s="19"/>
      <c r="G161" s="19">
        <f t="shared" si="2"/>
        <v>0</v>
      </c>
    </row>
    <row r="162" spans="2:7" x14ac:dyDescent="0.4">
      <c r="B162" s="86"/>
      <c r="C162" s="86"/>
      <c r="D162" s="36" t="s">
        <v>494</v>
      </c>
      <c r="E162" s="19">
        <f>+E163+E164+E165+E166+E167</f>
        <v>0</v>
      </c>
      <c r="F162" s="19">
        <f>+F163+F164+F165+F166+F167</f>
        <v>0</v>
      </c>
      <c r="G162" s="19">
        <f t="shared" si="2"/>
        <v>0</v>
      </c>
    </row>
    <row r="163" spans="2:7" x14ac:dyDescent="0.4">
      <c r="B163" s="86"/>
      <c r="C163" s="86"/>
      <c r="D163" s="36" t="s">
        <v>436</v>
      </c>
      <c r="E163" s="19"/>
      <c r="F163" s="19"/>
      <c r="G163" s="19">
        <f t="shared" si="2"/>
        <v>0</v>
      </c>
    </row>
    <row r="164" spans="2:7" x14ac:dyDescent="0.4">
      <c r="B164" s="86"/>
      <c r="C164" s="86"/>
      <c r="D164" s="36" t="s">
        <v>437</v>
      </c>
      <c r="E164" s="19"/>
      <c r="F164" s="19"/>
      <c r="G164" s="19">
        <f t="shared" si="2"/>
        <v>0</v>
      </c>
    </row>
    <row r="165" spans="2:7" x14ac:dyDescent="0.4">
      <c r="B165" s="86"/>
      <c r="C165" s="86"/>
      <c r="D165" s="36" t="s">
        <v>440</v>
      </c>
      <c r="E165" s="19"/>
      <c r="F165" s="19"/>
      <c r="G165" s="19">
        <f t="shared" si="2"/>
        <v>0</v>
      </c>
    </row>
    <row r="166" spans="2:7" x14ac:dyDescent="0.4">
      <c r="B166" s="86"/>
      <c r="C166" s="86"/>
      <c r="D166" s="36" t="s">
        <v>441</v>
      </c>
      <c r="E166" s="19"/>
      <c r="F166" s="19"/>
      <c r="G166" s="19">
        <f t="shared" si="2"/>
        <v>0</v>
      </c>
    </row>
    <row r="167" spans="2:7" x14ac:dyDescent="0.4">
      <c r="B167" s="86"/>
      <c r="C167" s="86"/>
      <c r="D167" s="36" t="s">
        <v>495</v>
      </c>
      <c r="E167" s="19"/>
      <c r="F167" s="19"/>
      <c r="G167" s="19">
        <f t="shared" si="2"/>
        <v>0</v>
      </c>
    </row>
    <row r="168" spans="2:7" x14ac:dyDescent="0.4">
      <c r="B168" s="86"/>
      <c r="C168" s="86"/>
      <c r="D168" s="36" t="s">
        <v>146</v>
      </c>
      <c r="E168" s="19"/>
      <c r="F168" s="19"/>
      <c r="G168" s="19">
        <f t="shared" si="2"/>
        <v>0</v>
      </c>
    </row>
    <row r="169" spans="2:7" x14ac:dyDescent="0.4">
      <c r="B169" s="86"/>
      <c r="C169" s="86"/>
      <c r="D169" s="36" t="s">
        <v>325</v>
      </c>
      <c r="E169" s="19">
        <f>+E170</f>
        <v>0</v>
      </c>
      <c r="F169" s="19">
        <f>+F170</f>
        <v>0</v>
      </c>
      <c r="G169" s="19">
        <f t="shared" si="2"/>
        <v>0</v>
      </c>
    </row>
    <row r="170" spans="2:7" x14ac:dyDescent="0.4">
      <c r="B170" s="86"/>
      <c r="C170" s="86"/>
      <c r="D170" s="36" t="s">
        <v>435</v>
      </c>
      <c r="E170" s="19">
        <f>+E171+E172</f>
        <v>0</v>
      </c>
      <c r="F170" s="19">
        <f>+F171+F172</f>
        <v>0</v>
      </c>
      <c r="G170" s="19">
        <f t="shared" si="2"/>
        <v>0</v>
      </c>
    </row>
    <row r="171" spans="2:7" x14ac:dyDescent="0.4">
      <c r="B171" s="86"/>
      <c r="C171" s="86"/>
      <c r="D171" s="36" t="s">
        <v>496</v>
      </c>
      <c r="E171" s="19"/>
      <c r="F171" s="19"/>
      <c r="G171" s="19">
        <f t="shared" si="2"/>
        <v>0</v>
      </c>
    </row>
    <row r="172" spans="2:7" x14ac:dyDescent="0.4">
      <c r="B172" s="86"/>
      <c r="C172" s="86"/>
      <c r="D172" s="36" t="s">
        <v>497</v>
      </c>
      <c r="E172" s="19"/>
      <c r="F172" s="19"/>
      <c r="G172" s="19">
        <f t="shared" si="2"/>
        <v>0</v>
      </c>
    </row>
    <row r="173" spans="2:7" x14ac:dyDescent="0.4">
      <c r="B173" s="86"/>
      <c r="C173" s="86"/>
      <c r="D173" s="36" t="s">
        <v>326</v>
      </c>
      <c r="E173" s="19">
        <f>+E174</f>
        <v>0</v>
      </c>
      <c r="F173" s="19">
        <f>+F174</f>
        <v>0</v>
      </c>
      <c r="G173" s="19">
        <f t="shared" si="2"/>
        <v>0</v>
      </c>
    </row>
    <row r="174" spans="2:7" x14ac:dyDescent="0.4">
      <c r="B174" s="86"/>
      <c r="C174" s="86"/>
      <c r="D174" s="36" t="s">
        <v>435</v>
      </c>
      <c r="E174" s="19">
        <f>+E175+E176</f>
        <v>0</v>
      </c>
      <c r="F174" s="19">
        <f>+F175+F176</f>
        <v>0</v>
      </c>
      <c r="G174" s="19">
        <f t="shared" si="2"/>
        <v>0</v>
      </c>
    </row>
    <row r="175" spans="2:7" x14ac:dyDescent="0.4">
      <c r="B175" s="86"/>
      <c r="C175" s="86"/>
      <c r="D175" s="36" t="s">
        <v>498</v>
      </c>
      <c r="E175" s="19"/>
      <c r="F175" s="19"/>
      <c r="G175" s="19">
        <f t="shared" si="2"/>
        <v>0</v>
      </c>
    </row>
    <row r="176" spans="2:7" x14ac:dyDescent="0.4">
      <c r="B176" s="86"/>
      <c r="C176" s="86"/>
      <c r="D176" s="36" t="s">
        <v>497</v>
      </c>
      <c r="E176" s="19"/>
      <c r="F176" s="19"/>
      <c r="G176" s="19">
        <f t="shared" si="2"/>
        <v>0</v>
      </c>
    </row>
    <row r="177" spans="2:7" x14ac:dyDescent="0.4">
      <c r="B177" s="86"/>
      <c r="C177" s="86"/>
      <c r="D177" s="36" t="s">
        <v>327</v>
      </c>
      <c r="E177" s="19">
        <f>+E178</f>
        <v>0</v>
      </c>
      <c r="F177" s="19">
        <f>+F178</f>
        <v>0</v>
      </c>
      <c r="G177" s="19">
        <f t="shared" si="2"/>
        <v>0</v>
      </c>
    </row>
    <row r="178" spans="2:7" x14ac:dyDescent="0.4">
      <c r="B178" s="86"/>
      <c r="C178" s="86"/>
      <c r="D178" s="36" t="s">
        <v>435</v>
      </c>
      <c r="E178" s="19">
        <f>+E179</f>
        <v>0</v>
      </c>
      <c r="F178" s="19">
        <f>+F179</f>
        <v>0</v>
      </c>
      <c r="G178" s="19">
        <f t="shared" si="2"/>
        <v>0</v>
      </c>
    </row>
    <row r="179" spans="2:7" x14ac:dyDescent="0.4">
      <c r="B179" s="86"/>
      <c r="C179" s="86"/>
      <c r="D179" s="36" t="s">
        <v>497</v>
      </c>
      <c r="E179" s="19"/>
      <c r="F179" s="19"/>
      <c r="G179" s="19">
        <f t="shared" si="2"/>
        <v>0</v>
      </c>
    </row>
    <row r="180" spans="2:7" x14ac:dyDescent="0.4">
      <c r="B180" s="86"/>
      <c r="C180" s="86"/>
      <c r="D180" s="36" t="s">
        <v>328</v>
      </c>
      <c r="E180" s="19">
        <f>+E181</f>
        <v>0</v>
      </c>
      <c r="F180" s="19">
        <f>+F181</f>
        <v>0</v>
      </c>
      <c r="G180" s="19">
        <f t="shared" si="2"/>
        <v>0</v>
      </c>
    </row>
    <row r="181" spans="2:7" x14ac:dyDescent="0.4">
      <c r="B181" s="86"/>
      <c r="C181" s="86"/>
      <c r="D181" s="36" t="s">
        <v>499</v>
      </c>
      <c r="E181" s="19"/>
      <c r="F181" s="19"/>
      <c r="G181" s="19">
        <f t="shared" si="2"/>
        <v>0</v>
      </c>
    </row>
    <row r="182" spans="2:7" x14ac:dyDescent="0.4">
      <c r="B182" s="86"/>
      <c r="C182" s="86"/>
      <c r="D182" s="36" t="s">
        <v>329</v>
      </c>
      <c r="E182" s="19"/>
      <c r="F182" s="19"/>
      <c r="G182" s="19">
        <f t="shared" si="2"/>
        <v>0</v>
      </c>
    </row>
    <row r="183" spans="2:7" x14ac:dyDescent="0.4">
      <c r="B183" s="86"/>
      <c r="C183" s="86"/>
      <c r="D183" s="36" t="s">
        <v>330</v>
      </c>
      <c r="E183" s="19">
        <v>251220</v>
      </c>
      <c r="F183" s="19"/>
      <c r="G183" s="19">
        <f t="shared" si="2"/>
        <v>251220</v>
      </c>
    </row>
    <row r="184" spans="2:7" x14ac:dyDescent="0.4">
      <c r="B184" s="86"/>
      <c r="C184" s="87"/>
      <c r="D184" s="40" t="s">
        <v>331</v>
      </c>
      <c r="E184" s="21">
        <f>+E6+E54+E70+E81+E106+E107+E137+E149+E169+E173+E177+E180+E182+E183</f>
        <v>186885416</v>
      </c>
      <c r="F184" s="21">
        <f>+F6+F54+F70+F81+F106+F107+F137+F149+F169+F173+F177+F180+F182+F183</f>
        <v>180400968</v>
      </c>
      <c r="G184" s="21">
        <f t="shared" si="2"/>
        <v>6484448</v>
      </c>
    </row>
    <row r="185" spans="2:7" x14ac:dyDescent="0.4">
      <c r="B185" s="86"/>
      <c r="C185" s="85" t="s">
        <v>332</v>
      </c>
      <c r="D185" s="36" t="s">
        <v>333</v>
      </c>
      <c r="E185" s="19">
        <f>+E186+E187+E188+E189+E190+E191+E192+E193+E194+E195</f>
        <v>132581240</v>
      </c>
      <c r="F185" s="19">
        <f>+F186+F187+F188+F189+F190+F191+F192+F193+F194+F195</f>
        <v>135204941</v>
      </c>
      <c r="G185" s="19">
        <f t="shared" si="2"/>
        <v>-2623701</v>
      </c>
    </row>
    <row r="186" spans="2:7" x14ac:dyDescent="0.4">
      <c r="B186" s="86"/>
      <c r="C186" s="86"/>
      <c r="D186" s="36" t="s">
        <v>500</v>
      </c>
      <c r="E186" s="19"/>
      <c r="F186" s="19"/>
      <c r="G186" s="19">
        <f t="shared" si="2"/>
        <v>0</v>
      </c>
    </row>
    <row r="187" spans="2:7" x14ac:dyDescent="0.4">
      <c r="B187" s="86"/>
      <c r="C187" s="86"/>
      <c r="D187" s="36" t="s">
        <v>501</v>
      </c>
      <c r="E187" s="19">
        <v>29563246</v>
      </c>
      <c r="F187" s="19">
        <v>30103647</v>
      </c>
      <c r="G187" s="19">
        <f t="shared" si="2"/>
        <v>-540401</v>
      </c>
    </row>
    <row r="188" spans="2:7" x14ac:dyDescent="0.4">
      <c r="B188" s="86"/>
      <c r="C188" s="86"/>
      <c r="D188" s="36" t="s">
        <v>502</v>
      </c>
      <c r="E188" s="19">
        <v>9507483</v>
      </c>
      <c r="F188" s="19">
        <v>9879745</v>
      </c>
      <c r="G188" s="19">
        <f t="shared" si="2"/>
        <v>-372262</v>
      </c>
    </row>
    <row r="189" spans="2:7" x14ac:dyDescent="0.4">
      <c r="B189" s="86"/>
      <c r="C189" s="86"/>
      <c r="D189" s="36" t="s">
        <v>503</v>
      </c>
      <c r="E189" s="19"/>
      <c r="F189" s="19"/>
      <c r="G189" s="19">
        <f t="shared" si="2"/>
        <v>0</v>
      </c>
    </row>
    <row r="190" spans="2:7" x14ac:dyDescent="0.4">
      <c r="B190" s="86"/>
      <c r="C190" s="86"/>
      <c r="D190" s="36" t="s">
        <v>504</v>
      </c>
      <c r="E190" s="19"/>
      <c r="F190" s="19"/>
      <c r="G190" s="19">
        <f t="shared" si="2"/>
        <v>0</v>
      </c>
    </row>
    <row r="191" spans="2:7" x14ac:dyDescent="0.4">
      <c r="B191" s="86"/>
      <c r="C191" s="86"/>
      <c r="D191" s="36" t="s">
        <v>505</v>
      </c>
      <c r="E191" s="19">
        <v>79748941</v>
      </c>
      <c r="F191" s="19">
        <v>81760086</v>
      </c>
      <c r="G191" s="19">
        <f t="shared" si="2"/>
        <v>-2011145</v>
      </c>
    </row>
    <row r="192" spans="2:7" x14ac:dyDescent="0.4">
      <c r="B192" s="86"/>
      <c r="C192" s="86"/>
      <c r="D192" s="36" t="s">
        <v>506</v>
      </c>
      <c r="E192" s="19"/>
      <c r="F192" s="19"/>
      <c r="G192" s="19">
        <f t="shared" si="2"/>
        <v>0</v>
      </c>
    </row>
    <row r="193" spans="2:7" x14ac:dyDescent="0.4">
      <c r="B193" s="86"/>
      <c r="C193" s="86"/>
      <c r="D193" s="36" t="s">
        <v>507</v>
      </c>
      <c r="E193" s="19">
        <v>2097747</v>
      </c>
      <c r="F193" s="19">
        <v>1121130</v>
      </c>
      <c r="G193" s="19">
        <f t="shared" si="2"/>
        <v>976617</v>
      </c>
    </row>
    <row r="194" spans="2:7" x14ac:dyDescent="0.4">
      <c r="B194" s="86"/>
      <c r="C194" s="86"/>
      <c r="D194" s="36" t="s">
        <v>508</v>
      </c>
      <c r="E194" s="19"/>
      <c r="F194" s="19"/>
      <c r="G194" s="19">
        <f t="shared" si="2"/>
        <v>0</v>
      </c>
    </row>
    <row r="195" spans="2:7" x14ac:dyDescent="0.4">
      <c r="B195" s="86"/>
      <c r="C195" s="86"/>
      <c r="D195" s="36" t="s">
        <v>509</v>
      </c>
      <c r="E195" s="19">
        <v>11663823</v>
      </c>
      <c r="F195" s="19">
        <v>12340333</v>
      </c>
      <c r="G195" s="19">
        <f t="shared" si="2"/>
        <v>-676510</v>
      </c>
    </row>
    <row r="196" spans="2:7" x14ac:dyDescent="0.4">
      <c r="B196" s="86"/>
      <c r="C196" s="86"/>
      <c r="D196" s="36" t="s">
        <v>334</v>
      </c>
      <c r="E196" s="19">
        <f>+E197+E198+E199+E200+E201+E202+E203+E204+E205+E206+E207+E208+E209+E210+E211+E212+E213+E214+E215+E216+E217+E218+E219+E220+E221+E222+E223+E224</f>
        <v>41242777</v>
      </c>
      <c r="F196" s="19">
        <f>+F197+F198+F199+F200+F201+F202+F203+F204+F205+F206+F207+F208+F209+F210+F211+F212+F213+F214+F215+F216+F217+F218+F219+F220+F221+F222+F223+F224</f>
        <v>38974818</v>
      </c>
      <c r="G196" s="19">
        <f t="shared" si="2"/>
        <v>2267959</v>
      </c>
    </row>
    <row r="197" spans="2:7" x14ac:dyDescent="0.4">
      <c r="B197" s="86"/>
      <c r="C197" s="86"/>
      <c r="D197" s="36" t="s">
        <v>510</v>
      </c>
      <c r="E197" s="19">
        <v>14971230</v>
      </c>
      <c r="F197" s="19">
        <v>13754209</v>
      </c>
      <c r="G197" s="19">
        <f t="shared" si="2"/>
        <v>1217021</v>
      </c>
    </row>
    <row r="198" spans="2:7" x14ac:dyDescent="0.4">
      <c r="B198" s="86"/>
      <c r="C198" s="86"/>
      <c r="D198" s="36" t="s">
        <v>511</v>
      </c>
      <c r="E198" s="19">
        <v>118059</v>
      </c>
      <c r="F198" s="19"/>
      <c r="G198" s="19">
        <f t="shared" si="2"/>
        <v>118059</v>
      </c>
    </row>
    <row r="199" spans="2:7" x14ac:dyDescent="0.4">
      <c r="B199" s="86"/>
      <c r="C199" s="86"/>
      <c r="D199" s="36" t="s">
        <v>512</v>
      </c>
      <c r="E199" s="19"/>
      <c r="F199" s="19"/>
      <c r="G199" s="19">
        <f t="shared" ref="G199:G262" si="3">E199-F199</f>
        <v>0</v>
      </c>
    </row>
    <row r="200" spans="2:7" x14ac:dyDescent="0.4">
      <c r="B200" s="86"/>
      <c r="C200" s="86"/>
      <c r="D200" s="36" t="s">
        <v>513</v>
      </c>
      <c r="E200" s="19"/>
      <c r="F200" s="19"/>
      <c r="G200" s="19">
        <f t="shared" si="3"/>
        <v>0</v>
      </c>
    </row>
    <row r="201" spans="2:7" x14ac:dyDescent="0.4">
      <c r="B201" s="86"/>
      <c r="C201" s="86"/>
      <c r="D201" s="36" t="s">
        <v>514</v>
      </c>
      <c r="E201" s="19">
        <v>157472</v>
      </c>
      <c r="F201" s="19">
        <v>112079</v>
      </c>
      <c r="G201" s="19">
        <f t="shared" si="3"/>
        <v>45393</v>
      </c>
    </row>
    <row r="202" spans="2:7" x14ac:dyDescent="0.4">
      <c r="B202" s="86"/>
      <c r="C202" s="86"/>
      <c r="D202" s="36" t="s">
        <v>515</v>
      </c>
      <c r="E202" s="19"/>
      <c r="F202" s="19"/>
      <c r="G202" s="19">
        <f t="shared" si="3"/>
        <v>0</v>
      </c>
    </row>
    <row r="203" spans="2:7" x14ac:dyDescent="0.4">
      <c r="B203" s="86"/>
      <c r="C203" s="86"/>
      <c r="D203" s="36" t="s">
        <v>516</v>
      </c>
      <c r="E203" s="19"/>
      <c r="F203" s="19"/>
      <c r="G203" s="19">
        <f t="shared" si="3"/>
        <v>0</v>
      </c>
    </row>
    <row r="204" spans="2:7" x14ac:dyDescent="0.4">
      <c r="B204" s="86"/>
      <c r="C204" s="86"/>
      <c r="D204" s="36" t="s">
        <v>517</v>
      </c>
      <c r="E204" s="19">
        <v>1168689</v>
      </c>
      <c r="F204" s="19">
        <v>759069</v>
      </c>
      <c r="G204" s="19">
        <f t="shared" si="3"/>
        <v>409620</v>
      </c>
    </row>
    <row r="205" spans="2:7" x14ac:dyDescent="0.4">
      <c r="B205" s="86"/>
      <c r="C205" s="86"/>
      <c r="D205" s="36" t="s">
        <v>518</v>
      </c>
      <c r="E205" s="19">
        <v>96452</v>
      </c>
      <c r="F205" s="19">
        <v>42586</v>
      </c>
      <c r="G205" s="19">
        <f t="shared" si="3"/>
        <v>53866</v>
      </c>
    </row>
    <row r="206" spans="2:7" x14ac:dyDescent="0.4">
      <c r="B206" s="86"/>
      <c r="C206" s="86"/>
      <c r="D206" s="36" t="s">
        <v>519</v>
      </c>
      <c r="E206" s="19"/>
      <c r="F206" s="19"/>
      <c r="G206" s="19">
        <f t="shared" si="3"/>
        <v>0</v>
      </c>
    </row>
    <row r="207" spans="2:7" x14ac:dyDescent="0.4">
      <c r="B207" s="86"/>
      <c r="C207" s="86"/>
      <c r="D207" s="36" t="s">
        <v>520</v>
      </c>
      <c r="E207" s="19">
        <v>1119251</v>
      </c>
      <c r="F207" s="19">
        <v>1621774</v>
      </c>
      <c r="G207" s="19">
        <f t="shared" si="3"/>
        <v>-502523</v>
      </c>
    </row>
    <row r="208" spans="2:7" x14ac:dyDescent="0.4">
      <c r="B208" s="86"/>
      <c r="C208" s="86"/>
      <c r="D208" s="36" t="s">
        <v>521</v>
      </c>
      <c r="E208" s="19">
        <v>10949134</v>
      </c>
      <c r="F208" s="19">
        <v>9291969</v>
      </c>
      <c r="G208" s="19">
        <f t="shared" si="3"/>
        <v>1657165</v>
      </c>
    </row>
    <row r="209" spans="2:7" x14ac:dyDescent="0.4">
      <c r="B209" s="86"/>
      <c r="C209" s="86"/>
      <c r="D209" s="36" t="s">
        <v>522</v>
      </c>
      <c r="E209" s="19">
        <v>696520</v>
      </c>
      <c r="F209" s="19">
        <v>829787</v>
      </c>
      <c r="G209" s="19">
        <f t="shared" si="3"/>
        <v>-133267</v>
      </c>
    </row>
    <row r="210" spans="2:7" x14ac:dyDescent="0.4">
      <c r="B210" s="86"/>
      <c r="C210" s="86"/>
      <c r="D210" s="36" t="s">
        <v>523</v>
      </c>
      <c r="E210" s="19">
        <v>1842842</v>
      </c>
      <c r="F210" s="19">
        <v>1240176</v>
      </c>
      <c r="G210" s="19">
        <f t="shared" si="3"/>
        <v>602666</v>
      </c>
    </row>
    <row r="211" spans="2:7" x14ac:dyDescent="0.4">
      <c r="B211" s="86"/>
      <c r="C211" s="86"/>
      <c r="D211" s="36" t="s">
        <v>524</v>
      </c>
      <c r="E211" s="19">
        <v>1479842</v>
      </c>
      <c r="F211" s="19">
        <v>1612585</v>
      </c>
      <c r="G211" s="19">
        <f t="shared" si="3"/>
        <v>-132743</v>
      </c>
    </row>
    <row r="212" spans="2:7" x14ac:dyDescent="0.4">
      <c r="B212" s="86"/>
      <c r="C212" s="86"/>
      <c r="D212" s="36" t="s">
        <v>525</v>
      </c>
      <c r="E212" s="19">
        <v>3397348</v>
      </c>
      <c r="F212" s="19">
        <v>3209010</v>
      </c>
      <c r="G212" s="19">
        <f t="shared" si="3"/>
        <v>188338</v>
      </c>
    </row>
    <row r="213" spans="2:7" x14ac:dyDescent="0.4">
      <c r="B213" s="86"/>
      <c r="C213" s="86"/>
      <c r="D213" s="36" t="s">
        <v>526</v>
      </c>
      <c r="E213" s="19"/>
      <c r="F213" s="19"/>
      <c r="G213" s="19">
        <f t="shared" si="3"/>
        <v>0</v>
      </c>
    </row>
    <row r="214" spans="2:7" x14ac:dyDescent="0.4">
      <c r="B214" s="86"/>
      <c r="C214" s="86"/>
      <c r="D214" s="36" t="s">
        <v>527</v>
      </c>
      <c r="E214" s="19"/>
      <c r="F214" s="19"/>
      <c r="G214" s="19">
        <f t="shared" si="3"/>
        <v>0</v>
      </c>
    </row>
    <row r="215" spans="2:7" x14ac:dyDescent="0.4">
      <c r="B215" s="86"/>
      <c r="C215" s="86"/>
      <c r="D215" s="36" t="s">
        <v>528</v>
      </c>
      <c r="E215" s="19">
        <v>2186333</v>
      </c>
      <c r="F215" s="19">
        <v>3256580</v>
      </c>
      <c r="G215" s="19">
        <f t="shared" si="3"/>
        <v>-1070247</v>
      </c>
    </row>
    <row r="216" spans="2:7" x14ac:dyDescent="0.4">
      <c r="B216" s="86"/>
      <c r="C216" s="86"/>
      <c r="D216" s="36" t="s">
        <v>529</v>
      </c>
      <c r="E216" s="19">
        <v>359500</v>
      </c>
      <c r="F216" s="19">
        <v>336000</v>
      </c>
      <c r="G216" s="19">
        <f t="shared" si="3"/>
        <v>23500</v>
      </c>
    </row>
    <row r="217" spans="2:7" x14ac:dyDescent="0.4">
      <c r="B217" s="86"/>
      <c r="C217" s="86"/>
      <c r="D217" s="36" t="s">
        <v>530</v>
      </c>
      <c r="E217" s="19">
        <v>2548551</v>
      </c>
      <c r="F217" s="19">
        <v>2862641</v>
      </c>
      <c r="G217" s="19">
        <f t="shared" si="3"/>
        <v>-314090</v>
      </c>
    </row>
    <row r="218" spans="2:7" x14ac:dyDescent="0.4">
      <c r="B218" s="86"/>
      <c r="C218" s="86"/>
      <c r="D218" s="36" t="s">
        <v>239</v>
      </c>
      <c r="E218" s="19"/>
      <c r="F218" s="19"/>
      <c r="G218" s="19">
        <f t="shared" si="3"/>
        <v>0</v>
      </c>
    </row>
    <row r="219" spans="2:7" x14ac:dyDescent="0.4">
      <c r="B219" s="86"/>
      <c r="C219" s="86"/>
      <c r="D219" s="36" t="s">
        <v>531</v>
      </c>
      <c r="E219" s="19"/>
      <c r="F219" s="19"/>
      <c r="G219" s="19">
        <f t="shared" si="3"/>
        <v>0</v>
      </c>
    </row>
    <row r="220" spans="2:7" x14ac:dyDescent="0.4">
      <c r="B220" s="86"/>
      <c r="C220" s="86"/>
      <c r="D220" s="36" t="s">
        <v>532</v>
      </c>
      <c r="E220" s="19"/>
      <c r="F220" s="19"/>
      <c r="G220" s="19">
        <f t="shared" si="3"/>
        <v>0</v>
      </c>
    </row>
    <row r="221" spans="2:7" x14ac:dyDescent="0.4">
      <c r="B221" s="86"/>
      <c r="C221" s="86"/>
      <c r="D221" s="36" t="s">
        <v>533</v>
      </c>
      <c r="E221" s="19"/>
      <c r="F221" s="19"/>
      <c r="G221" s="19">
        <f t="shared" si="3"/>
        <v>0</v>
      </c>
    </row>
    <row r="222" spans="2:7" x14ac:dyDescent="0.4">
      <c r="B222" s="86"/>
      <c r="C222" s="86"/>
      <c r="D222" s="36" t="s">
        <v>534</v>
      </c>
      <c r="E222" s="19"/>
      <c r="F222" s="19"/>
      <c r="G222" s="19">
        <f t="shared" si="3"/>
        <v>0</v>
      </c>
    </row>
    <row r="223" spans="2:7" x14ac:dyDescent="0.4">
      <c r="B223" s="86"/>
      <c r="C223" s="86"/>
      <c r="D223" s="36" t="s">
        <v>535</v>
      </c>
      <c r="E223" s="19"/>
      <c r="F223" s="19"/>
      <c r="G223" s="19">
        <f t="shared" si="3"/>
        <v>0</v>
      </c>
    </row>
    <row r="224" spans="2:7" x14ac:dyDescent="0.4">
      <c r="B224" s="86"/>
      <c r="C224" s="86"/>
      <c r="D224" s="36" t="s">
        <v>536</v>
      </c>
      <c r="E224" s="19">
        <v>151554</v>
      </c>
      <c r="F224" s="19">
        <v>46353</v>
      </c>
      <c r="G224" s="19">
        <f t="shared" si="3"/>
        <v>105201</v>
      </c>
    </row>
    <row r="225" spans="2:7" x14ac:dyDescent="0.4">
      <c r="B225" s="86"/>
      <c r="C225" s="86"/>
      <c r="D225" s="36" t="s">
        <v>335</v>
      </c>
      <c r="E225" s="19">
        <f>+E226+E227+E228+E229+E230+E231+E232+E233+E234+E235+E236+E237+E238+E239+E240+E241+E242+E243+E244+E245+E246+E247</f>
        <v>8900831</v>
      </c>
      <c r="F225" s="19">
        <f>+F226+F227+F228+F229+F230+F231+F232+F233+F234+F235+F236+F237+F238+F239+F240+F241+F242+F243+F244+F245+F246+F247</f>
        <v>8537875</v>
      </c>
      <c r="G225" s="19">
        <f t="shared" si="3"/>
        <v>362956</v>
      </c>
    </row>
    <row r="226" spans="2:7" x14ac:dyDescent="0.4">
      <c r="B226" s="86"/>
      <c r="C226" s="86"/>
      <c r="D226" s="36" t="s">
        <v>537</v>
      </c>
      <c r="E226" s="19">
        <v>323789</v>
      </c>
      <c r="F226" s="19">
        <v>405404</v>
      </c>
      <c r="G226" s="19">
        <f t="shared" si="3"/>
        <v>-81615</v>
      </c>
    </row>
    <row r="227" spans="2:7" x14ac:dyDescent="0.4">
      <c r="B227" s="86"/>
      <c r="C227" s="86"/>
      <c r="D227" s="36" t="s">
        <v>538</v>
      </c>
      <c r="E227" s="19"/>
      <c r="F227" s="19">
        <v>5129</v>
      </c>
      <c r="G227" s="19">
        <f t="shared" si="3"/>
        <v>-5129</v>
      </c>
    </row>
    <row r="228" spans="2:7" x14ac:dyDescent="0.4">
      <c r="B228" s="86"/>
      <c r="C228" s="86"/>
      <c r="D228" s="36" t="s">
        <v>539</v>
      </c>
      <c r="E228" s="19">
        <v>160870</v>
      </c>
      <c r="F228" s="19">
        <v>147099</v>
      </c>
      <c r="G228" s="19">
        <f t="shared" si="3"/>
        <v>13771</v>
      </c>
    </row>
    <row r="229" spans="2:7" x14ac:dyDescent="0.4">
      <c r="B229" s="86"/>
      <c r="C229" s="86"/>
      <c r="D229" s="36" t="s">
        <v>540</v>
      </c>
      <c r="E229" s="19">
        <v>71500</v>
      </c>
      <c r="F229" s="19">
        <v>5500</v>
      </c>
      <c r="G229" s="19">
        <f t="shared" si="3"/>
        <v>66000</v>
      </c>
    </row>
    <row r="230" spans="2:7" x14ac:dyDescent="0.4">
      <c r="B230" s="86"/>
      <c r="C230" s="86"/>
      <c r="D230" s="36" t="s">
        <v>541</v>
      </c>
      <c r="E230" s="19">
        <v>339114</v>
      </c>
      <c r="F230" s="19">
        <v>447404</v>
      </c>
      <c r="G230" s="19">
        <f t="shared" si="3"/>
        <v>-108290</v>
      </c>
    </row>
    <row r="231" spans="2:7" x14ac:dyDescent="0.4">
      <c r="B231" s="86"/>
      <c r="C231" s="86"/>
      <c r="D231" s="36" t="s">
        <v>542</v>
      </c>
      <c r="E231" s="19">
        <v>40000</v>
      </c>
      <c r="F231" s="19">
        <v>40000</v>
      </c>
      <c r="G231" s="19">
        <f t="shared" si="3"/>
        <v>0</v>
      </c>
    </row>
    <row r="232" spans="2:7" x14ac:dyDescent="0.4">
      <c r="B232" s="86"/>
      <c r="C232" s="86"/>
      <c r="D232" s="36" t="s">
        <v>521</v>
      </c>
      <c r="E232" s="19">
        <v>648162</v>
      </c>
      <c r="F232" s="19">
        <v>563678</v>
      </c>
      <c r="G232" s="19">
        <f t="shared" si="3"/>
        <v>84484</v>
      </c>
    </row>
    <row r="233" spans="2:7" x14ac:dyDescent="0.4">
      <c r="B233" s="86"/>
      <c r="C233" s="86"/>
      <c r="D233" s="36" t="s">
        <v>522</v>
      </c>
      <c r="E233" s="19"/>
      <c r="F233" s="19"/>
      <c r="G233" s="19">
        <f t="shared" si="3"/>
        <v>0</v>
      </c>
    </row>
    <row r="234" spans="2:7" x14ac:dyDescent="0.4">
      <c r="B234" s="86"/>
      <c r="C234" s="86"/>
      <c r="D234" s="36" t="s">
        <v>528</v>
      </c>
      <c r="E234" s="19">
        <v>71500</v>
      </c>
      <c r="F234" s="19"/>
      <c r="G234" s="19">
        <f t="shared" si="3"/>
        <v>71500</v>
      </c>
    </row>
    <row r="235" spans="2:7" x14ac:dyDescent="0.4">
      <c r="B235" s="86"/>
      <c r="C235" s="86"/>
      <c r="D235" s="36" t="s">
        <v>543</v>
      </c>
      <c r="E235" s="19">
        <v>600670</v>
      </c>
      <c r="F235" s="19">
        <v>659025</v>
      </c>
      <c r="G235" s="19">
        <f t="shared" si="3"/>
        <v>-58355</v>
      </c>
    </row>
    <row r="236" spans="2:7" x14ac:dyDescent="0.4">
      <c r="B236" s="86"/>
      <c r="C236" s="86"/>
      <c r="D236" s="36" t="s">
        <v>544</v>
      </c>
      <c r="E236" s="19"/>
      <c r="F236" s="19">
        <v>10000</v>
      </c>
      <c r="G236" s="19">
        <f t="shared" si="3"/>
        <v>-10000</v>
      </c>
    </row>
    <row r="237" spans="2:7" x14ac:dyDescent="0.4">
      <c r="B237" s="86"/>
      <c r="C237" s="86"/>
      <c r="D237" s="36" t="s">
        <v>545</v>
      </c>
      <c r="E237" s="19"/>
      <c r="F237" s="19"/>
      <c r="G237" s="19">
        <f t="shared" si="3"/>
        <v>0</v>
      </c>
    </row>
    <row r="238" spans="2:7" x14ac:dyDescent="0.4">
      <c r="B238" s="86"/>
      <c r="C238" s="86"/>
      <c r="D238" s="36" t="s">
        <v>546</v>
      </c>
      <c r="E238" s="19">
        <v>2819400</v>
      </c>
      <c r="F238" s="19">
        <v>2816100</v>
      </c>
      <c r="G238" s="19">
        <f t="shared" si="3"/>
        <v>3300</v>
      </c>
    </row>
    <row r="239" spans="2:7" x14ac:dyDescent="0.4">
      <c r="B239" s="86"/>
      <c r="C239" s="86"/>
      <c r="D239" s="36" t="s">
        <v>547</v>
      </c>
      <c r="E239" s="19">
        <v>156401</v>
      </c>
      <c r="F239" s="19">
        <v>98369</v>
      </c>
      <c r="G239" s="19">
        <f t="shared" si="3"/>
        <v>58032</v>
      </c>
    </row>
    <row r="240" spans="2:7" x14ac:dyDescent="0.4">
      <c r="B240" s="86"/>
      <c r="C240" s="86"/>
      <c r="D240" s="36" t="s">
        <v>524</v>
      </c>
      <c r="E240" s="19"/>
      <c r="F240" s="19"/>
      <c r="G240" s="19">
        <f t="shared" si="3"/>
        <v>0</v>
      </c>
    </row>
    <row r="241" spans="2:7" x14ac:dyDescent="0.4">
      <c r="B241" s="86"/>
      <c r="C241" s="86"/>
      <c r="D241" s="36" t="s">
        <v>525</v>
      </c>
      <c r="E241" s="19"/>
      <c r="F241" s="19"/>
      <c r="G241" s="19">
        <f t="shared" si="3"/>
        <v>0</v>
      </c>
    </row>
    <row r="242" spans="2:7" x14ac:dyDescent="0.4">
      <c r="B242" s="86"/>
      <c r="C242" s="86"/>
      <c r="D242" s="36" t="s">
        <v>548</v>
      </c>
      <c r="E242" s="19"/>
      <c r="F242" s="19"/>
      <c r="G242" s="19">
        <f t="shared" si="3"/>
        <v>0</v>
      </c>
    </row>
    <row r="243" spans="2:7" x14ac:dyDescent="0.4">
      <c r="B243" s="86"/>
      <c r="C243" s="86"/>
      <c r="D243" s="36" t="s">
        <v>549</v>
      </c>
      <c r="E243" s="19">
        <v>3700</v>
      </c>
      <c r="F243" s="19">
        <v>3700</v>
      </c>
      <c r="G243" s="19">
        <f t="shared" si="3"/>
        <v>0</v>
      </c>
    </row>
    <row r="244" spans="2:7" x14ac:dyDescent="0.4">
      <c r="B244" s="86"/>
      <c r="C244" s="86"/>
      <c r="D244" s="36" t="s">
        <v>550</v>
      </c>
      <c r="E244" s="19">
        <v>3006160</v>
      </c>
      <c r="F244" s="19">
        <v>2673222</v>
      </c>
      <c r="G244" s="19">
        <f t="shared" si="3"/>
        <v>332938</v>
      </c>
    </row>
    <row r="245" spans="2:7" x14ac:dyDescent="0.4">
      <c r="B245" s="86"/>
      <c r="C245" s="86"/>
      <c r="D245" s="36" t="s">
        <v>551</v>
      </c>
      <c r="E245" s="19"/>
      <c r="F245" s="19"/>
      <c r="G245" s="19">
        <f t="shared" si="3"/>
        <v>0</v>
      </c>
    </row>
    <row r="246" spans="2:7" x14ac:dyDescent="0.4">
      <c r="B246" s="86"/>
      <c r="C246" s="86"/>
      <c r="D246" s="36" t="s">
        <v>552</v>
      </c>
      <c r="E246" s="19">
        <v>82625</v>
      </c>
      <c r="F246" s="19">
        <v>130980</v>
      </c>
      <c r="G246" s="19">
        <f t="shared" si="3"/>
        <v>-48355</v>
      </c>
    </row>
    <row r="247" spans="2:7" x14ac:dyDescent="0.4">
      <c r="B247" s="86"/>
      <c r="C247" s="86"/>
      <c r="D247" s="36" t="s">
        <v>536</v>
      </c>
      <c r="E247" s="19">
        <v>576940</v>
      </c>
      <c r="F247" s="19">
        <v>532265</v>
      </c>
      <c r="G247" s="19">
        <f t="shared" si="3"/>
        <v>44675</v>
      </c>
    </row>
    <row r="248" spans="2:7" x14ac:dyDescent="0.4">
      <c r="B248" s="86"/>
      <c r="C248" s="86"/>
      <c r="D248" s="36" t="s">
        <v>336</v>
      </c>
      <c r="E248" s="19">
        <f>+E249+E254</f>
        <v>0</v>
      </c>
      <c r="F248" s="19">
        <f>+F249+F254</f>
        <v>0</v>
      </c>
      <c r="G248" s="19">
        <f t="shared" si="3"/>
        <v>0</v>
      </c>
    </row>
    <row r="249" spans="2:7" x14ac:dyDescent="0.4">
      <c r="B249" s="86"/>
      <c r="C249" s="86"/>
      <c r="D249" s="36" t="s">
        <v>553</v>
      </c>
      <c r="E249" s="19">
        <f>+E250+E251+E252-E253</f>
        <v>0</v>
      </c>
      <c r="F249" s="19">
        <f>+F250+F251+F252-F253</f>
        <v>0</v>
      </c>
      <c r="G249" s="19">
        <f t="shared" si="3"/>
        <v>0</v>
      </c>
    </row>
    <row r="250" spans="2:7" x14ac:dyDescent="0.4">
      <c r="B250" s="86"/>
      <c r="C250" s="86"/>
      <c r="D250" s="36" t="s">
        <v>554</v>
      </c>
      <c r="E250" s="19"/>
      <c r="F250" s="19"/>
      <c r="G250" s="19">
        <f t="shared" si="3"/>
        <v>0</v>
      </c>
    </row>
    <row r="251" spans="2:7" x14ac:dyDescent="0.4">
      <c r="B251" s="86"/>
      <c r="C251" s="86"/>
      <c r="D251" s="36" t="s">
        <v>555</v>
      </c>
      <c r="E251" s="19"/>
      <c r="F251" s="19"/>
      <c r="G251" s="19">
        <f t="shared" si="3"/>
        <v>0</v>
      </c>
    </row>
    <row r="252" spans="2:7" x14ac:dyDescent="0.4">
      <c r="B252" s="86"/>
      <c r="C252" s="86"/>
      <c r="D252" s="36" t="s">
        <v>556</v>
      </c>
      <c r="E252" s="19"/>
      <c r="F252" s="19"/>
      <c r="G252" s="19">
        <f t="shared" si="3"/>
        <v>0</v>
      </c>
    </row>
    <row r="253" spans="2:7" x14ac:dyDescent="0.4">
      <c r="B253" s="86"/>
      <c r="C253" s="86"/>
      <c r="D253" s="36" t="s">
        <v>557</v>
      </c>
      <c r="E253" s="19"/>
      <c r="F253" s="19"/>
      <c r="G253" s="19">
        <f t="shared" si="3"/>
        <v>0</v>
      </c>
    </row>
    <row r="254" spans="2:7" x14ac:dyDescent="0.4">
      <c r="B254" s="86"/>
      <c r="C254" s="86"/>
      <c r="D254" s="36" t="s">
        <v>558</v>
      </c>
      <c r="E254" s="19"/>
      <c r="F254" s="19"/>
      <c r="G254" s="19">
        <f t="shared" si="3"/>
        <v>0</v>
      </c>
    </row>
    <row r="255" spans="2:7" x14ac:dyDescent="0.4">
      <c r="B255" s="86"/>
      <c r="C255" s="86"/>
      <c r="D255" s="36" t="s">
        <v>337</v>
      </c>
      <c r="E255" s="19"/>
      <c r="F255" s="19"/>
      <c r="G255" s="19">
        <f t="shared" si="3"/>
        <v>0</v>
      </c>
    </row>
    <row r="256" spans="2:7" x14ac:dyDescent="0.4">
      <c r="B256" s="86"/>
      <c r="C256" s="86"/>
      <c r="D256" s="36" t="s">
        <v>34</v>
      </c>
      <c r="E256" s="19"/>
      <c r="F256" s="19"/>
      <c r="G256" s="19">
        <f t="shared" si="3"/>
        <v>0</v>
      </c>
    </row>
    <row r="257" spans="2:7" x14ac:dyDescent="0.4">
      <c r="B257" s="86"/>
      <c r="C257" s="86"/>
      <c r="D257" s="36" t="s">
        <v>338</v>
      </c>
      <c r="E257" s="19">
        <v>17114826</v>
      </c>
      <c r="F257" s="19">
        <v>17450614</v>
      </c>
      <c r="G257" s="19">
        <f t="shared" si="3"/>
        <v>-335788</v>
      </c>
    </row>
    <row r="258" spans="2:7" x14ac:dyDescent="0.4">
      <c r="B258" s="86"/>
      <c r="C258" s="86"/>
      <c r="D258" s="36" t="s">
        <v>339</v>
      </c>
      <c r="E258" s="19">
        <v>-8441084</v>
      </c>
      <c r="F258" s="19">
        <v>-8441084</v>
      </c>
      <c r="G258" s="19">
        <f t="shared" si="3"/>
        <v>0</v>
      </c>
    </row>
    <row r="259" spans="2:7" x14ac:dyDescent="0.4">
      <c r="B259" s="86"/>
      <c r="C259" s="86"/>
      <c r="D259" s="36" t="s">
        <v>730</v>
      </c>
      <c r="E259" s="19"/>
      <c r="F259" s="19"/>
      <c r="G259" s="19">
        <f t="shared" si="3"/>
        <v>0</v>
      </c>
    </row>
    <row r="260" spans="2:7" x14ac:dyDescent="0.4">
      <c r="B260" s="86"/>
      <c r="C260" s="86"/>
      <c r="D260" s="36" t="s">
        <v>731</v>
      </c>
      <c r="E260" s="19"/>
      <c r="F260" s="19"/>
      <c r="G260" s="19">
        <f t="shared" si="3"/>
        <v>0</v>
      </c>
    </row>
    <row r="261" spans="2:7" x14ac:dyDescent="0.4">
      <c r="B261" s="86"/>
      <c r="C261" s="86"/>
      <c r="D261" s="36" t="s">
        <v>340</v>
      </c>
      <c r="E261" s="19"/>
      <c r="F261" s="19"/>
      <c r="G261" s="19">
        <f t="shared" si="3"/>
        <v>0</v>
      </c>
    </row>
    <row r="262" spans="2:7" x14ac:dyDescent="0.4">
      <c r="B262" s="86"/>
      <c r="C262" s="86"/>
      <c r="D262" s="36" t="s">
        <v>341</v>
      </c>
      <c r="E262" s="19"/>
      <c r="F262" s="19"/>
      <c r="G262" s="19">
        <f t="shared" si="3"/>
        <v>0</v>
      </c>
    </row>
    <row r="263" spans="2:7" x14ac:dyDescent="0.4">
      <c r="B263" s="86"/>
      <c r="C263" s="86"/>
      <c r="D263" s="36" t="s">
        <v>342</v>
      </c>
      <c r="E263" s="19"/>
      <c r="F263" s="19"/>
      <c r="G263" s="19">
        <f t="shared" ref="G263:G326" si="4">E263-F263</f>
        <v>0</v>
      </c>
    </row>
    <row r="264" spans="2:7" x14ac:dyDescent="0.4">
      <c r="B264" s="86"/>
      <c r="C264" s="87"/>
      <c r="D264" s="40" t="s">
        <v>343</v>
      </c>
      <c r="E264" s="21">
        <f>+E185+E196+E225+E248+E255+E256+E257+E258+E259+E260+E261+E262+E263</f>
        <v>191398590</v>
      </c>
      <c r="F264" s="21">
        <f>+F185+F196+F225+F248+F255+F256+F257+F258+F259+F260+F261+F262+F263</f>
        <v>191727164</v>
      </c>
      <c r="G264" s="21">
        <f t="shared" si="4"/>
        <v>-328574</v>
      </c>
    </row>
    <row r="265" spans="2:7" x14ac:dyDescent="0.4">
      <c r="B265" s="87"/>
      <c r="C265" s="17" t="s">
        <v>344</v>
      </c>
      <c r="D265" s="15"/>
      <c r="E265" s="16">
        <f xml:space="preserve"> +E184 - E264</f>
        <v>-4513174</v>
      </c>
      <c r="F265" s="16">
        <f xml:space="preserve"> +F184 - F264</f>
        <v>-11326196</v>
      </c>
      <c r="G265" s="16">
        <f t="shared" si="4"/>
        <v>6813022</v>
      </c>
    </row>
    <row r="266" spans="2:7" x14ac:dyDescent="0.4">
      <c r="B266" s="85" t="s">
        <v>345</v>
      </c>
      <c r="C266" s="85" t="s">
        <v>316</v>
      </c>
      <c r="D266" s="36" t="s">
        <v>346</v>
      </c>
      <c r="E266" s="19"/>
      <c r="F266" s="19"/>
      <c r="G266" s="19">
        <f t="shared" si="4"/>
        <v>0</v>
      </c>
    </row>
    <row r="267" spans="2:7" x14ac:dyDescent="0.4">
      <c r="B267" s="86"/>
      <c r="C267" s="86"/>
      <c r="D267" s="36" t="s">
        <v>347</v>
      </c>
      <c r="E267" s="19">
        <v>692</v>
      </c>
      <c r="F267" s="19">
        <v>719</v>
      </c>
      <c r="G267" s="19">
        <f t="shared" si="4"/>
        <v>-27</v>
      </c>
    </row>
    <row r="268" spans="2:7" x14ac:dyDescent="0.4">
      <c r="B268" s="86"/>
      <c r="C268" s="86"/>
      <c r="D268" s="36" t="s">
        <v>732</v>
      </c>
      <c r="E268" s="19"/>
      <c r="F268" s="19"/>
      <c r="G268" s="19">
        <f t="shared" si="4"/>
        <v>0</v>
      </c>
    </row>
    <row r="269" spans="2:7" x14ac:dyDescent="0.4">
      <c r="B269" s="86"/>
      <c r="C269" s="86"/>
      <c r="D269" s="36" t="s">
        <v>348</v>
      </c>
      <c r="E269" s="19"/>
      <c r="F269" s="19"/>
      <c r="G269" s="19">
        <f t="shared" si="4"/>
        <v>0</v>
      </c>
    </row>
    <row r="270" spans="2:7" x14ac:dyDescent="0.4">
      <c r="B270" s="86"/>
      <c r="C270" s="86"/>
      <c r="D270" s="36" t="s">
        <v>349</v>
      </c>
      <c r="E270" s="19"/>
      <c r="F270" s="19"/>
      <c r="G270" s="19">
        <f t="shared" si="4"/>
        <v>0</v>
      </c>
    </row>
    <row r="271" spans="2:7" x14ac:dyDescent="0.4">
      <c r="B271" s="86"/>
      <c r="C271" s="86"/>
      <c r="D271" s="36" t="s">
        <v>350</v>
      </c>
      <c r="E271" s="19"/>
      <c r="F271" s="19"/>
      <c r="G271" s="19">
        <f t="shared" si="4"/>
        <v>0</v>
      </c>
    </row>
    <row r="272" spans="2:7" x14ac:dyDescent="0.4">
      <c r="B272" s="86"/>
      <c r="C272" s="86"/>
      <c r="D272" s="36" t="s">
        <v>351</v>
      </c>
      <c r="E272" s="19"/>
      <c r="F272" s="19"/>
      <c r="G272" s="19">
        <f t="shared" si="4"/>
        <v>0</v>
      </c>
    </row>
    <row r="273" spans="2:7" x14ac:dyDescent="0.4">
      <c r="B273" s="86"/>
      <c r="C273" s="86"/>
      <c r="D273" s="36" t="s">
        <v>352</v>
      </c>
      <c r="E273" s="19"/>
      <c r="F273" s="19"/>
      <c r="G273" s="19">
        <f t="shared" si="4"/>
        <v>0</v>
      </c>
    </row>
    <row r="274" spans="2:7" x14ac:dyDescent="0.4">
      <c r="B274" s="86"/>
      <c r="C274" s="86"/>
      <c r="D274" s="36" t="s">
        <v>353</v>
      </c>
      <c r="E274" s="19"/>
      <c r="F274" s="19"/>
      <c r="G274" s="19">
        <f t="shared" si="4"/>
        <v>0</v>
      </c>
    </row>
    <row r="275" spans="2:7" x14ac:dyDescent="0.4">
      <c r="B275" s="86"/>
      <c r="C275" s="86"/>
      <c r="D275" s="36" t="s">
        <v>354</v>
      </c>
      <c r="E275" s="19">
        <f>+E276+E277+E278+E279</f>
        <v>2710273</v>
      </c>
      <c r="F275" s="19">
        <f>+F276+F277+F278+F279</f>
        <v>1127674</v>
      </c>
      <c r="G275" s="19">
        <f t="shared" si="4"/>
        <v>1582599</v>
      </c>
    </row>
    <row r="276" spans="2:7" x14ac:dyDescent="0.4">
      <c r="B276" s="86"/>
      <c r="C276" s="86"/>
      <c r="D276" s="36" t="s">
        <v>559</v>
      </c>
      <c r="E276" s="19"/>
      <c r="F276" s="19"/>
      <c r="G276" s="19">
        <f t="shared" si="4"/>
        <v>0</v>
      </c>
    </row>
    <row r="277" spans="2:7" x14ac:dyDescent="0.4">
      <c r="B277" s="86"/>
      <c r="C277" s="86"/>
      <c r="D277" s="36" t="s">
        <v>560</v>
      </c>
      <c r="E277" s="19"/>
      <c r="F277" s="19"/>
      <c r="G277" s="19">
        <f t="shared" si="4"/>
        <v>0</v>
      </c>
    </row>
    <row r="278" spans="2:7" x14ac:dyDescent="0.4">
      <c r="B278" s="86"/>
      <c r="C278" s="86"/>
      <c r="D278" s="36" t="s">
        <v>209</v>
      </c>
      <c r="E278" s="19"/>
      <c r="F278" s="19"/>
      <c r="G278" s="19">
        <f t="shared" si="4"/>
        <v>0</v>
      </c>
    </row>
    <row r="279" spans="2:7" x14ac:dyDescent="0.4">
      <c r="B279" s="86"/>
      <c r="C279" s="86"/>
      <c r="D279" s="36" t="s">
        <v>561</v>
      </c>
      <c r="E279" s="19">
        <v>2710273</v>
      </c>
      <c r="F279" s="19">
        <v>1127674</v>
      </c>
      <c r="G279" s="19">
        <f t="shared" si="4"/>
        <v>1582599</v>
      </c>
    </row>
    <row r="280" spans="2:7" x14ac:dyDescent="0.4">
      <c r="B280" s="86"/>
      <c r="C280" s="87"/>
      <c r="D280" s="40" t="s">
        <v>355</v>
      </c>
      <c r="E280" s="21">
        <f>+E266+E267+E268+E269+E270+E271+E272+E273+E274+E275</f>
        <v>2710965</v>
      </c>
      <c r="F280" s="21">
        <f>+F266+F267+F268+F269+F270+F271+F272+F273+F274+F275</f>
        <v>1128393</v>
      </c>
      <c r="G280" s="21">
        <f t="shared" si="4"/>
        <v>1582572</v>
      </c>
    </row>
    <row r="281" spans="2:7" x14ac:dyDescent="0.4">
      <c r="B281" s="86"/>
      <c r="C281" s="85" t="s">
        <v>332</v>
      </c>
      <c r="D281" s="36" t="s">
        <v>356</v>
      </c>
      <c r="E281" s="19">
        <v>186431</v>
      </c>
      <c r="F281" s="19">
        <v>93500</v>
      </c>
      <c r="G281" s="19">
        <f t="shared" si="4"/>
        <v>92931</v>
      </c>
    </row>
    <row r="282" spans="2:7" x14ac:dyDescent="0.4">
      <c r="B282" s="86"/>
      <c r="C282" s="86"/>
      <c r="D282" s="36" t="s">
        <v>733</v>
      </c>
      <c r="E282" s="19"/>
      <c r="F282" s="19"/>
      <c r="G282" s="19">
        <f t="shared" si="4"/>
        <v>0</v>
      </c>
    </row>
    <row r="283" spans="2:7" x14ac:dyDescent="0.4">
      <c r="B283" s="86"/>
      <c r="C283" s="86"/>
      <c r="D283" s="36" t="s">
        <v>357</v>
      </c>
      <c r="E283" s="19"/>
      <c r="F283" s="19"/>
      <c r="G283" s="19">
        <f t="shared" si="4"/>
        <v>0</v>
      </c>
    </row>
    <row r="284" spans="2:7" x14ac:dyDescent="0.4">
      <c r="B284" s="86"/>
      <c r="C284" s="86"/>
      <c r="D284" s="36" t="s">
        <v>358</v>
      </c>
      <c r="E284" s="19"/>
      <c r="F284" s="19"/>
      <c r="G284" s="19">
        <f t="shared" si="4"/>
        <v>0</v>
      </c>
    </row>
    <row r="285" spans="2:7" x14ac:dyDescent="0.4">
      <c r="B285" s="86"/>
      <c r="C285" s="86"/>
      <c r="D285" s="36" t="s">
        <v>359</v>
      </c>
      <c r="E285" s="19"/>
      <c r="F285" s="19"/>
      <c r="G285" s="19">
        <f t="shared" si="4"/>
        <v>0</v>
      </c>
    </row>
    <row r="286" spans="2:7" x14ac:dyDescent="0.4">
      <c r="B286" s="86"/>
      <c r="C286" s="86"/>
      <c r="D286" s="36" t="s">
        <v>360</v>
      </c>
      <c r="E286" s="19"/>
      <c r="F286" s="19"/>
      <c r="G286" s="19">
        <f t="shared" si="4"/>
        <v>0</v>
      </c>
    </row>
    <row r="287" spans="2:7" x14ac:dyDescent="0.4">
      <c r="B287" s="86"/>
      <c r="C287" s="86"/>
      <c r="D287" s="36" t="s">
        <v>361</v>
      </c>
      <c r="E287" s="19"/>
      <c r="F287" s="19"/>
      <c r="G287" s="19">
        <f t="shared" si="4"/>
        <v>0</v>
      </c>
    </row>
    <row r="288" spans="2:7" x14ac:dyDescent="0.4">
      <c r="B288" s="86"/>
      <c r="C288" s="86"/>
      <c r="D288" s="36" t="s">
        <v>362</v>
      </c>
      <c r="E288" s="19"/>
      <c r="F288" s="19"/>
      <c r="G288" s="19">
        <f t="shared" si="4"/>
        <v>0</v>
      </c>
    </row>
    <row r="289" spans="2:7" x14ac:dyDescent="0.4">
      <c r="B289" s="86"/>
      <c r="C289" s="86"/>
      <c r="D289" s="36" t="s">
        <v>363</v>
      </c>
      <c r="E289" s="19">
        <f>+E290+E291+E292</f>
        <v>0</v>
      </c>
      <c r="F289" s="19">
        <f>+F290+F291+F292</f>
        <v>0</v>
      </c>
      <c r="G289" s="19">
        <f t="shared" si="4"/>
        <v>0</v>
      </c>
    </row>
    <row r="290" spans="2:7" x14ac:dyDescent="0.4">
      <c r="B290" s="86"/>
      <c r="C290" s="86"/>
      <c r="D290" s="36" t="s">
        <v>562</v>
      </c>
      <c r="E290" s="19"/>
      <c r="F290" s="19"/>
      <c r="G290" s="19">
        <f t="shared" si="4"/>
        <v>0</v>
      </c>
    </row>
    <row r="291" spans="2:7" x14ac:dyDescent="0.4">
      <c r="B291" s="86"/>
      <c r="C291" s="86"/>
      <c r="D291" s="36" t="s">
        <v>270</v>
      </c>
      <c r="E291" s="19"/>
      <c r="F291" s="19"/>
      <c r="G291" s="19">
        <f t="shared" si="4"/>
        <v>0</v>
      </c>
    </row>
    <row r="292" spans="2:7" x14ac:dyDescent="0.4">
      <c r="B292" s="86"/>
      <c r="C292" s="86"/>
      <c r="D292" s="36" t="s">
        <v>563</v>
      </c>
      <c r="E292" s="19"/>
      <c r="F292" s="19"/>
      <c r="G292" s="19">
        <f t="shared" si="4"/>
        <v>0</v>
      </c>
    </row>
    <row r="293" spans="2:7" x14ac:dyDescent="0.4">
      <c r="B293" s="86"/>
      <c r="C293" s="87"/>
      <c r="D293" s="40" t="s">
        <v>364</v>
      </c>
      <c r="E293" s="21">
        <f>+E281+E282+E283+E284+E285+E286+E287+E288+E289</f>
        <v>186431</v>
      </c>
      <c r="F293" s="21">
        <f>+F281+F282+F283+F284+F285+F286+F287+F288+F289</f>
        <v>93500</v>
      </c>
      <c r="G293" s="21">
        <f t="shared" si="4"/>
        <v>92931</v>
      </c>
    </row>
    <row r="294" spans="2:7" x14ac:dyDescent="0.4">
      <c r="B294" s="87"/>
      <c r="C294" s="17" t="s">
        <v>365</v>
      </c>
      <c r="D294" s="28"/>
      <c r="E294" s="41">
        <f xml:space="preserve"> +E280 - E293</f>
        <v>2524534</v>
      </c>
      <c r="F294" s="41">
        <f xml:space="preserve"> +F280 - F293</f>
        <v>1034893</v>
      </c>
      <c r="G294" s="41">
        <f t="shared" si="4"/>
        <v>1489641</v>
      </c>
    </row>
    <row r="295" spans="2:7" x14ac:dyDescent="0.4">
      <c r="B295" s="17" t="s">
        <v>366</v>
      </c>
      <c r="C295" s="14"/>
      <c r="D295" s="15"/>
      <c r="E295" s="16">
        <f xml:space="preserve"> +E265 +E294</f>
        <v>-1988640</v>
      </c>
      <c r="F295" s="16">
        <f xml:space="preserve"> +F265 +F294</f>
        <v>-10291303</v>
      </c>
      <c r="G295" s="16">
        <f t="shared" si="4"/>
        <v>8302663</v>
      </c>
    </row>
    <row r="296" spans="2:7" x14ac:dyDescent="0.4">
      <c r="B296" s="85" t="s">
        <v>367</v>
      </c>
      <c r="C296" s="85" t="s">
        <v>316</v>
      </c>
      <c r="D296" s="36" t="s">
        <v>368</v>
      </c>
      <c r="E296" s="19">
        <f>+E297+E298</f>
        <v>0</v>
      </c>
      <c r="F296" s="19">
        <f>+F297+F298</f>
        <v>0</v>
      </c>
      <c r="G296" s="19">
        <f t="shared" si="4"/>
        <v>0</v>
      </c>
    </row>
    <row r="297" spans="2:7" x14ac:dyDescent="0.4">
      <c r="B297" s="86"/>
      <c r="C297" s="86"/>
      <c r="D297" s="36" t="s">
        <v>564</v>
      </c>
      <c r="E297" s="19"/>
      <c r="F297" s="19"/>
      <c r="G297" s="19">
        <f t="shared" si="4"/>
        <v>0</v>
      </c>
    </row>
    <row r="298" spans="2:7" x14ac:dyDescent="0.4">
      <c r="B298" s="86"/>
      <c r="C298" s="86"/>
      <c r="D298" s="36" t="s">
        <v>565</v>
      </c>
      <c r="E298" s="19"/>
      <c r="F298" s="19"/>
      <c r="G298" s="19">
        <f t="shared" si="4"/>
        <v>0</v>
      </c>
    </row>
    <row r="299" spans="2:7" x14ac:dyDescent="0.4">
      <c r="B299" s="86"/>
      <c r="C299" s="86"/>
      <c r="D299" s="36" t="s">
        <v>369</v>
      </c>
      <c r="E299" s="19">
        <f>+E300+E301</f>
        <v>0</v>
      </c>
      <c r="F299" s="19">
        <f>+F300+F301</f>
        <v>0</v>
      </c>
      <c r="G299" s="19">
        <f t="shared" si="4"/>
        <v>0</v>
      </c>
    </row>
    <row r="300" spans="2:7" x14ac:dyDescent="0.4">
      <c r="B300" s="86"/>
      <c r="C300" s="86"/>
      <c r="D300" s="36" t="s">
        <v>566</v>
      </c>
      <c r="E300" s="19"/>
      <c r="F300" s="19"/>
      <c r="G300" s="19">
        <f t="shared" si="4"/>
        <v>0</v>
      </c>
    </row>
    <row r="301" spans="2:7" x14ac:dyDescent="0.4">
      <c r="B301" s="86"/>
      <c r="C301" s="86"/>
      <c r="D301" s="36" t="s">
        <v>567</v>
      </c>
      <c r="E301" s="19"/>
      <c r="F301" s="19"/>
      <c r="G301" s="19">
        <f t="shared" si="4"/>
        <v>0</v>
      </c>
    </row>
    <row r="302" spans="2:7" x14ac:dyDescent="0.4">
      <c r="B302" s="86"/>
      <c r="C302" s="86"/>
      <c r="D302" s="36" t="s">
        <v>370</v>
      </c>
      <c r="E302" s="19"/>
      <c r="F302" s="19"/>
      <c r="G302" s="19">
        <f t="shared" si="4"/>
        <v>0</v>
      </c>
    </row>
    <row r="303" spans="2:7" x14ac:dyDescent="0.4">
      <c r="B303" s="86"/>
      <c r="C303" s="86"/>
      <c r="D303" s="36" t="s">
        <v>371</v>
      </c>
      <c r="E303" s="19"/>
      <c r="F303" s="19"/>
      <c r="G303" s="19">
        <f t="shared" si="4"/>
        <v>0</v>
      </c>
    </row>
    <row r="304" spans="2:7" x14ac:dyDescent="0.4">
      <c r="B304" s="86"/>
      <c r="C304" s="86"/>
      <c r="D304" s="36" t="s">
        <v>372</v>
      </c>
      <c r="E304" s="19">
        <f>+E305+E306</f>
        <v>0</v>
      </c>
      <c r="F304" s="19">
        <f>+F305+F306</f>
        <v>0</v>
      </c>
      <c r="G304" s="19">
        <f t="shared" si="4"/>
        <v>0</v>
      </c>
    </row>
    <row r="305" spans="2:7" x14ac:dyDescent="0.4">
      <c r="B305" s="86"/>
      <c r="C305" s="86"/>
      <c r="D305" s="36" t="s">
        <v>568</v>
      </c>
      <c r="E305" s="19"/>
      <c r="F305" s="19"/>
      <c r="G305" s="19">
        <f t="shared" si="4"/>
        <v>0</v>
      </c>
    </row>
    <row r="306" spans="2:7" x14ac:dyDescent="0.4">
      <c r="B306" s="86"/>
      <c r="C306" s="86"/>
      <c r="D306" s="36" t="s">
        <v>569</v>
      </c>
      <c r="E306" s="19"/>
      <c r="F306" s="19"/>
      <c r="G306" s="19">
        <f t="shared" si="4"/>
        <v>0</v>
      </c>
    </row>
    <row r="307" spans="2:7" x14ac:dyDescent="0.4">
      <c r="B307" s="86"/>
      <c r="C307" s="86"/>
      <c r="D307" s="36" t="s">
        <v>394</v>
      </c>
      <c r="E307" s="19"/>
      <c r="F307" s="19"/>
      <c r="G307" s="19">
        <f t="shared" si="4"/>
        <v>0</v>
      </c>
    </row>
    <row r="308" spans="2:7" x14ac:dyDescent="0.4">
      <c r="B308" s="86"/>
      <c r="C308" s="86"/>
      <c r="D308" s="36" t="s">
        <v>399</v>
      </c>
      <c r="E308" s="19">
        <v>2500000</v>
      </c>
      <c r="F308" s="19">
        <v>13500000</v>
      </c>
      <c r="G308" s="19">
        <f t="shared" si="4"/>
        <v>-11000000</v>
      </c>
    </row>
    <row r="309" spans="2:7" x14ac:dyDescent="0.4">
      <c r="B309" s="86"/>
      <c r="C309" s="86"/>
      <c r="D309" s="36" t="s">
        <v>395</v>
      </c>
      <c r="E309" s="19"/>
      <c r="F309" s="19"/>
      <c r="G309" s="19">
        <f t="shared" si="4"/>
        <v>0</v>
      </c>
    </row>
    <row r="310" spans="2:7" x14ac:dyDescent="0.4">
      <c r="B310" s="86"/>
      <c r="C310" s="86"/>
      <c r="D310" s="36" t="s">
        <v>400</v>
      </c>
      <c r="E310" s="19"/>
      <c r="F310" s="19"/>
      <c r="G310" s="19">
        <f t="shared" si="4"/>
        <v>0</v>
      </c>
    </row>
    <row r="311" spans="2:7" x14ac:dyDescent="0.4">
      <c r="B311" s="86"/>
      <c r="C311" s="86"/>
      <c r="D311" s="36" t="s">
        <v>373</v>
      </c>
      <c r="E311" s="19">
        <f>+E312+E313</f>
        <v>0</v>
      </c>
      <c r="F311" s="19">
        <f>+F312+F313</f>
        <v>0</v>
      </c>
      <c r="G311" s="19">
        <f t="shared" si="4"/>
        <v>0</v>
      </c>
    </row>
    <row r="312" spans="2:7" x14ac:dyDescent="0.4">
      <c r="B312" s="86"/>
      <c r="C312" s="86"/>
      <c r="D312" s="36" t="s">
        <v>734</v>
      </c>
      <c r="E312" s="19"/>
      <c r="F312" s="19"/>
      <c r="G312" s="19">
        <f t="shared" si="4"/>
        <v>0</v>
      </c>
    </row>
    <row r="313" spans="2:7" x14ac:dyDescent="0.4">
      <c r="B313" s="86"/>
      <c r="C313" s="86"/>
      <c r="D313" s="36" t="s">
        <v>570</v>
      </c>
      <c r="E313" s="19"/>
      <c r="F313" s="19"/>
      <c r="G313" s="19">
        <f t="shared" si="4"/>
        <v>0</v>
      </c>
    </row>
    <row r="314" spans="2:7" x14ac:dyDescent="0.4">
      <c r="B314" s="86"/>
      <c r="C314" s="87"/>
      <c r="D314" s="40" t="s">
        <v>374</v>
      </c>
      <c r="E314" s="21">
        <f>+E296+E299+E302+E303+E304+E307+E308+E309+E310+E311</f>
        <v>2500000</v>
      </c>
      <c r="F314" s="21">
        <f>+F296+F299+F302+F303+F304+F307+F308+F309+F310+F311</f>
        <v>13500000</v>
      </c>
      <c r="G314" s="21">
        <f t="shared" si="4"/>
        <v>-11000000</v>
      </c>
    </row>
    <row r="315" spans="2:7" x14ac:dyDescent="0.4">
      <c r="B315" s="86"/>
      <c r="C315" s="85" t="s">
        <v>332</v>
      </c>
      <c r="D315" s="36" t="s">
        <v>375</v>
      </c>
      <c r="E315" s="19"/>
      <c r="F315" s="19"/>
      <c r="G315" s="19">
        <f t="shared" si="4"/>
        <v>0</v>
      </c>
    </row>
    <row r="316" spans="2:7" x14ac:dyDescent="0.4">
      <c r="B316" s="86"/>
      <c r="C316" s="86"/>
      <c r="D316" s="36" t="s">
        <v>376</v>
      </c>
      <c r="E316" s="19"/>
      <c r="F316" s="19"/>
      <c r="G316" s="19">
        <f t="shared" si="4"/>
        <v>0</v>
      </c>
    </row>
    <row r="317" spans="2:7" x14ac:dyDescent="0.4">
      <c r="B317" s="86"/>
      <c r="C317" s="86"/>
      <c r="D317" s="36" t="s">
        <v>377</v>
      </c>
      <c r="E317" s="19">
        <f>+E318+E319+E320+E321</f>
        <v>0</v>
      </c>
      <c r="F317" s="19">
        <f>+F318+F319+F320+F321</f>
        <v>0</v>
      </c>
      <c r="G317" s="19">
        <f t="shared" si="4"/>
        <v>0</v>
      </c>
    </row>
    <row r="318" spans="2:7" x14ac:dyDescent="0.4">
      <c r="B318" s="86"/>
      <c r="C318" s="86"/>
      <c r="D318" s="36" t="s">
        <v>571</v>
      </c>
      <c r="E318" s="19"/>
      <c r="F318" s="19"/>
      <c r="G318" s="19">
        <f t="shared" si="4"/>
        <v>0</v>
      </c>
    </row>
    <row r="319" spans="2:7" x14ac:dyDescent="0.4">
      <c r="B319" s="86"/>
      <c r="C319" s="86"/>
      <c r="D319" s="36" t="s">
        <v>572</v>
      </c>
      <c r="E319" s="19"/>
      <c r="F319" s="19"/>
      <c r="G319" s="19">
        <f t="shared" si="4"/>
        <v>0</v>
      </c>
    </row>
    <row r="320" spans="2:7" x14ac:dyDescent="0.4">
      <c r="B320" s="86"/>
      <c r="C320" s="86"/>
      <c r="D320" s="36" t="s">
        <v>573</v>
      </c>
      <c r="E320" s="19"/>
      <c r="F320" s="19"/>
      <c r="G320" s="19">
        <f t="shared" si="4"/>
        <v>0</v>
      </c>
    </row>
    <row r="321" spans="2:7" x14ac:dyDescent="0.4">
      <c r="B321" s="86"/>
      <c r="C321" s="86"/>
      <c r="D321" s="36" t="s">
        <v>574</v>
      </c>
      <c r="E321" s="19"/>
      <c r="F321" s="19"/>
      <c r="G321" s="19">
        <f t="shared" si="4"/>
        <v>0</v>
      </c>
    </row>
    <row r="322" spans="2:7" x14ac:dyDescent="0.4">
      <c r="B322" s="86"/>
      <c r="C322" s="86"/>
      <c r="D322" s="36" t="s">
        <v>378</v>
      </c>
      <c r="E322" s="19"/>
      <c r="F322" s="19"/>
      <c r="G322" s="19">
        <f t="shared" si="4"/>
        <v>0</v>
      </c>
    </row>
    <row r="323" spans="2:7" x14ac:dyDescent="0.4">
      <c r="B323" s="86"/>
      <c r="C323" s="86"/>
      <c r="D323" s="36" t="s">
        <v>379</v>
      </c>
      <c r="E323" s="19"/>
      <c r="F323" s="19"/>
      <c r="G323" s="19">
        <f t="shared" si="4"/>
        <v>0</v>
      </c>
    </row>
    <row r="324" spans="2:7" x14ac:dyDescent="0.4">
      <c r="B324" s="86"/>
      <c r="C324" s="86"/>
      <c r="D324" s="36" t="s">
        <v>380</v>
      </c>
      <c r="E324" s="19"/>
      <c r="F324" s="19"/>
      <c r="G324" s="19">
        <f t="shared" si="4"/>
        <v>0</v>
      </c>
    </row>
    <row r="325" spans="2:7" x14ac:dyDescent="0.4">
      <c r="B325" s="86"/>
      <c r="C325" s="86"/>
      <c r="D325" s="36" t="s">
        <v>396</v>
      </c>
      <c r="E325" s="19"/>
      <c r="F325" s="19"/>
      <c r="G325" s="19">
        <f t="shared" si="4"/>
        <v>0</v>
      </c>
    </row>
    <row r="326" spans="2:7" x14ac:dyDescent="0.4">
      <c r="B326" s="86"/>
      <c r="C326" s="86"/>
      <c r="D326" s="36" t="s">
        <v>401</v>
      </c>
      <c r="E326" s="19">
        <v>4700000</v>
      </c>
      <c r="F326" s="19">
        <v>5900000</v>
      </c>
      <c r="G326" s="19">
        <f t="shared" si="4"/>
        <v>-1200000</v>
      </c>
    </row>
    <row r="327" spans="2:7" x14ac:dyDescent="0.4">
      <c r="B327" s="86"/>
      <c r="C327" s="86"/>
      <c r="D327" s="36" t="s">
        <v>397</v>
      </c>
      <c r="E327" s="19"/>
      <c r="F327" s="19"/>
      <c r="G327" s="19">
        <f t="shared" ref="G327:G338" si="5">E327-F327</f>
        <v>0</v>
      </c>
    </row>
    <row r="328" spans="2:7" x14ac:dyDescent="0.4">
      <c r="B328" s="86"/>
      <c r="C328" s="86"/>
      <c r="D328" s="36" t="s">
        <v>402</v>
      </c>
      <c r="E328" s="19"/>
      <c r="F328" s="19"/>
      <c r="G328" s="19">
        <f t="shared" si="5"/>
        <v>0</v>
      </c>
    </row>
    <row r="329" spans="2:7" x14ac:dyDescent="0.4">
      <c r="B329" s="86"/>
      <c r="C329" s="86"/>
      <c r="D329" s="36" t="s">
        <v>381</v>
      </c>
      <c r="E329" s="19"/>
      <c r="F329" s="19"/>
      <c r="G329" s="19">
        <f t="shared" si="5"/>
        <v>0</v>
      </c>
    </row>
    <row r="330" spans="2:7" x14ac:dyDescent="0.4">
      <c r="B330" s="86"/>
      <c r="C330" s="87"/>
      <c r="D330" s="40" t="s">
        <v>382</v>
      </c>
      <c r="E330" s="21">
        <f>+E315+E316+E317+E322+E323+E324+E325+E326+E327+E328+E329</f>
        <v>4700000</v>
      </c>
      <c r="F330" s="21">
        <f>+F315+F316+F317+F322+F323+F324+F325+F326+F327+F328+F329</f>
        <v>5900000</v>
      </c>
      <c r="G330" s="21">
        <f t="shared" si="5"/>
        <v>-1200000</v>
      </c>
    </row>
    <row r="331" spans="2:7" x14ac:dyDescent="0.4">
      <c r="B331" s="87"/>
      <c r="C331" s="22" t="s">
        <v>383</v>
      </c>
      <c r="D331" s="42"/>
      <c r="E331" s="43">
        <f xml:space="preserve"> +E314 - E330</f>
        <v>-2200000</v>
      </c>
      <c r="F331" s="43">
        <f xml:space="preserve"> +F314 - F330</f>
        <v>7600000</v>
      </c>
      <c r="G331" s="43">
        <f t="shared" si="5"/>
        <v>-9800000</v>
      </c>
    </row>
    <row r="332" spans="2:7" x14ac:dyDescent="0.4">
      <c r="B332" s="17" t="s">
        <v>384</v>
      </c>
      <c r="C332" s="44"/>
      <c r="D332" s="45"/>
      <c r="E332" s="46">
        <f xml:space="preserve"> +E295 +E331</f>
        <v>-4188640</v>
      </c>
      <c r="F332" s="46">
        <f xml:space="preserve"> +F295 +F331</f>
        <v>-2691303</v>
      </c>
      <c r="G332" s="46">
        <f t="shared" si="5"/>
        <v>-1497337</v>
      </c>
    </row>
    <row r="333" spans="2:7" x14ac:dyDescent="0.4">
      <c r="B333" s="88" t="s">
        <v>385</v>
      </c>
      <c r="C333" s="44" t="s">
        <v>386</v>
      </c>
      <c r="D333" s="45"/>
      <c r="E333" s="46">
        <v>157523851</v>
      </c>
      <c r="F333" s="46">
        <v>160215154</v>
      </c>
      <c r="G333" s="46">
        <f t="shared" si="5"/>
        <v>-2691303</v>
      </c>
    </row>
    <row r="334" spans="2:7" x14ac:dyDescent="0.4">
      <c r="B334" s="89"/>
      <c r="C334" s="44" t="s">
        <v>387</v>
      </c>
      <c r="D334" s="45"/>
      <c r="E334" s="46">
        <f xml:space="preserve"> +E332 +E333</f>
        <v>153335211</v>
      </c>
      <c r="F334" s="46">
        <f xml:space="preserve"> +F332 +F333</f>
        <v>157523851</v>
      </c>
      <c r="G334" s="46">
        <f t="shared" si="5"/>
        <v>-4188640</v>
      </c>
    </row>
    <row r="335" spans="2:7" x14ac:dyDescent="0.4">
      <c r="B335" s="89"/>
      <c r="C335" s="44" t="s">
        <v>388</v>
      </c>
      <c r="D335" s="45"/>
      <c r="E335" s="46"/>
      <c r="F335" s="46"/>
      <c r="G335" s="46">
        <f t="shared" si="5"/>
        <v>0</v>
      </c>
    </row>
    <row r="336" spans="2:7" x14ac:dyDescent="0.4">
      <c r="B336" s="89"/>
      <c r="C336" s="44" t="s">
        <v>389</v>
      </c>
      <c r="D336" s="45"/>
      <c r="E336" s="46"/>
      <c r="F336" s="46"/>
      <c r="G336" s="46">
        <f t="shared" si="5"/>
        <v>0</v>
      </c>
    </row>
    <row r="337" spans="2:7" x14ac:dyDescent="0.4">
      <c r="B337" s="89"/>
      <c r="C337" s="44" t="s">
        <v>390</v>
      </c>
      <c r="D337" s="45"/>
      <c r="E337" s="46"/>
      <c r="F337" s="46"/>
      <c r="G337" s="46">
        <f t="shared" si="5"/>
        <v>0</v>
      </c>
    </row>
    <row r="338" spans="2:7" x14ac:dyDescent="0.4">
      <c r="B338" s="90"/>
      <c r="C338" s="44" t="s">
        <v>391</v>
      </c>
      <c r="D338" s="45"/>
      <c r="E338" s="46">
        <f xml:space="preserve"> +E334 +E335 +E336 - E337</f>
        <v>153335211</v>
      </c>
      <c r="F338" s="46">
        <f xml:space="preserve"> +F334 +F335 +F336 - F337</f>
        <v>157523851</v>
      </c>
      <c r="G338" s="46">
        <f t="shared" si="5"/>
        <v>-4188640</v>
      </c>
    </row>
  </sheetData>
  <mergeCells count="13">
    <mergeCell ref="B296:B331"/>
    <mergeCell ref="C296:C314"/>
    <mergeCell ref="C315:C330"/>
    <mergeCell ref="B333:B338"/>
    <mergeCell ref="B2:G2"/>
    <mergeCell ref="B3:G3"/>
    <mergeCell ref="B5:D5"/>
    <mergeCell ref="C6:C184"/>
    <mergeCell ref="B6:B265"/>
    <mergeCell ref="C185:C264"/>
    <mergeCell ref="B266:B294"/>
    <mergeCell ref="C266:C280"/>
    <mergeCell ref="C281:C293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6A7D-9E75-48A7-8B26-CC0220F58CAA}">
  <dimension ref="B1:G338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64"/>
      <c r="C1" s="64"/>
      <c r="D1" s="64"/>
      <c r="E1" s="1"/>
      <c r="F1" s="1"/>
      <c r="G1" s="2" t="s">
        <v>403</v>
      </c>
    </row>
    <row r="2" spans="2:7" ht="21" x14ac:dyDescent="0.4">
      <c r="B2" s="70" t="s">
        <v>711</v>
      </c>
      <c r="C2" s="70"/>
      <c r="D2" s="70"/>
      <c r="E2" s="70"/>
      <c r="F2" s="70"/>
      <c r="G2" s="70"/>
    </row>
    <row r="3" spans="2:7" ht="21" x14ac:dyDescent="0.4">
      <c r="B3" s="71" t="s">
        <v>718</v>
      </c>
      <c r="C3" s="71"/>
      <c r="D3" s="71"/>
      <c r="E3" s="71"/>
      <c r="F3" s="71"/>
      <c r="G3" s="71"/>
    </row>
    <row r="4" spans="2:7" x14ac:dyDescent="0.4">
      <c r="B4" s="3"/>
      <c r="C4" s="3"/>
      <c r="D4" s="3"/>
      <c r="E4" s="3"/>
      <c r="F4" s="1"/>
      <c r="G4" s="3" t="s">
        <v>2</v>
      </c>
    </row>
    <row r="5" spans="2:7" x14ac:dyDescent="0.4">
      <c r="B5" s="72" t="s">
        <v>3</v>
      </c>
      <c r="C5" s="72"/>
      <c r="D5" s="72"/>
      <c r="E5" s="65" t="s">
        <v>312</v>
      </c>
      <c r="F5" s="65" t="s">
        <v>313</v>
      </c>
      <c r="G5" s="65" t="s">
        <v>314</v>
      </c>
    </row>
    <row r="6" spans="2:7" x14ac:dyDescent="0.4">
      <c r="B6" s="85" t="s">
        <v>315</v>
      </c>
      <c r="C6" s="85" t="s">
        <v>316</v>
      </c>
      <c r="D6" s="38" t="s">
        <v>317</v>
      </c>
      <c r="E6" s="39">
        <f>+E7+E11+E19+E26+E29+E33+E45+E53</f>
        <v>0</v>
      </c>
      <c r="F6" s="39">
        <f>+F7+F11+F19+F26+F29+F33+F45+F53</f>
        <v>0</v>
      </c>
      <c r="G6" s="39">
        <f>E6-F6</f>
        <v>0</v>
      </c>
    </row>
    <row r="7" spans="2:7" x14ac:dyDescent="0.4">
      <c r="B7" s="86"/>
      <c r="C7" s="86"/>
      <c r="D7" s="36" t="s">
        <v>404</v>
      </c>
      <c r="E7" s="19">
        <f>+E8+E9+E10</f>
        <v>0</v>
      </c>
      <c r="F7" s="19">
        <f>+F8+F9+F10</f>
        <v>0</v>
      </c>
      <c r="G7" s="19">
        <f t="shared" ref="G7:G70" si="0">E7-F7</f>
        <v>0</v>
      </c>
    </row>
    <row r="8" spans="2:7" x14ac:dyDescent="0.4">
      <c r="B8" s="86"/>
      <c r="C8" s="86"/>
      <c r="D8" s="36" t="s">
        <v>405</v>
      </c>
      <c r="E8" s="19"/>
      <c r="F8" s="19"/>
      <c r="G8" s="19">
        <f t="shared" si="0"/>
        <v>0</v>
      </c>
    </row>
    <row r="9" spans="2:7" x14ac:dyDescent="0.4">
      <c r="B9" s="86"/>
      <c r="C9" s="86"/>
      <c r="D9" s="36" t="s">
        <v>406</v>
      </c>
      <c r="E9" s="19"/>
      <c r="F9" s="19"/>
      <c r="G9" s="19">
        <f t="shared" si="0"/>
        <v>0</v>
      </c>
    </row>
    <row r="10" spans="2:7" x14ac:dyDescent="0.4">
      <c r="B10" s="86"/>
      <c r="C10" s="86"/>
      <c r="D10" s="36" t="s">
        <v>407</v>
      </c>
      <c r="E10" s="19"/>
      <c r="F10" s="19"/>
      <c r="G10" s="19">
        <f t="shared" si="0"/>
        <v>0</v>
      </c>
    </row>
    <row r="11" spans="2:7" x14ac:dyDescent="0.4">
      <c r="B11" s="86"/>
      <c r="C11" s="86"/>
      <c r="D11" s="36" t="s">
        <v>408</v>
      </c>
      <c r="E11" s="19">
        <f>+E12+E13+E14+E15+E16+E17+E18</f>
        <v>0</v>
      </c>
      <c r="F11" s="19">
        <f>+F12+F13+F14+F15+F16+F17+F18</f>
        <v>0</v>
      </c>
      <c r="G11" s="19">
        <f t="shared" si="0"/>
        <v>0</v>
      </c>
    </row>
    <row r="12" spans="2:7" x14ac:dyDescent="0.4">
      <c r="B12" s="86"/>
      <c r="C12" s="86"/>
      <c r="D12" s="36" t="s">
        <v>405</v>
      </c>
      <c r="E12" s="19"/>
      <c r="F12" s="19"/>
      <c r="G12" s="19">
        <f t="shared" si="0"/>
        <v>0</v>
      </c>
    </row>
    <row r="13" spans="2:7" x14ac:dyDescent="0.4">
      <c r="B13" s="86"/>
      <c r="C13" s="86"/>
      <c r="D13" s="36" t="s">
        <v>409</v>
      </c>
      <c r="E13" s="19"/>
      <c r="F13" s="19"/>
      <c r="G13" s="19">
        <f t="shared" si="0"/>
        <v>0</v>
      </c>
    </row>
    <row r="14" spans="2:7" x14ac:dyDescent="0.4">
      <c r="B14" s="86"/>
      <c r="C14" s="86"/>
      <c r="D14" s="36" t="s">
        <v>410</v>
      </c>
      <c r="E14" s="19"/>
      <c r="F14" s="19"/>
      <c r="G14" s="19">
        <f t="shared" si="0"/>
        <v>0</v>
      </c>
    </row>
    <row r="15" spans="2:7" x14ac:dyDescent="0.4">
      <c r="B15" s="86"/>
      <c r="C15" s="86"/>
      <c r="D15" s="36" t="s">
        <v>411</v>
      </c>
      <c r="E15" s="19"/>
      <c r="F15" s="19"/>
      <c r="G15" s="19">
        <f t="shared" si="0"/>
        <v>0</v>
      </c>
    </row>
    <row r="16" spans="2:7" x14ac:dyDescent="0.4">
      <c r="B16" s="86"/>
      <c r="C16" s="86"/>
      <c r="D16" s="36" t="s">
        <v>412</v>
      </c>
      <c r="E16" s="19"/>
      <c r="F16" s="19"/>
      <c r="G16" s="19">
        <f t="shared" si="0"/>
        <v>0</v>
      </c>
    </row>
    <row r="17" spans="2:7" x14ac:dyDescent="0.4">
      <c r="B17" s="86"/>
      <c r="C17" s="86"/>
      <c r="D17" s="36" t="s">
        <v>413</v>
      </c>
      <c r="E17" s="19"/>
      <c r="F17" s="19"/>
      <c r="G17" s="19">
        <f t="shared" si="0"/>
        <v>0</v>
      </c>
    </row>
    <row r="18" spans="2:7" x14ac:dyDescent="0.4">
      <c r="B18" s="86"/>
      <c r="C18" s="86"/>
      <c r="D18" s="36" t="s">
        <v>414</v>
      </c>
      <c r="E18" s="19"/>
      <c r="F18" s="19"/>
      <c r="G18" s="19">
        <f t="shared" si="0"/>
        <v>0</v>
      </c>
    </row>
    <row r="19" spans="2:7" x14ac:dyDescent="0.4">
      <c r="B19" s="86"/>
      <c r="C19" s="86"/>
      <c r="D19" s="36" t="s">
        <v>415</v>
      </c>
      <c r="E19" s="19">
        <f>+E20+E21+E22+E23+E24+E25</f>
        <v>0</v>
      </c>
      <c r="F19" s="19">
        <f>+F20+F21+F22+F23+F24+F25</f>
        <v>0</v>
      </c>
      <c r="G19" s="19">
        <f t="shared" si="0"/>
        <v>0</v>
      </c>
    </row>
    <row r="20" spans="2:7" x14ac:dyDescent="0.4">
      <c r="B20" s="86"/>
      <c r="C20" s="86"/>
      <c r="D20" s="36" t="s">
        <v>405</v>
      </c>
      <c r="E20" s="19"/>
      <c r="F20" s="19"/>
      <c r="G20" s="19">
        <f t="shared" si="0"/>
        <v>0</v>
      </c>
    </row>
    <row r="21" spans="2:7" x14ac:dyDescent="0.4">
      <c r="B21" s="86"/>
      <c r="C21" s="86"/>
      <c r="D21" s="36" t="s">
        <v>409</v>
      </c>
      <c r="E21" s="19"/>
      <c r="F21" s="19"/>
      <c r="G21" s="19">
        <f t="shared" si="0"/>
        <v>0</v>
      </c>
    </row>
    <row r="22" spans="2:7" x14ac:dyDescent="0.4">
      <c r="B22" s="86"/>
      <c r="C22" s="86"/>
      <c r="D22" s="36" t="s">
        <v>410</v>
      </c>
      <c r="E22" s="19"/>
      <c r="F22" s="19"/>
      <c r="G22" s="19">
        <f t="shared" si="0"/>
        <v>0</v>
      </c>
    </row>
    <row r="23" spans="2:7" x14ac:dyDescent="0.4">
      <c r="B23" s="86"/>
      <c r="C23" s="86"/>
      <c r="D23" s="36" t="s">
        <v>411</v>
      </c>
      <c r="E23" s="19"/>
      <c r="F23" s="19"/>
      <c r="G23" s="19">
        <f t="shared" si="0"/>
        <v>0</v>
      </c>
    </row>
    <row r="24" spans="2:7" x14ac:dyDescent="0.4">
      <c r="B24" s="86"/>
      <c r="C24" s="86"/>
      <c r="D24" s="36" t="s">
        <v>412</v>
      </c>
      <c r="E24" s="19"/>
      <c r="F24" s="19"/>
      <c r="G24" s="19">
        <f t="shared" si="0"/>
        <v>0</v>
      </c>
    </row>
    <row r="25" spans="2:7" x14ac:dyDescent="0.4">
      <c r="B25" s="86"/>
      <c r="C25" s="86"/>
      <c r="D25" s="36" t="s">
        <v>413</v>
      </c>
      <c r="E25" s="19"/>
      <c r="F25" s="19"/>
      <c r="G25" s="19">
        <f t="shared" si="0"/>
        <v>0</v>
      </c>
    </row>
    <row r="26" spans="2:7" x14ac:dyDescent="0.4">
      <c r="B26" s="86"/>
      <c r="C26" s="86"/>
      <c r="D26" s="36" t="s">
        <v>416</v>
      </c>
      <c r="E26" s="19">
        <f>+E27+E28</f>
        <v>0</v>
      </c>
      <c r="F26" s="19">
        <f>+F27+F28</f>
        <v>0</v>
      </c>
      <c r="G26" s="19">
        <f t="shared" si="0"/>
        <v>0</v>
      </c>
    </row>
    <row r="27" spans="2:7" x14ac:dyDescent="0.4">
      <c r="B27" s="86"/>
      <c r="C27" s="86"/>
      <c r="D27" s="36" t="s">
        <v>417</v>
      </c>
      <c r="E27" s="19"/>
      <c r="F27" s="19"/>
      <c r="G27" s="19">
        <f t="shared" si="0"/>
        <v>0</v>
      </c>
    </row>
    <row r="28" spans="2:7" x14ac:dyDescent="0.4">
      <c r="B28" s="86"/>
      <c r="C28" s="86"/>
      <c r="D28" s="36" t="s">
        <v>418</v>
      </c>
      <c r="E28" s="19"/>
      <c r="F28" s="19"/>
      <c r="G28" s="19">
        <f t="shared" si="0"/>
        <v>0</v>
      </c>
    </row>
    <row r="29" spans="2:7" x14ac:dyDescent="0.4">
      <c r="B29" s="86"/>
      <c r="C29" s="86"/>
      <c r="D29" s="36" t="s">
        <v>419</v>
      </c>
      <c r="E29" s="19">
        <f>+E30+E31+E32</f>
        <v>0</v>
      </c>
      <c r="F29" s="19">
        <f>+F30+F31+F32</f>
        <v>0</v>
      </c>
      <c r="G29" s="19">
        <f t="shared" si="0"/>
        <v>0</v>
      </c>
    </row>
    <row r="30" spans="2:7" x14ac:dyDescent="0.4">
      <c r="B30" s="86"/>
      <c r="C30" s="86"/>
      <c r="D30" s="36" t="s">
        <v>420</v>
      </c>
      <c r="E30" s="19"/>
      <c r="F30" s="19"/>
      <c r="G30" s="19">
        <f t="shared" si="0"/>
        <v>0</v>
      </c>
    </row>
    <row r="31" spans="2:7" x14ac:dyDescent="0.4">
      <c r="B31" s="86"/>
      <c r="C31" s="86"/>
      <c r="D31" s="36" t="s">
        <v>421</v>
      </c>
      <c r="E31" s="19"/>
      <c r="F31" s="19"/>
      <c r="G31" s="19">
        <f t="shared" si="0"/>
        <v>0</v>
      </c>
    </row>
    <row r="32" spans="2:7" x14ac:dyDescent="0.4">
      <c r="B32" s="86"/>
      <c r="C32" s="86"/>
      <c r="D32" s="36" t="s">
        <v>422</v>
      </c>
      <c r="E32" s="19"/>
      <c r="F32" s="19"/>
      <c r="G32" s="19">
        <f t="shared" si="0"/>
        <v>0</v>
      </c>
    </row>
    <row r="33" spans="2:7" x14ac:dyDescent="0.4">
      <c r="B33" s="86"/>
      <c r="C33" s="86"/>
      <c r="D33" s="36" t="s">
        <v>423</v>
      </c>
      <c r="E33" s="19">
        <f>+E34+E35+E36+E37+E38+E39+E40+E41+E42+E43+E44</f>
        <v>0</v>
      </c>
      <c r="F33" s="19">
        <f>+F34+F35+F36+F37+F38+F39+F40+F41+F42+F43+F44</f>
        <v>0</v>
      </c>
      <c r="G33" s="19">
        <f t="shared" si="0"/>
        <v>0</v>
      </c>
    </row>
    <row r="34" spans="2:7" x14ac:dyDescent="0.4">
      <c r="B34" s="86"/>
      <c r="C34" s="86"/>
      <c r="D34" s="36" t="s">
        <v>424</v>
      </c>
      <c r="E34" s="19"/>
      <c r="F34" s="19"/>
      <c r="G34" s="19">
        <f t="shared" si="0"/>
        <v>0</v>
      </c>
    </row>
    <row r="35" spans="2:7" x14ac:dyDescent="0.4">
      <c r="B35" s="86"/>
      <c r="C35" s="86"/>
      <c r="D35" s="36" t="s">
        <v>425</v>
      </c>
      <c r="E35" s="19"/>
      <c r="F35" s="19"/>
      <c r="G35" s="19">
        <f t="shared" si="0"/>
        <v>0</v>
      </c>
    </row>
    <row r="36" spans="2:7" x14ac:dyDescent="0.4">
      <c r="B36" s="86"/>
      <c r="C36" s="86"/>
      <c r="D36" s="36" t="s">
        <v>426</v>
      </c>
      <c r="E36" s="19"/>
      <c r="F36" s="19"/>
      <c r="G36" s="19">
        <f t="shared" si="0"/>
        <v>0</v>
      </c>
    </row>
    <row r="37" spans="2:7" x14ac:dyDescent="0.4">
      <c r="B37" s="86"/>
      <c r="C37" s="86"/>
      <c r="D37" s="36" t="s">
        <v>427</v>
      </c>
      <c r="E37" s="19"/>
      <c r="F37" s="19"/>
      <c r="G37" s="19">
        <f t="shared" si="0"/>
        <v>0</v>
      </c>
    </row>
    <row r="38" spans="2:7" x14ac:dyDescent="0.4">
      <c r="B38" s="86"/>
      <c r="C38" s="86"/>
      <c r="D38" s="36" t="s">
        <v>428</v>
      </c>
      <c r="E38" s="19"/>
      <c r="F38" s="19"/>
      <c r="G38" s="19">
        <f t="shared" si="0"/>
        <v>0</v>
      </c>
    </row>
    <row r="39" spans="2:7" x14ac:dyDescent="0.4">
      <c r="B39" s="86"/>
      <c r="C39" s="86"/>
      <c r="D39" s="36" t="s">
        <v>429</v>
      </c>
      <c r="E39" s="19"/>
      <c r="F39" s="19"/>
      <c r="G39" s="19">
        <f t="shared" si="0"/>
        <v>0</v>
      </c>
    </row>
    <row r="40" spans="2:7" x14ac:dyDescent="0.4">
      <c r="B40" s="86"/>
      <c r="C40" s="86"/>
      <c r="D40" s="36" t="s">
        <v>430</v>
      </c>
      <c r="E40" s="19"/>
      <c r="F40" s="19"/>
      <c r="G40" s="19">
        <f t="shared" si="0"/>
        <v>0</v>
      </c>
    </row>
    <row r="41" spans="2:7" x14ac:dyDescent="0.4">
      <c r="B41" s="86"/>
      <c r="C41" s="86"/>
      <c r="D41" s="36" t="s">
        <v>431</v>
      </c>
      <c r="E41" s="19"/>
      <c r="F41" s="19"/>
      <c r="G41" s="19">
        <f t="shared" si="0"/>
        <v>0</v>
      </c>
    </row>
    <row r="42" spans="2:7" x14ac:dyDescent="0.4">
      <c r="B42" s="86"/>
      <c r="C42" s="86"/>
      <c r="D42" s="36" t="s">
        <v>432</v>
      </c>
      <c r="E42" s="19"/>
      <c r="F42" s="19"/>
      <c r="G42" s="19">
        <f t="shared" si="0"/>
        <v>0</v>
      </c>
    </row>
    <row r="43" spans="2:7" x14ac:dyDescent="0.4">
      <c r="B43" s="86"/>
      <c r="C43" s="86"/>
      <c r="D43" s="36" t="s">
        <v>433</v>
      </c>
      <c r="E43" s="19"/>
      <c r="F43" s="19"/>
      <c r="G43" s="19">
        <f t="shared" si="0"/>
        <v>0</v>
      </c>
    </row>
    <row r="44" spans="2:7" x14ac:dyDescent="0.4">
      <c r="B44" s="86"/>
      <c r="C44" s="86"/>
      <c r="D44" s="36" t="s">
        <v>434</v>
      </c>
      <c r="E44" s="19"/>
      <c r="F44" s="19"/>
      <c r="G44" s="19">
        <f t="shared" si="0"/>
        <v>0</v>
      </c>
    </row>
    <row r="45" spans="2:7" x14ac:dyDescent="0.4">
      <c r="B45" s="86"/>
      <c r="C45" s="86"/>
      <c r="D45" s="36" t="s">
        <v>435</v>
      </c>
      <c r="E45" s="19">
        <f>+E46+E47+E48+E49+E50+E51+E52</f>
        <v>0</v>
      </c>
      <c r="F45" s="19">
        <f>+F46+F47+F48+F49+F50+F51+F52</f>
        <v>0</v>
      </c>
      <c r="G45" s="19">
        <f t="shared" si="0"/>
        <v>0</v>
      </c>
    </row>
    <row r="46" spans="2:7" x14ac:dyDescent="0.4">
      <c r="B46" s="86"/>
      <c r="C46" s="86"/>
      <c r="D46" s="36" t="s">
        <v>436</v>
      </c>
      <c r="E46" s="19"/>
      <c r="F46" s="19"/>
      <c r="G46" s="19">
        <f t="shared" si="0"/>
        <v>0</v>
      </c>
    </row>
    <row r="47" spans="2:7" x14ac:dyDescent="0.4">
      <c r="B47" s="86"/>
      <c r="C47" s="86"/>
      <c r="D47" s="36" t="s">
        <v>437</v>
      </c>
      <c r="E47" s="19"/>
      <c r="F47" s="19"/>
      <c r="G47" s="19">
        <f t="shared" si="0"/>
        <v>0</v>
      </c>
    </row>
    <row r="48" spans="2:7" x14ac:dyDescent="0.4">
      <c r="B48" s="86"/>
      <c r="C48" s="86"/>
      <c r="D48" s="36" t="s">
        <v>438</v>
      </c>
      <c r="E48" s="19"/>
      <c r="F48" s="19"/>
      <c r="G48" s="19">
        <f t="shared" si="0"/>
        <v>0</v>
      </c>
    </row>
    <row r="49" spans="2:7" x14ac:dyDescent="0.4">
      <c r="B49" s="86"/>
      <c r="C49" s="86"/>
      <c r="D49" s="36" t="s">
        <v>439</v>
      </c>
      <c r="E49" s="19"/>
      <c r="F49" s="19"/>
      <c r="G49" s="19">
        <f t="shared" si="0"/>
        <v>0</v>
      </c>
    </row>
    <row r="50" spans="2:7" x14ac:dyDescent="0.4">
      <c r="B50" s="86"/>
      <c r="C50" s="86"/>
      <c r="D50" s="36" t="s">
        <v>440</v>
      </c>
      <c r="E50" s="19"/>
      <c r="F50" s="19"/>
      <c r="G50" s="19">
        <f t="shared" si="0"/>
        <v>0</v>
      </c>
    </row>
    <row r="51" spans="2:7" x14ac:dyDescent="0.4">
      <c r="B51" s="86"/>
      <c r="C51" s="86"/>
      <c r="D51" s="36" t="s">
        <v>441</v>
      </c>
      <c r="E51" s="19"/>
      <c r="F51" s="19"/>
      <c r="G51" s="19">
        <f t="shared" si="0"/>
        <v>0</v>
      </c>
    </row>
    <row r="52" spans="2:7" x14ac:dyDescent="0.4">
      <c r="B52" s="86"/>
      <c r="C52" s="86"/>
      <c r="D52" s="36" t="s">
        <v>442</v>
      </c>
      <c r="E52" s="19"/>
      <c r="F52" s="19"/>
      <c r="G52" s="19">
        <f t="shared" si="0"/>
        <v>0</v>
      </c>
    </row>
    <row r="53" spans="2:7" x14ac:dyDescent="0.4">
      <c r="B53" s="86"/>
      <c r="C53" s="86"/>
      <c r="D53" s="36" t="s">
        <v>146</v>
      </c>
      <c r="E53" s="19"/>
      <c r="F53" s="19"/>
      <c r="G53" s="19">
        <f t="shared" si="0"/>
        <v>0</v>
      </c>
    </row>
    <row r="54" spans="2:7" x14ac:dyDescent="0.4">
      <c r="B54" s="86"/>
      <c r="C54" s="86"/>
      <c r="D54" s="36" t="s">
        <v>318</v>
      </c>
      <c r="E54" s="19">
        <f>+E55+E60+E66</f>
        <v>0</v>
      </c>
      <c r="F54" s="19">
        <f>+F55+F60+F66</f>
        <v>0</v>
      </c>
      <c r="G54" s="19">
        <f t="shared" si="0"/>
        <v>0</v>
      </c>
    </row>
    <row r="55" spans="2:7" x14ac:dyDescent="0.4">
      <c r="B55" s="86"/>
      <c r="C55" s="86"/>
      <c r="D55" s="36" t="s">
        <v>443</v>
      </c>
      <c r="E55" s="19">
        <f>+E56+E57+E58+E59</f>
        <v>0</v>
      </c>
      <c r="F55" s="19">
        <f>+F56+F57+F58+F59</f>
        <v>0</v>
      </c>
      <c r="G55" s="19">
        <f t="shared" si="0"/>
        <v>0</v>
      </c>
    </row>
    <row r="56" spans="2:7" x14ac:dyDescent="0.4">
      <c r="B56" s="86"/>
      <c r="C56" s="86"/>
      <c r="D56" s="36" t="s">
        <v>444</v>
      </c>
      <c r="E56" s="19"/>
      <c r="F56" s="19"/>
      <c r="G56" s="19">
        <f t="shared" si="0"/>
        <v>0</v>
      </c>
    </row>
    <row r="57" spans="2:7" x14ac:dyDescent="0.4">
      <c r="B57" s="86"/>
      <c r="C57" s="86"/>
      <c r="D57" s="36" t="s">
        <v>420</v>
      </c>
      <c r="E57" s="19"/>
      <c r="F57" s="19"/>
      <c r="G57" s="19">
        <f t="shared" si="0"/>
        <v>0</v>
      </c>
    </row>
    <row r="58" spans="2:7" x14ac:dyDescent="0.4">
      <c r="B58" s="86"/>
      <c r="C58" s="86"/>
      <c r="D58" s="36" t="s">
        <v>434</v>
      </c>
      <c r="E58" s="19"/>
      <c r="F58" s="19"/>
      <c r="G58" s="19">
        <f t="shared" si="0"/>
        <v>0</v>
      </c>
    </row>
    <row r="59" spans="2:7" x14ac:dyDescent="0.4">
      <c r="B59" s="86"/>
      <c r="C59" s="86"/>
      <c r="D59" s="36" t="s">
        <v>442</v>
      </c>
      <c r="E59" s="19"/>
      <c r="F59" s="19"/>
      <c r="G59" s="19">
        <f t="shared" si="0"/>
        <v>0</v>
      </c>
    </row>
    <row r="60" spans="2:7" x14ac:dyDescent="0.4">
      <c r="B60" s="86"/>
      <c r="C60" s="86"/>
      <c r="D60" s="36" t="s">
        <v>445</v>
      </c>
      <c r="E60" s="19">
        <f>+E61+E62+E63+E64+E65</f>
        <v>0</v>
      </c>
      <c r="F60" s="19">
        <f>+F61+F62+F63+F64+F65</f>
        <v>0</v>
      </c>
      <c r="G60" s="19">
        <f t="shared" si="0"/>
        <v>0</v>
      </c>
    </row>
    <row r="61" spans="2:7" x14ac:dyDescent="0.4">
      <c r="B61" s="86"/>
      <c r="C61" s="86"/>
      <c r="D61" s="36" t="s">
        <v>446</v>
      </c>
      <c r="E61" s="19"/>
      <c r="F61" s="19"/>
      <c r="G61" s="19">
        <f t="shared" si="0"/>
        <v>0</v>
      </c>
    </row>
    <row r="62" spans="2:7" x14ac:dyDescent="0.4">
      <c r="B62" s="86"/>
      <c r="C62" s="86"/>
      <c r="D62" s="36" t="s">
        <v>434</v>
      </c>
      <c r="E62" s="19"/>
      <c r="F62" s="19"/>
      <c r="G62" s="19">
        <f t="shared" si="0"/>
        <v>0</v>
      </c>
    </row>
    <row r="63" spans="2:7" x14ac:dyDescent="0.4">
      <c r="B63" s="86"/>
      <c r="C63" s="86"/>
      <c r="D63" s="36" t="s">
        <v>436</v>
      </c>
      <c r="E63" s="19"/>
      <c r="F63" s="19"/>
      <c r="G63" s="19">
        <f t="shared" si="0"/>
        <v>0</v>
      </c>
    </row>
    <row r="64" spans="2:7" x14ac:dyDescent="0.4">
      <c r="B64" s="86"/>
      <c r="C64" s="86"/>
      <c r="D64" s="36" t="s">
        <v>437</v>
      </c>
      <c r="E64" s="19"/>
      <c r="F64" s="19"/>
      <c r="G64" s="19">
        <f t="shared" si="0"/>
        <v>0</v>
      </c>
    </row>
    <row r="65" spans="2:7" x14ac:dyDescent="0.4">
      <c r="B65" s="86"/>
      <c r="C65" s="86"/>
      <c r="D65" s="36" t="s">
        <v>442</v>
      </c>
      <c r="E65" s="19"/>
      <c r="F65" s="19"/>
      <c r="G65" s="19">
        <f t="shared" si="0"/>
        <v>0</v>
      </c>
    </row>
    <row r="66" spans="2:7" x14ac:dyDescent="0.4">
      <c r="B66" s="86"/>
      <c r="C66" s="86"/>
      <c r="D66" s="36" t="s">
        <v>435</v>
      </c>
      <c r="E66" s="19">
        <f>+E67+E68+E69</f>
        <v>0</v>
      </c>
      <c r="F66" s="19">
        <f>+F67+F68+F69</f>
        <v>0</v>
      </c>
      <c r="G66" s="19">
        <f t="shared" si="0"/>
        <v>0</v>
      </c>
    </row>
    <row r="67" spans="2:7" x14ac:dyDescent="0.4">
      <c r="B67" s="86"/>
      <c r="C67" s="86"/>
      <c r="D67" s="36" t="s">
        <v>446</v>
      </c>
      <c r="E67" s="19"/>
      <c r="F67" s="19"/>
      <c r="G67" s="19">
        <f t="shared" si="0"/>
        <v>0</v>
      </c>
    </row>
    <row r="68" spans="2:7" x14ac:dyDescent="0.4">
      <c r="B68" s="86"/>
      <c r="C68" s="86"/>
      <c r="D68" s="36" t="s">
        <v>434</v>
      </c>
      <c r="E68" s="19"/>
      <c r="F68" s="19"/>
      <c r="G68" s="19">
        <f t="shared" si="0"/>
        <v>0</v>
      </c>
    </row>
    <row r="69" spans="2:7" x14ac:dyDescent="0.4">
      <c r="B69" s="86"/>
      <c r="C69" s="86"/>
      <c r="D69" s="36" t="s">
        <v>442</v>
      </c>
      <c r="E69" s="19"/>
      <c r="F69" s="19"/>
      <c r="G69" s="19">
        <f t="shared" si="0"/>
        <v>0</v>
      </c>
    </row>
    <row r="70" spans="2:7" x14ac:dyDescent="0.4">
      <c r="B70" s="86"/>
      <c r="C70" s="86"/>
      <c r="D70" s="36" t="s">
        <v>319</v>
      </c>
      <c r="E70" s="19">
        <f>+E71+E74+E75</f>
        <v>0</v>
      </c>
      <c r="F70" s="19">
        <f>+F71+F74+F75</f>
        <v>0</v>
      </c>
      <c r="G70" s="19">
        <f t="shared" si="0"/>
        <v>0</v>
      </c>
    </row>
    <row r="71" spans="2:7" x14ac:dyDescent="0.4">
      <c r="B71" s="86"/>
      <c r="C71" s="86"/>
      <c r="D71" s="36" t="s">
        <v>447</v>
      </c>
      <c r="E71" s="19">
        <f>+E72+E73</f>
        <v>0</v>
      </c>
      <c r="F71" s="19">
        <f>+F72+F73</f>
        <v>0</v>
      </c>
      <c r="G71" s="19">
        <f t="shared" ref="G71:G134" si="1">E71-F71</f>
        <v>0</v>
      </c>
    </row>
    <row r="72" spans="2:7" x14ac:dyDescent="0.4">
      <c r="B72" s="86"/>
      <c r="C72" s="86"/>
      <c r="D72" s="36" t="s">
        <v>444</v>
      </c>
      <c r="E72" s="19"/>
      <c r="F72" s="19"/>
      <c r="G72" s="19">
        <f t="shared" si="1"/>
        <v>0</v>
      </c>
    </row>
    <row r="73" spans="2:7" x14ac:dyDescent="0.4">
      <c r="B73" s="86"/>
      <c r="C73" s="86"/>
      <c r="D73" s="36" t="s">
        <v>420</v>
      </c>
      <c r="E73" s="19"/>
      <c r="F73" s="19"/>
      <c r="G73" s="19">
        <f t="shared" si="1"/>
        <v>0</v>
      </c>
    </row>
    <row r="74" spans="2:7" x14ac:dyDescent="0.4">
      <c r="B74" s="86"/>
      <c r="C74" s="86"/>
      <c r="D74" s="36" t="s">
        <v>448</v>
      </c>
      <c r="E74" s="19"/>
      <c r="F74" s="19"/>
      <c r="G74" s="19">
        <f t="shared" si="1"/>
        <v>0</v>
      </c>
    </row>
    <row r="75" spans="2:7" x14ac:dyDescent="0.4">
      <c r="B75" s="86"/>
      <c r="C75" s="86"/>
      <c r="D75" s="36" t="s">
        <v>435</v>
      </c>
      <c r="E75" s="19">
        <f>+E76+E77+E78+E79+E80</f>
        <v>0</v>
      </c>
      <c r="F75" s="19">
        <f>+F76+F77+F78+F79+F80</f>
        <v>0</v>
      </c>
      <c r="G75" s="19">
        <f t="shared" si="1"/>
        <v>0</v>
      </c>
    </row>
    <row r="76" spans="2:7" x14ac:dyDescent="0.4">
      <c r="B76" s="86"/>
      <c r="C76" s="86"/>
      <c r="D76" s="36" t="s">
        <v>436</v>
      </c>
      <c r="E76" s="19"/>
      <c r="F76" s="19"/>
      <c r="G76" s="19">
        <f t="shared" si="1"/>
        <v>0</v>
      </c>
    </row>
    <row r="77" spans="2:7" x14ac:dyDescent="0.4">
      <c r="B77" s="86"/>
      <c r="C77" s="86"/>
      <c r="D77" s="36" t="s">
        <v>437</v>
      </c>
      <c r="E77" s="19"/>
      <c r="F77" s="19"/>
      <c r="G77" s="19">
        <f t="shared" si="1"/>
        <v>0</v>
      </c>
    </row>
    <row r="78" spans="2:7" x14ac:dyDescent="0.4">
      <c r="B78" s="86"/>
      <c r="C78" s="86"/>
      <c r="D78" s="36" t="s">
        <v>440</v>
      </c>
      <c r="E78" s="19"/>
      <c r="F78" s="19"/>
      <c r="G78" s="19">
        <f t="shared" si="1"/>
        <v>0</v>
      </c>
    </row>
    <row r="79" spans="2:7" x14ac:dyDescent="0.4">
      <c r="B79" s="86"/>
      <c r="C79" s="86"/>
      <c r="D79" s="36" t="s">
        <v>441</v>
      </c>
      <c r="E79" s="19"/>
      <c r="F79" s="19"/>
      <c r="G79" s="19">
        <f t="shared" si="1"/>
        <v>0</v>
      </c>
    </row>
    <row r="80" spans="2:7" x14ac:dyDescent="0.4">
      <c r="B80" s="86"/>
      <c r="C80" s="86"/>
      <c r="D80" s="36" t="s">
        <v>442</v>
      </c>
      <c r="E80" s="19"/>
      <c r="F80" s="19"/>
      <c r="G80" s="19">
        <f t="shared" si="1"/>
        <v>0</v>
      </c>
    </row>
    <row r="81" spans="2:7" x14ac:dyDescent="0.4">
      <c r="B81" s="86"/>
      <c r="C81" s="86"/>
      <c r="D81" s="36" t="s">
        <v>320</v>
      </c>
      <c r="E81" s="19">
        <f>+E82+E85+E88+E91+E94+E95+E99+E100</f>
        <v>0</v>
      </c>
      <c r="F81" s="19">
        <f>+F82+F85+F88+F91+F94+F95+F99+F100</f>
        <v>0</v>
      </c>
      <c r="G81" s="19">
        <f t="shared" si="1"/>
        <v>0</v>
      </c>
    </row>
    <row r="82" spans="2:7" x14ac:dyDescent="0.4">
      <c r="B82" s="86"/>
      <c r="C82" s="86"/>
      <c r="D82" s="36" t="s">
        <v>449</v>
      </c>
      <c r="E82" s="19">
        <f>+E83+E84</f>
        <v>0</v>
      </c>
      <c r="F82" s="19">
        <f>+F83+F84</f>
        <v>0</v>
      </c>
      <c r="G82" s="19">
        <f t="shared" si="1"/>
        <v>0</v>
      </c>
    </row>
    <row r="83" spans="2:7" x14ac:dyDescent="0.4">
      <c r="B83" s="86"/>
      <c r="C83" s="86"/>
      <c r="D83" s="36" t="s">
        <v>450</v>
      </c>
      <c r="E83" s="19"/>
      <c r="F83" s="19"/>
      <c r="G83" s="19">
        <f t="shared" si="1"/>
        <v>0</v>
      </c>
    </row>
    <row r="84" spans="2:7" x14ac:dyDescent="0.4">
      <c r="B84" s="86"/>
      <c r="C84" s="86"/>
      <c r="D84" s="36" t="s">
        <v>414</v>
      </c>
      <c r="E84" s="19"/>
      <c r="F84" s="19"/>
      <c r="G84" s="19">
        <f t="shared" si="1"/>
        <v>0</v>
      </c>
    </row>
    <row r="85" spans="2:7" x14ac:dyDescent="0.4">
      <c r="B85" s="86"/>
      <c r="C85" s="86"/>
      <c r="D85" s="36" t="s">
        <v>451</v>
      </c>
      <c r="E85" s="19">
        <f>+E86+E87</f>
        <v>0</v>
      </c>
      <c r="F85" s="19">
        <f>+F86+F87</f>
        <v>0</v>
      </c>
      <c r="G85" s="19">
        <f t="shared" si="1"/>
        <v>0</v>
      </c>
    </row>
    <row r="86" spans="2:7" x14ac:dyDescent="0.4">
      <c r="B86" s="86"/>
      <c r="C86" s="86"/>
      <c r="D86" s="36" t="s">
        <v>452</v>
      </c>
      <c r="E86" s="19"/>
      <c r="F86" s="19"/>
      <c r="G86" s="19">
        <f t="shared" si="1"/>
        <v>0</v>
      </c>
    </row>
    <row r="87" spans="2:7" x14ac:dyDescent="0.4">
      <c r="B87" s="86"/>
      <c r="C87" s="86"/>
      <c r="D87" s="36" t="s">
        <v>414</v>
      </c>
      <c r="E87" s="19"/>
      <c r="F87" s="19"/>
      <c r="G87" s="19">
        <f t="shared" si="1"/>
        <v>0</v>
      </c>
    </row>
    <row r="88" spans="2:7" x14ac:dyDescent="0.4">
      <c r="B88" s="86"/>
      <c r="C88" s="86"/>
      <c r="D88" s="36" t="s">
        <v>453</v>
      </c>
      <c r="E88" s="19">
        <f>+E89+E90</f>
        <v>0</v>
      </c>
      <c r="F88" s="19">
        <f>+F89+F90</f>
        <v>0</v>
      </c>
      <c r="G88" s="19">
        <f t="shared" si="1"/>
        <v>0</v>
      </c>
    </row>
    <row r="89" spans="2:7" x14ac:dyDescent="0.4">
      <c r="B89" s="86"/>
      <c r="C89" s="86"/>
      <c r="D89" s="36" t="s">
        <v>454</v>
      </c>
      <c r="E89" s="19"/>
      <c r="F89" s="19"/>
      <c r="G89" s="19">
        <f t="shared" si="1"/>
        <v>0</v>
      </c>
    </row>
    <row r="90" spans="2:7" x14ac:dyDescent="0.4">
      <c r="B90" s="86"/>
      <c r="C90" s="86"/>
      <c r="D90" s="36" t="s">
        <v>414</v>
      </c>
      <c r="E90" s="19"/>
      <c r="F90" s="19"/>
      <c r="G90" s="19">
        <f t="shared" si="1"/>
        <v>0</v>
      </c>
    </row>
    <row r="91" spans="2:7" x14ac:dyDescent="0.4">
      <c r="B91" s="86"/>
      <c r="C91" s="86"/>
      <c r="D91" s="36" t="s">
        <v>455</v>
      </c>
      <c r="E91" s="19">
        <f>+E92+E93</f>
        <v>0</v>
      </c>
      <c r="F91" s="19">
        <f>+F92+F93</f>
        <v>0</v>
      </c>
      <c r="G91" s="19">
        <f t="shared" si="1"/>
        <v>0</v>
      </c>
    </row>
    <row r="92" spans="2:7" x14ac:dyDescent="0.4">
      <c r="B92" s="86"/>
      <c r="C92" s="86"/>
      <c r="D92" s="36" t="s">
        <v>456</v>
      </c>
      <c r="E92" s="19"/>
      <c r="F92" s="19"/>
      <c r="G92" s="19">
        <f t="shared" si="1"/>
        <v>0</v>
      </c>
    </row>
    <row r="93" spans="2:7" x14ac:dyDescent="0.4">
      <c r="B93" s="86"/>
      <c r="C93" s="86"/>
      <c r="D93" s="36" t="s">
        <v>414</v>
      </c>
      <c r="E93" s="19"/>
      <c r="F93" s="19"/>
      <c r="G93" s="19">
        <f t="shared" si="1"/>
        <v>0</v>
      </c>
    </row>
    <row r="94" spans="2:7" x14ac:dyDescent="0.4">
      <c r="B94" s="86"/>
      <c r="C94" s="86"/>
      <c r="D94" s="36" t="s">
        <v>457</v>
      </c>
      <c r="E94" s="19"/>
      <c r="F94" s="19"/>
      <c r="G94" s="19">
        <f t="shared" si="1"/>
        <v>0</v>
      </c>
    </row>
    <row r="95" spans="2:7" x14ac:dyDescent="0.4">
      <c r="B95" s="86"/>
      <c r="C95" s="86"/>
      <c r="D95" s="36" t="s">
        <v>423</v>
      </c>
      <c r="E95" s="19">
        <f>+E96+E97+E98</f>
        <v>0</v>
      </c>
      <c r="F95" s="19">
        <f>+F96+F97+F98</f>
        <v>0</v>
      </c>
      <c r="G95" s="19">
        <f t="shared" si="1"/>
        <v>0</v>
      </c>
    </row>
    <row r="96" spans="2:7" x14ac:dyDescent="0.4">
      <c r="B96" s="86"/>
      <c r="C96" s="86"/>
      <c r="D96" s="36" t="s">
        <v>458</v>
      </c>
      <c r="E96" s="19"/>
      <c r="F96" s="19"/>
      <c r="G96" s="19">
        <f t="shared" si="1"/>
        <v>0</v>
      </c>
    </row>
    <row r="97" spans="2:7" x14ac:dyDescent="0.4">
      <c r="B97" s="86"/>
      <c r="C97" s="86"/>
      <c r="D97" s="36" t="s">
        <v>459</v>
      </c>
      <c r="E97" s="19"/>
      <c r="F97" s="19"/>
      <c r="G97" s="19">
        <f t="shared" si="1"/>
        <v>0</v>
      </c>
    </row>
    <row r="98" spans="2:7" x14ac:dyDescent="0.4">
      <c r="B98" s="86"/>
      <c r="C98" s="86"/>
      <c r="D98" s="36" t="s">
        <v>434</v>
      </c>
      <c r="E98" s="19"/>
      <c r="F98" s="19"/>
      <c r="G98" s="19">
        <f t="shared" si="1"/>
        <v>0</v>
      </c>
    </row>
    <row r="99" spans="2:7" x14ac:dyDescent="0.4">
      <c r="B99" s="86"/>
      <c r="C99" s="86"/>
      <c r="D99" s="36" t="s">
        <v>448</v>
      </c>
      <c r="E99" s="19"/>
      <c r="F99" s="19"/>
      <c r="G99" s="19">
        <f t="shared" si="1"/>
        <v>0</v>
      </c>
    </row>
    <row r="100" spans="2:7" x14ac:dyDescent="0.4">
      <c r="B100" s="86"/>
      <c r="C100" s="86"/>
      <c r="D100" s="36" t="s">
        <v>435</v>
      </c>
      <c r="E100" s="19">
        <f>+E101+E102+E103+E104+E105</f>
        <v>0</v>
      </c>
      <c r="F100" s="19">
        <f>+F101+F102+F103+F104+F105</f>
        <v>0</v>
      </c>
      <c r="G100" s="19">
        <f t="shared" si="1"/>
        <v>0</v>
      </c>
    </row>
    <row r="101" spans="2:7" x14ac:dyDescent="0.4">
      <c r="B101" s="86"/>
      <c r="C101" s="86"/>
      <c r="D101" s="36" t="s">
        <v>436</v>
      </c>
      <c r="E101" s="19"/>
      <c r="F101" s="19"/>
      <c r="G101" s="19">
        <f t="shared" si="1"/>
        <v>0</v>
      </c>
    </row>
    <row r="102" spans="2:7" x14ac:dyDescent="0.4">
      <c r="B102" s="86"/>
      <c r="C102" s="86"/>
      <c r="D102" s="36" t="s">
        <v>437</v>
      </c>
      <c r="E102" s="19"/>
      <c r="F102" s="19"/>
      <c r="G102" s="19">
        <f t="shared" si="1"/>
        <v>0</v>
      </c>
    </row>
    <row r="103" spans="2:7" x14ac:dyDescent="0.4">
      <c r="B103" s="86"/>
      <c r="C103" s="86"/>
      <c r="D103" s="36" t="s">
        <v>440</v>
      </c>
      <c r="E103" s="19"/>
      <c r="F103" s="19"/>
      <c r="G103" s="19">
        <f t="shared" si="1"/>
        <v>0</v>
      </c>
    </row>
    <row r="104" spans="2:7" x14ac:dyDescent="0.4">
      <c r="B104" s="86"/>
      <c r="C104" s="86"/>
      <c r="D104" s="36" t="s">
        <v>441</v>
      </c>
      <c r="E104" s="19"/>
      <c r="F104" s="19"/>
      <c r="G104" s="19">
        <f t="shared" si="1"/>
        <v>0</v>
      </c>
    </row>
    <row r="105" spans="2:7" x14ac:dyDescent="0.4">
      <c r="B105" s="86"/>
      <c r="C105" s="86"/>
      <c r="D105" s="36" t="s">
        <v>442</v>
      </c>
      <c r="E105" s="19"/>
      <c r="F105" s="19"/>
      <c r="G105" s="19">
        <f t="shared" si="1"/>
        <v>0</v>
      </c>
    </row>
    <row r="106" spans="2:7" x14ac:dyDescent="0.4">
      <c r="B106" s="86"/>
      <c r="C106" s="86"/>
      <c r="D106" s="36" t="s">
        <v>321</v>
      </c>
      <c r="E106" s="19"/>
      <c r="F106" s="19"/>
      <c r="G106" s="19">
        <f t="shared" si="1"/>
        <v>0</v>
      </c>
    </row>
    <row r="107" spans="2:7" x14ac:dyDescent="0.4">
      <c r="B107" s="86"/>
      <c r="C107" s="86"/>
      <c r="D107" s="36" t="s">
        <v>322</v>
      </c>
      <c r="E107" s="19">
        <f>+E108+E117+E122+E123+E127+E130+E136</f>
        <v>0</v>
      </c>
      <c r="F107" s="19">
        <f>+F108+F117+F122+F123+F127+F130+F136</f>
        <v>0</v>
      </c>
      <c r="G107" s="19">
        <f t="shared" si="1"/>
        <v>0</v>
      </c>
    </row>
    <row r="108" spans="2:7" x14ac:dyDescent="0.4">
      <c r="B108" s="86"/>
      <c r="C108" s="86"/>
      <c r="D108" s="36" t="s">
        <v>460</v>
      </c>
      <c r="E108" s="19">
        <f>+E109+E110+E111+E112+E113+E114+E115+E116</f>
        <v>0</v>
      </c>
      <c r="F108" s="19">
        <f>+F109+F110+F111+F112+F113+F114+F115+F116</f>
        <v>0</v>
      </c>
      <c r="G108" s="19">
        <f t="shared" si="1"/>
        <v>0</v>
      </c>
    </row>
    <row r="109" spans="2:7" x14ac:dyDescent="0.4">
      <c r="B109" s="86"/>
      <c r="C109" s="86"/>
      <c r="D109" s="36" t="s">
        <v>461</v>
      </c>
      <c r="E109" s="19"/>
      <c r="F109" s="19"/>
      <c r="G109" s="19">
        <f t="shared" si="1"/>
        <v>0</v>
      </c>
    </row>
    <row r="110" spans="2:7" x14ac:dyDescent="0.4">
      <c r="B110" s="86"/>
      <c r="C110" s="86"/>
      <c r="D110" s="36" t="s">
        <v>462</v>
      </c>
      <c r="E110" s="19"/>
      <c r="F110" s="19"/>
      <c r="G110" s="19">
        <f t="shared" si="1"/>
        <v>0</v>
      </c>
    </row>
    <row r="111" spans="2:7" x14ac:dyDescent="0.4">
      <c r="B111" s="86"/>
      <c r="C111" s="86"/>
      <c r="D111" s="36" t="s">
        <v>463</v>
      </c>
      <c r="E111" s="19"/>
      <c r="F111" s="19"/>
      <c r="G111" s="19">
        <f t="shared" si="1"/>
        <v>0</v>
      </c>
    </row>
    <row r="112" spans="2:7" x14ac:dyDescent="0.4">
      <c r="B112" s="86"/>
      <c r="C112" s="86"/>
      <c r="D112" s="36" t="s">
        <v>464</v>
      </c>
      <c r="E112" s="19"/>
      <c r="F112" s="19"/>
      <c r="G112" s="19">
        <f t="shared" si="1"/>
        <v>0</v>
      </c>
    </row>
    <row r="113" spans="2:7" x14ac:dyDescent="0.4">
      <c r="B113" s="86"/>
      <c r="C113" s="86"/>
      <c r="D113" s="36" t="s">
        <v>465</v>
      </c>
      <c r="E113" s="19"/>
      <c r="F113" s="19"/>
      <c r="G113" s="19">
        <f t="shared" si="1"/>
        <v>0</v>
      </c>
    </row>
    <row r="114" spans="2:7" x14ac:dyDescent="0.4">
      <c r="B114" s="86"/>
      <c r="C114" s="86"/>
      <c r="D114" s="36" t="s">
        <v>466</v>
      </c>
      <c r="E114" s="19"/>
      <c r="F114" s="19"/>
      <c r="G114" s="19">
        <f t="shared" si="1"/>
        <v>0</v>
      </c>
    </row>
    <row r="115" spans="2:7" x14ac:dyDescent="0.4">
      <c r="B115" s="86"/>
      <c r="C115" s="86"/>
      <c r="D115" s="36" t="s">
        <v>467</v>
      </c>
      <c r="E115" s="19"/>
      <c r="F115" s="19"/>
      <c r="G115" s="19">
        <f t="shared" si="1"/>
        <v>0</v>
      </c>
    </row>
    <row r="116" spans="2:7" x14ac:dyDescent="0.4">
      <c r="B116" s="86"/>
      <c r="C116" s="86"/>
      <c r="D116" s="36" t="s">
        <v>468</v>
      </c>
      <c r="E116" s="19"/>
      <c r="F116" s="19"/>
      <c r="G116" s="19">
        <f t="shared" si="1"/>
        <v>0</v>
      </c>
    </row>
    <row r="117" spans="2:7" x14ac:dyDescent="0.4">
      <c r="B117" s="86"/>
      <c r="C117" s="86"/>
      <c r="D117" s="36" t="s">
        <v>469</v>
      </c>
      <c r="E117" s="19">
        <f>+E118+E119+E120+E121</f>
        <v>0</v>
      </c>
      <c r="F117" s="19">
        <f>+F118+F119+F120+F121</f>
        <v>0</v>
      </c>
      <c r="G117" s="19">
        <f t="shared" si="1"/>
        <v>0</v>
      </c>
    </row>
    <row r="118" spans="2:7" x14ac:dyDescent="0.4">
      <c r="B118" s="86"/>
      <c r="C118" s="86"/>
      <c r="D118" s="36" t="s">
        <v>470</v>
      </c>
      <c r="E118" s="19"/>
      <c r="F118" s="19"/>
      <c r="G118" s="19">
        <f t="shared" si="1"/>
        <v>0</v>
      </c>
    </row>
    <row r="119" spans="2:7" x14ac:dyDescent="0.4">
      <c r="B119" s="86"/>
      <c r="C119" s="86"/>
      <c r="D119" s="36" t="s">
        <v>471</v>
      </c>
      <c r="E119" s="19"/>
      <c r="F119" s="19"/>
      <c r="G119" s="19">
        <f t="shared" si="1"/>
        <v>0</v>
      </c>
    </row>
    <row r="120" spans="2:7" x14ac:dyDescent="0.4">
      <c r="B120" s="86"/>
      <c r="C120" s="86"/>
      <c r="D120" s="36" t="s">
        <v>472</v>
      </c>
      <c r="E120" s="19"/>
      <c r="F120" s="19"/>
      <c r="G120" s="19">
        <f t="shared" si="1"/>
        <v>0</v>
      </c>
    </row>
    <row r="121" spans="2:7" x14ac:dyDescent="0.4">
      <c r="B121" s="86"/>
      <c r="C121" s="86"/>
      <c r="D121" s="36" t="s">
        <v>473</v>
      </c>
      <c r="E121" s="19"/>
      <c r="F121" s="19"/>
      <c r="G121" s="19">
        <f t="shared" si="1"/>
        <v>0</v>
      </c>
    </row>
    <row r="122" spans="2:7" x14ac:dyDescent="0.4">
      <c r="B122" s="86"/>
      <c r="C122" s="86"/>
      <c r="D122" s="36" t="s">
        <v>474</v>
      </c>
      <c r="E122" s="19"/>
      <c r="F122" s="19"/>
      <c r="G122" s="19">
        <f t="shared" si="1"/>
        <v>0</v>
      </c>
    </row>
    <row r="123" spans="2:7" x14ac:dyDescent="0.4">
      <c r="B123" s="86"/>
      <c r="C123" s="86"/>
      <c r="D123" s="36" t="s">
        <v>475</v>
      </c>
      <c r="E123" s="19">
        <f>+E124+E125+E126</f>
        <v>0</v>
      </c>
      <c r="F123" s="19">
        <f>+F124+F125+F126</f>
        <v>0</v>
      </c>
      <c r="G123" s="19">
        <f t="shared" si="1"/>
        <v>0</v>
      </c>
    </row>
    <row r="124" spans="2:7" x14ac:dyDescent="0.4">
      <c r="B124" s="86"/>
      <c r="C124" s="86"/>
      <c r="D124" s="36" t="s">
        <v>476</v>
      </c>
      <c r="E124" s="19"/>
      <c r="F124" s="19"/>
      <c r="G124" s="19">
        <f t="shared" si="1"/>
        <v>0</v>
      </c>
    </row>
    <row r="125" spans="2:7" x14ac:dyDescent="0.4">
      <c r="B125" s="86"/>
      <c r="C125" s="86"/>
      <c r="D125" s="36" t="s">
        <v>477</v>
      </c>
      <c r="E125" s="19"/>
      <c r="F125" s="19"/>
      <c r="G125" s="19">
        <f t="shared" si="1"/>
        <v>0</v>
      </c>
    </row>
    <row r="126" spans="2:7" x14ac:dyDescent="0.4">
      <c r="B126" s="86"/>
      <c r="C126" s="86"/>
      <c r="D126" s="36" t="s">
        <v>478</v>
      </c>
      <c r="E126" s="19"/>
      <c r="F126" s="19"/>
      <c r="G126" s="19">
        <f t="shared" si="1"/>
        <v>0</v>
      </c>
    </row>
    <row r="127" spans="2:7" x14ac:dyDescent="0.4">
      <c r="B127" s="86"/>
      <c r="C127" s="86"/>
      <c r="D127" s="36" t="s">
        <v>479</v>
      </c>
      <c r="E127" s="19">
        <f>+E128+E129</f>
        <v>0</v>
      </c>
      <c r="F127" s="19">
        <f>+F128+F129</f>
        <v>0</v>
      </c>
      <c r="G127" s="19">
        <f t="shared" si="1"/>
        <v>0</v>
      </c>
    </row>
    <row r="128" spans="2:7" x14ac:dyDescent="0.4">
      <c r="B128" s="86"/>
      <c r="C128" s="86"/>
      <c r="D128" s="36" t="s">
        <v>414</v>
      </c>
      <c r="E128" s="19"/>
      <c r="F128" s="19"/>
      <c r="G128" s="19">
        <f t="shared" si="1"/>
        <v>0</v>
      </c>
    </row>
    <row r="129" spans="2:7" x14ac:dyDescent="0.4">
      <c r="B129" s="86"/>
      <c r="C129" s="86"/>
      <c r="D129" s="36" t="s">
        <v>480</v>
      </c>
      <c r="E129" s="19"/>
      <c r="F129" s="19"/>
      <c r="G129" s="19">
        <f t="shared" si="1"/>
        <v>0</v>
      </c>
    </row>
    <row r="130" spans="2:7" x14ac:dyDescent="0.4">
      <c r="B130" s="86"/>
      <c r="C130" s="86"/>
      <c r="D130" s="36" t="s">
        <v>435</v>
      </c>
      <c r="E130" s="19">
        <f>+E131+E132+E133+E134+E135</f>
        <v>0</v>
      </c>
      <c r="F130" s="19">
        <f>+F131+F132+F133+F134+F135</f>
        <v>0</v>
      </c>
      <c r="G130" s="19">
        <f t="shared" si="1"/>
        <v>0</v>
      </c>
    </row>
    <row r="131" spans="2:7" x14ac:dyDescent="0.4">
      <c r="B131" s="86"/>
      <c r="C131" s="86"/>
      <c r="D131" s="36" t="s">
        <v>436</v>
      </c>
      <c r="E131" s="19"/>
      <c r="F131" s="19"/>
      <c r="G131" s="19">
        <f t="shared" si="1"/>
        <v>0</v>
      </c>
    </row>
    <row r="132" spans="2:7" x14ac:dyDescent="0.4">
      <c r="B132" s="86"/>
      <c r="C132" s="86"/>
      <c r="D132" s="36" t="s">
        <v>437</v>
      </c>
      <c r="E132" s="19"/>
      <c r="F132" s="19"/>
      <c r="G132" s="19">
        <f t="shared" si="1"/>
        <v>0</v>
      </c>
    </row>
    <row r="133" spans="2:7" x14ac:dyDescent="0.4">
      <c r="B133" s="86"/>
      <c r="C133" s="86"/>
      <c r="D133" s="36" t="s">
        <v>440</v>
      </c>
      <c r="E133" s="19"/>
      <c r="F133" s="19"/>
      <c r="G133" s="19">
        <f t="shared" si="1"/>
        <v>0</v>
      </c>
    </row>
    <row r="134" spans="2:7" x14ac:dyDescent="0.4">
      <c r="B134" s="86"/>
      <c r="C134" s="86"/>
      <c r="D134" s="36" t="s">
        <v>441</v>
      </c>
      <c r="E134" s="19"/>
      <c r="F134" s="19"/>
      <c r="G134" s="19">
        <f t="shared" si="1"/>
        <v>0</v>
      </c>
    </row>
    <row r="135" spans="2:7" x14ac:dyDescent="0.4">
      <c r="B135" s="86"/>
      <c r="C135" s="86"/>
      <c r="D135" s="36" t="s">
        <v>442</v>
      </c>
      <c r="E135" s="19"/>
      <c r="F135" s="19"/>
      <c r="G135" s="19">
        <f t="shared" ref="G135:G198" si="2">E135-F135</f>
        <v>0</v>
      </c>
    </row>
    <row r="136" spans="2:7" x14ac:dyDescent="0.4">
      <c r="B136" s="86"/>
      <c r="C136" s="86"/>
      <c r="D136" s="36" t="s">
        <v>146</v>
      </c>
      <c r="E136" s="19"/>
      <c r="F136" s="19"/>
      <c r="G136" s="19">
        <f t="shared" si="2"/>
        <v>0</v>
      </c>
    </row>
    <row r="137" spans="2:7" x14ac:dyDescent="0.4">
      <c r="B137" s="86"/>
      <c r="C137" s="86"/>
      <c r="D137" s="36" t="s">
        <v>323</v>
      </c>
      <c r="E137" s="19">
        <f>+E138+E141+E142+E143</f>
        <v>0</v>
      </c>
      <c r="F137" s="19">
        <f>+F138+F141+F142+F143</f>
        <v>0</v>
      </c>
      <c r="G137" s="19">
        <f t="shared" si="2"/>
        <v>0</v>
      </c>
    </row>
    <row r="138" spans="2:7" x14ac:dyDescent="0.4">
      <c r="B138" s="86"/>
      <c r="C138" s="86"/>
      <c r="D138" s="36" t="s">
        <v>447</v>
      </c>
      <c r="E138" s="19">
        <f>+E139+E140</f>
        <v>0</v>
      </c>
      <c r="F138" s="19">
        <f>+F139+F140</f>
        <v>0</v>
      </c>
      <c r="G138" s="19">
        <f t="shared" si="2"/>
        <v>0</v>
      </c>
    </row>
    <row r="139" spans="2:7" x14ac:dyDescent="0.4">
      <c r="B139" s="86"/>
      <c r="C139" s="86"/>
      <c r="D139" s="36" t="s">
        <v>444</v>
      </c>
      <c r="E139" s="19"/>
      <c r="F139" s="19"/>
      <c r="G139" s="19">
        <f t="shared" si="2"/>
        <v>0</v>
      </c>
    </row>
    <row r="140" spans="2:7" x14ac:dyDescent="0.4">
      <c r="B140" s="86"/>
      <c r="C140" s="86"/>
      <c r="D140" s="36" t="s">
        <v>420</v>
      </c>
      <c r="E140" s="19"/>
      <c r="F140" s="19"/>
      <c r="G140" s="19">
        <f t="shared" si="2"/>
        <v>0</v>
      </c>
    </row>
    <row r="141" spans="2:7" x14ac:dyDescent="0.4">
      <c r="B141" s="86"/>
      <c r="C141" s="86"/>
      <c r="D141" s="36" t="s">
        <v>481</v>
      </c>
      <c r="E141" s="19"/>
      <c r="F141" s="19"/>
      <c r="G141" s="19">
        <f t="shared" si="2"/>
        <v>0</v>
      </c>
    </row>
    <row r="142" spans="2:7" x14ac:dyDescent="0.4">
      <c r="B142" s="86"/>
      <c r="C142" s="86"/>
      <c r="D142" s="36" t="s">
        <v>474</v>
      </c>
      <c r="E142" s="19"/>
      <c r="F142" s="19"/>
      <c r="G142" s="19">
        <f t="shared" si="2"/>
        <v>0</v>
      </c>
    </row>
    <row r="143" spans="2:7" x14ac:dyDescent="0.4">
      <c r="B143" s="86"/>
      <c r="C143" s="86"/>
      <c r="D143" s="36" t="s">
        <v>435</v>
      </c>
      <c r="E143" s="19">
        <f>+E144+E145+E146+E147+E148</f>
        <v>0</v>
      </c>
      <c r="F143" s="19">
        <f>+F144+F145+F146+F147+F148</f>
        <v>0</v>
      </c>
      <c r="G143" s="19">
        <f t="shared" si="2"/>
        <v>0</v>
      </c>
    </row>
    <row r="144" spans="2:7" x14ac:dyDescent="0.4">
      <c r="B144" s="86"/>
      <c r="C144" s="86"/>
      <c r="D144" s="36" t="s">
        <v>436</v>
      </c>
      <c r="E144" s="19"/>
      <c r="F144" s="19"/>
      <c r="G144" s="19">
        <f t="shared" si="2"/>
        <v>0</v>
      </c>
    </row>
    <row r="145" spans="2:7" x14ac:dyDescent="0.4">
      <c r="B145" s="86"/>
      <c r="C145" s="86"/>
      <c r="D145" s="36" t="s">
        <v>437</v>
      </c>
      <c r="E145" s="19"/>
      <c r="F145" s="19"/>
      <c r="G145" s="19">
        <f t="shared" si="2"/>
        <v>0</v>
      </c>
    </row>
    <row r="146" spans="2:7" x14ac:dyDescent="0.4">
      <c r="B146" s="86"/>
      <c r="C146" s="86"/>
      <c r="D146" s="36" t="s">
        <v>440</v>
      </c>
      <c r="E146" s="19"/>
      <c r="F146" s="19"/>
      <c r="G146" s="19">
        <f t="shared" si="2"/>
        <v>0</v>
      </c>
    </row>
    <row r="147" spans="2:7" x14ac:dyDescent="0.4">
      <c r="B147" s="86"/>
      <c r="C147" s="86"/>
      <c r="D147" s="36" t="s">
        <v>441</v>
      </c>
      <c r="E147" s="19"/>
      <c r="F147" s="19"/>
      <c r="G147" s="19">
        <f t="shared" si="2"/>
        <v>0</v>
      </c>
    </row>
    <row r="148" spans="2:7" x14ac:dyDescent="0.4">
      <c r="B148" s="86"/>
      <c r="C148" s="86"/>
      <c r="D148" s="36" t="s">
        <v>442</v>
      </c>
      <c r="E148" s="19"/>
      <c r="F148" s="19"/>
      <c r="G148" s="19">
        <f t="shared" si="2"/>
        <v>0</v>
      </c>
    </row>
    <row r="149" spans="2:7" x14ac:dyDescent="0.4">
      <c r="B149" s="86"/>
      <c r="C149" s="86"/>
      <c r="D149" s="36" t="s">
        <v>324</v>
      </c>
      <c r="E149" s="19">
        <f>+E150+E151+E152+E153+E154+E155+E156+E157+E158+E159+E162+E168</f>
        <v>0</v>
      </c>
      <c r="F149" s="19">
        <f>+F150+F151+F152+F153+F154+F155+F156+F157+F158+F159+F162+F168</f>
        <v>0</v>
      </c>
      <c r="G149" s="19">
        <f t="shared" si="2"/>
        <v>0</v>
      </c>
    </row>
    <row r="150" spans="2:7" x14ac:dyDescent="0.4">
      <c r="B150" s="86"/>
      <c r="C150" s="86"/>
      <c r="D150" s="36" t="s">
        <v>482</v>
      </c>
      <c r="E150" s="19"/>
      <c r="F150" s="19"/>
      <c r="G150" s="19">
        <f t="shared" si="2"/>
        <v>0</v>
      </c>
    </row>
    <row r="151" spans="2:7" x14ac:dyDescent="0.4">
      <c r="B151" s="86"/>
      <c r="C151" s="86"/>
      <c r="D151" s="36" t="s">
        <v>483</v>
      </c>
      <c r="E151" s="19"/>
      <c r="F151" s="19"/>
      <c r="G151" s="19">
        <f t="shared" si="2"/>
        <v>0</v>
      </c>
    </row>
    <row r="152" spans="2:7" x14ac:dyDescent="0.4">
      <c r="B152" s="86"/>
      <c r="C152" s="86"/>
      <c r="D152" s="36" t="s">
        <v>484</v>
      </c>
      <c r="E152" s="19"/>
      <c r="F152" s="19"/>
      <c r="G152" s="19">
        <f t="shared" si="2"/>
        <v>0</v>
      </c>
    </row>
    <row r="153" spans="2:7" x14ac:dyDescent="0.4">
      <c r="B153" s="86"/>
      <c r="C153" s="86"/>
      <c r="D153" s="36" t="s">
        <v>485</v>
      </c>
      <c r="E153" s="19"/>
      <c r="F153" s="19"/>
      <c r="G153" s="19">
        <f t="shared" si="2"/>
        <v>0</v>
      </c>
    </row>
    <row r="154" spans="2:7" x14ac:dyDescent="0.4">
      <c r="B154" s="86"/>
      <c r="C154" s="86"/>
      <c r="D154" s="36" t="s">
        <v>486</v>
      </c>
      <c r="E154" s="19"/>
      <c r="F154" s="19"/>
      <c r="G154" s="19">
        <f t="shared" si="2"/>
        <v>0</v>
      </c>
    </row>
    <row r="155" spans="2:7" x14ac:dyDescent="0.4">
      <c r="B155" s="86"/>
      <c r="C155" s="86"/>
      <c r="D155" s="36" t="s">
        <v>487</v>
      </c>
      <c r="E155" s="19"/>
      <c r="F155" s="19"/>
      <c r="G155" s="19">
        <f t="shared" si="2"/>
        <v>0</v>
      </c>
    </row>
    <row r="156" spans="2:7" x14ac:dyDescent="0.4">
      <c r="B156" s="86"/>
      <c r="C156" s="86"/>
      <c r="D156" s="36" t="s">
        <v>488</v>
      </c>
      <c r="E156" s="19"/>
      <c r="F156" s="19"/>
      <c r="G156" s="19">
        <f t="shared" si="2"/>
        <v>0</v>
      </c>
    </row>
    <row r="157" spans="2:7" x14ac:dyDescent="0.4">
      <c r="B157" s="86"/>
      <c r="C157" s="86"/>
      <c r="D157" s="36" t="s">
        <v>489</v>
      </c>
      <c r="E157" s="19"/>
      <c r="F157" s="19"/>
      <c r="G157" s="19">
        <f t="shared" si="2"/>
        <v>0</v>
      </c>
    </row>
    <row r="158" spans="2:7" x14ac:dyDescent="0.4">
      <c r="B158" s="86"/>
      <c r="C158" s="86"/>
      <c r="D158" s="36" t="s">
        <v>490</v>
      </c>
      <c r="E158" s="19"/>
      <c r="F158" s="19"/>
      <c r="G158" s="19">
        <f t="shared" si="2"/>
        <v>0</v>
      </c>
    </row>
    <row r="159" spans="2:7" x14ac:dyDescent="0.4">
      <c r="B159" s="86"/>
      <c r="C159" s="86"/>
      <c r="D159" s="36" t="s">
        <v>491</v>
      </c>
      <c r="E159" s="19">
        <f>+E160+E161</f>
        <v>0</v>
      </c>
      <c r="F159" s="19">
        <f>+F160+F161</f>
        <v>0</v>
      </c>
      <c r="G159" s="19">
        <f t="shared" si="2"/>
        <v>0</v>
      </c>
    </row>
    <row r="160" spans="2:7" x14ac:dyDescent="0.4">
      <c r="B160" s="86"/>
      <c r="C160" s="86"/>
      <c r="D160" s="36" t="s">
        <v>492</v>
      </c>
      <c r="E160" s="19"/>
      <c r="F160" s="19"/>
      <c r="G160" s="19">
        <f t="shared" si="2"/>
        <v>0</v>
      </c>
    </row>
    <row r="161" spans="2:7" x14ac:dyDescent="0.4">
      <c r="B161" s="86"/>
      <c r="C161" s="86"/>
      <c r="D161" s="36" t="s">
        <v>493</v>
      </c>
      <c r="E161" s="19"/>
      <c r="F161" s="19"/>
      <c r="G161" s="19">
        <f t="shared" si="2"/>
        <v>0</v>
      </c>
    </row>
    <row r="162" spans="2:7" x14ac:dyDescent="0.4">
      <c r="B162" s="86"/>
      <c r="C162" s="86"/>
      <c r="D162" s="36" t="s">
        <v>494</v>
      </c>
      <c r="E162" s="19">
        <f>+E163+E164+E165+E166+E167</f>
        <v>0</v>
      </c>
      <c r="F162" s="19">
        <f>+F163+F164+F165+F166+F167</f>
        <v>0</v>
      </c>
      <c r="G162" s="19">
        <f t="shared" si="2"/>
        <v>0</v>
      </c>
    </row>
    <row r="163" spans="2:7" x14ac:dyDescent="0.4">
      <c r="B163" s="86"/>
      <c r="C163" s="86"/>
      <c r="D163" s="36" t="s">
        <v>436</v>
      </c>
      <c r="E163" s="19"/>
      <c r="F163" s="19"/>
      <c r="G163" s="19">
        <f t="shared" si="2"/>
        <v>0</v>
      </c>
    </row>
    <row r="164" spans="2:7" x14ac:dyDescent="0.4">
      <c r="B164" s="86"/>
      <c r="C164" s="86"/>
      <c r="D164" s="36" t="s">
        <v>437</v>
      </c>
      <c r="E164" s="19"/>
      <c r="F164" s="19"/>
      <c r="G164" s="19">
        <f t="shared" si="2"/>
        <v>0</v>
      </c>
    </row>
    <row r="165" spans="2:7" x14ac:dyDescent="0.4">
      <c r="B165" s="86"/>
      <c r="C165" s="86"/>
      <c r="D165" s="36" t="s">
        <v>440</v>
      </c>
      <c r="E165" s="19"/>
      <c r="F165" s="19"/>
      <c r="G165" s="19">
        <f t="shared" si="2"/>
        <v>0</v>
      </c>
    </row>
    <row r="166" spans="2:7" x14ac:dyDescent="0.4">
      <c r="B166" s="86"/>
      <c r="C166" s="86"/>
      <c r="D166" s="36" t="s">
        <v>441</v>
      </c>
      <c r="E166" s="19"/>
      <c r="F166" s="19"/>
      <c r="G166" s="19">
        <f t="shared" si="2"/>
        <v>0</v>
      </c>
    </row>
    <row r="167" spans="2:7" x14ac:dyDescent="0.4">
      <c r="B167" s="86"/>
      <c r="C167" s="86"/>
      <c r="D167" s="36" t="s">
        <v>495</v>
      </c>
      <c r="E167" s="19"/>
      <c r="F167" s="19"/>
      <c r="G167" s="19">
        <f t="shared" si="2"/>
        <v>0</v>
      </c>
    </row>
    <row r="168" spans="2:7" x14ac:dyDescent="0.4">
      <c r="B168" s="86"/>
      <c r="C168" s="86"/>
      <c r="D168" s="36" t="s">
        <v>146</v>
      </c>
      <c r="E168" s="19"/>
      <c r="F168" s="19"/>
      <c r="G168" s="19">
        <f t="shared" si="2"/>
        <v>0</v>
      </c>
    </row>
    <row r="169" spans="2:7" x14ac:dyDescent="0.4">
      <c r="B169" s="86"/>
      <c r="C169" s="86"/>
      <c r="D169" s="36" t="s">
        <v>325</v>
      </c>
      <c r="E169" s="19">
        <f>+E170</f>
        <v>12104720</v>
      </c>
      <c r="F169" s="19">
        <f>+F170</f>
        <v>14081618</v>
      </c>
      <c r="G169" s="19">
        <f t="shared" si="2"/>
        <v>-1976898</v>
      </c>
    </row>
    <row r="170" spans="2:7" x14ac:dyDescent="0.4">
      <c r="B170" s="86"/>
      <c r="C170" s="86"/>
      <c r="D170" s="36" t="s">
        <v>435</v>
      </c>
      <c r="E170" s="19">
        <f>+E171+E172</f>
        <v>12104720</v>
      </c>
      <c r="F170" s="19">
        <f>+F171+F172</f>
        <v>14081618</v>
      </c>
      <c r="G170" s="19">
        <f t="shared" si="2"/>
        <v>-1976898</v>
      </c>
    </row>
    <row r="171" spans="2:7" x14ac:dyDescent="0.4">
      <c r="B171" s="86"/>
      <c r="C171" s="86"/>
      <c r="D171" s="36" t="s">
        <v>496</v>
      </c>
      <c r="E171" s="19">
        <v>2890479</v>
      </c>
      <c r="F171" s="19">
        <v>4766294</v>
      </c>
      <c r="G171" s="19">
        <f t="shared" si="2"/>
        <v>-1875815</v>
      </c>
    </row>
    <row r="172" spans="2:7" x14ac:dyDescent="0.4">
      <c r="B172" s="86"/>
      <c r="C172" s="86"/>
      <c r="D172" s="36" t="s">
        <v>497</v>
      </c>
      <c r="E172" s="19">
        <v>9214241</v>
      </c>
      <c r="F172" s="19">
        <v>9315324</v>
      </c>
      <c r="G172" s="19">
        <f t="shared" si="2"/>
        <v>-101083</v>
      </c>
    </row>
    <row r="173" spans="2:7" x14ac:dyDescent="0.4">
      <c r="B173" s="86"/>
      <c r="C173" s="86"/>
      <c r="D173" s="36" t="s">
        <v>326</v>
      </c>
      <c r="E173" s="19">
        <f>+E174</f>
        <v>32416200</v>
      </c>
      <c r="F173" s="19">
        <f>+F174</f>
        <v>32206240</v>
      </c>
      <c r="G173" s="19">
        <f t="shared" si="2"/>
        <v>209960</v>
      </c>
    </row>
    <row r="174" spans="2:7" x14ac:dyDescent="0.4">
      <c r="B174" s="86"/>
      <c r="C174" s="86"/>
      <c r="D174" s="36" t="s">
        <v>435</v>
      </c>
      <c r="E174" s="19">
        <f>+E175+E176</f>
        <v>32416200</v>
      </c>
      <c r="F174" s="19">
        <f>+F175+F176</f>
        <v>32206240</v>
      </c>
      <c r="G174" s="19">
        <f t="shared" si="2"/>
        <v>209960</v>
      </c>
    </row>
    <row r="175" spans="2:7" x14ac:dyDescent="0.4">
      <c r="B175" s="86"/>
      <c r="C175" s="86"/>
      <c r="D175" s="36" t="s">
        <v>498</v>
      </c>
      <c r="E175" s="19">
        <v>32416200</v>
      </c>
      <c r="F175" s="19">
        <v>32206240</v>
      </c>
      <c r="G175" s="19">
        <f t="shared" si="2"/>
        <v>209960</v>
      </c>
    </row>
    <row r="176" spans="2:7" x14ac:dyDescent="0.4">
      <c r="B176" s="86"/>
      <c r="C176" s="86"/>
      <c r="D176" s="36" t="s">
        <v>497</v>
      </c>
      <c r="E176" s="19"/>
      <c r="F176" s="19"/>
      <c r="G176" s="19">
        <f t="shared" si="2"/>
        <v>0</v>
      </c>
    </row>
    <row r="177" spans="2:7" x14ac:dyDescent="0.4">
      <c r="B177" s="86"/>
      <c r="C177" s="86"/>
      <c r="D177" s="36" t="s">
        <v>327</v>
      </c>
      <c r="E177" s="19">
        <f>+E178</f>
        <v>8500000</v>
      </c>
      <c r="F177" s="19">
        <f>+F178</f>
        <v>8500000</v>
      </c>
      <c r="G177" s="19">
        <f t="shared" si="2"/>
        <v>0</v>
      </c>
    </row>
    <row r="178" spans="2:7" x14ac:dyDescent="0.4">
      <c r="B178" s="86"/>
      <c r="C178" s="86"/>
      <c r="D178" s="36" t="s">
        <v>435</v>
      </c>
      <c r="E178" s="19">
        <f>+E179</f>
        <v>8500000</v>
      </c>
      <c r="F178" s="19">
        <f>+F179</f>
        <v>8500000</v>
      </c>
      <c r="G178" s="19">
        <f t="shared" si="2"/>
        <v>0</v>
      </c>
    </row>
    <row r="179" spans="2:7" x14ac:dyDescent="0.4">
      <c r="B179" s="86"/>
      <c r="C179" s="86"/>
      <c r="D179" s="36" t="s">
        <v>497</v>
      </c>
      <c r="E179" s="19">
        <v>8500000</v>
      </c>
      <c r="F179" s="19">
        <v>8500000</v>
      </c>
      <c r="G179" s="19">
        <f t="shared" si="2"/>
        <v>0</v>
      </c>
    </row>
    <row r="180" spans="2:7" x14ac:dyDescent="0.4">
      <c r="B180" s="86"/>
      <c r="C180" s="86"/>
      <c r="D180" s="36" t="s">
        <v>328</v>
      </c>
      <c r="E180" s="19">
        <f>+E181</f>
        <v>0</v>
      </c>
      <c r="F180" s="19">
        <f>+F181</f>
        <v>0</v>
      </c>
      <c r="G180" s="19">
        <f t="shared" si="2"/>
        <v>0</v>
      </c>
    </row>
    <row r="181" spans="2:7" x14ac:dyDescent="0.4">
      <c r="B181" s="86"/>
      <c r="C181" s="86"/>
      <c r="D181" s="36" t="s">
        <v>499</v>
      </c>
      <c r="E181" s="19"/>
      <c r="F181" s="19"/>
      <c r="G181" s="19">
        <f t="shared" si="2"/>
        <v>0</v>
      </c>
    </row>
    <row r="182" spans="2:7" x14ac:dyDescent="0.4">
      <c r="B182" s="86"/>
      <c r="C182" s="86"/>
      <c r="D182" s="36" t="s">
        <v>329</v>
      </c>
      <c r="E182" s="19"/>
      <c r="F182" s="19"/>
      <c r="G182" s="19">
        <f t="shared" si="2"/>
        <v>0</v>
      </c>
    </row>
    <row r="183" spans="2:7" x14ac:dyDescent="0.4">
      <c r="B183" s="86"/>
      <c r="C183" s="86"/>
      <c r="D183" s="36" t="s">
        <v>330</v>
      </c>
      <c r="E183" s="19"/>
      <c r="F183" s="19"/>
      <c r="G183" s="19">
        <f t="shared" si="2"/>
        <v>0</v>
      </c>
    </row>
    <row r="184" spans="2:7" x14ac:dyDescent="0.4">
      <c r="B184" s="86"/>
      <c r="C184" s="87"/>
      <c r="D184" s="40" t="s">
        <v>331</v>
      </c>
      <c r="E184" s="21">
        <f>+E6+E54+E70+E81+E106+E107+E137+E149+E169+E173+E177+E180+E182+E183</f>
        <v>53020920</v>
      </c>
      <c r="F184" s="21">
        <f>+F6+F54+F70+F81+F106+F107+F137+F149+F169+F173+F177+F180+F182+F183</f>
        <v>54787858</v>
      </c>
      <c r="G184" s="21">
        <f t="shared" si="2"/>
        <v>-1766938</v>
      </c>
    </row>
    <row r="185" spans="2:7" x14ac:dyDescent="0.4">
      <c r="B185" s="86"/>
      <c r="C185" s="85" t="s">
        <v>332</v>
      </c>
      <c r="D185" s="36" t="s">
        <v>333</v>
      </c>
      <c r="E185" s="19">
        <f>+E186+E187+E188+E189+E190+E191+E192+E193+E194+E195</f>
        <v>38653294</v>
      </c>
      <c r="F185" s="19">
        <f>+F186+F187+F188+F189+F190+F191+F192+F193+F194+F195</f>
        <v>36893423</v>
      </c>
      <c r="G185" s="19">
        <f t="shared" si="2"/>
        <v>1759871</v>
      </c>
    </row>
    <row r="186" spans="2:7" x14ac:dyDescent="0.4">
      <c r="B186" s="86"/>
      <c r="C186" s="86"/>
      <c r="D186" s="36" t="s">
        <v>500</v>
      </c>
      <c r="E186" s="19"/>
      <c r="F186" s="19"/>
      <c r="G186" s="19">
        <f t="shared" si="2"/>
        <v>0</v>
      </c>
    </row>
    <row r="187" spans="2:7" x14ac:dyDescent="0.4">
      <c r="B187" s="86"/>
      <c r="C187" s="86"/>
      <c r="D187" s="36" t="s">
        <v>501</v>
      </c>
      <c r="E187" s="19">
        <v>20933997</v>
      </c>
      <c r="F187" s="19">
        <v>18368539</v>
      </c>
      <c r="G187" s="19">
        <f t="shared" si="2"/>
        <v>2565458</v>
      </c>
    </row>
    <row r="188" spans="2:7" x14ac:dyDescent="0.4">
      <c r="B188" s="86"/>
      <c r="C188" s="86"/>
      <c r="D188" s="36" t="s">
        <v>502</v>
      </c>
      <c r="E188" s="19">
        <v>6916734</v>
      </c>
      <c r="F188" s="19">
        <v>6161320</v>
      </c>
      <c r="G188" s="19">
        <f t="shared" si="2"/>
        <v>755414</v>
      </c>
    </row>
    <row r="189" spans="2:7" x14ac:dyDescent="0.4">
      <c r="B189" s="86"/>
      <c r="C189" s="86"/>
      <c r="D189" s="36" t="s">
        <v>503</v>
      </c>
      <c r="E189" s="19"/>
      <c r="F189" s="19"/>
      <c r="G189" s="19">
        <f t="shared" si="2"/>
        <v>0</v>
      </c>
    </row>
    <row r="190" spans="2:7" x14ac:dyDescent="0.4">
      <c r="B190" s="86"/>
      <c r="C190" s="86"/>
      <c r="D190" s="36" t="s">
        <v>504</v>
      </c>
      <c r="E190" s="19"/>
      <c r="F190" s="19"/>
      <c r="G190" s="19">
        <f t="shared" si="2"/>
        <v>0</v>
      </c>
    </row>
    <row r="191" spans="2:7" x14ac:dyDescent="0.4">
      <c r="B191" s="86"/>
      <c r="C191" s="86"/>
      <c r="D191" s="36" t="s">
        <v>505</v>
      </c>
      <c r="E191" s="19">
        <v>5478423</v>
      </c>
      <c r="F191" s="19">
        <v>7251100</v>
      </c>
      <c r="G191" s="19">
        <f t="shared" si="2"/>
        <v>-1772677</v>
      </c>
    </row>
    <row r="192" spans="2:7" x14ac:dyDescent="0.4">
      <c r="B192" s="86"/>
      <c r="C192" s="86"/>
      <c r="D192" s="36" t="s">
        <v>506</v>
      </c>
      <c r="E192" s="19"/>
      <c r="F192" s="19"/>
      <c r="G192" s="19">
        <f t="shared" si="2"/>
        <v>0</v>
      </c>
    </row>
    <row r="193" spans="2:7" x14ac:dyDescent="0.4">
      <c r="B193" s="86"/>
      <c r="C193" s="86"/>
      <c r="D193" s="36" t="s">
        <v>507</v>
      </c>
      <c r="E193" s="19">
        <v>844654</v>
      </c>
      <c r="F193" s="19">
        <v>754632</v>
      </c>
      <c r="G193" s="19">
        <f t="shared" si="2"/>
        <v>90022</v>
      </c>
    </row>
    <row r="194" spans="2:7" x14ac:dyDescent="0.4">
      <c r="B194" s="86"/>
      <c r="C194" s="86"/>
      <c r="D194" s="36" t="s">
        <v>508</v>
      </c>
      <c r="E194" s="19"/>
      <c r="F194" s="19"/>
      <c r="G194" s="19">
        <f t="shared" si="2"/>
        <v>0</v>
      </c>
    </row>
    <row r="195" spans="2:7" x14ac:dyDescent="0.4">
      <c r="B195" s="86"/>
      <c r="C195" s="86"/>
      <c r="D195" s="36" t="s">
        <v>509</v>
      </c>
      <c r="E195" s="19">
        <v>4479486</v>
      </c>
      <c r="F195" s="19">
        <v>4357832</v>
      </c>
      <c r="G195" s="19">
        <f t="shared" si="2"/>
        <v>121654</v>
      </c>
    </row>
    <row r="196" spans="2:7" x14ac:dyDescent="0.4">
      <c r="B196" s="86"/>
      <c r="C196" s="86"/>
      <c r="D196" s="36" t="s">
        <v>334</v>
      </c>
      <c r="E196" s="19">
        <f>+E197+E198+E199+E200+E201+E202+E203+E204+E205+E206+E207+E208+E209+E210+E211+E212+E213+E214+E215+E216+E217+E218+E219+E220+E221+E222+E223+E224</f>
        <v>2222218</v>
      </c>
      <c r="F196" s="19">
        <f>+F197+F198+F199+F200+F201+F202+F203+F204+F205+F206+F207+F208+F209+F210+F211+F212+F213+F214+F215+F216+F217+F218+F219+F220+F221+F222+F223+F224</f>
        <v>3613917</v>
      </c>
      <c r="G196" s="19">
        <f t="shared" si="2"/>
        <v>-1391699</v>
      </c>
    </row>
    <row r="197" spans="2:7" x14ac:dyDescent="0.4">
      <c r="B197" s="86"/>
      <c r="C197" s="86"/>
      <c r="D197" s="36" t="s">
        <v>510</v>
      </c>
      <c r="E197" s="19"/>
      <c r="F197" s="19"/>
      <c r="G197" s="19">
        <f t="shared" si="2"/>
        <v>0</v>
      </c>
    </row>
    <row r="198" spans="2:7" x14ac:dyDescent="0.4">
      <c r="B198" s="86"/>
      <c r="C198" s="86"/>
      <c r="D198" s="36" t="s">
        <v>511</v>
      </c>
      <c r="E198" s="19"/>
      <c r="F198" s="19"/>
      <c r="G198" s="19">
        <f t="shared" si="2"/>
        <v>0</v>
      </c>
    </row>
    <row r="199" spans="2:7" x14ac:dyDescent="0.4">
      <c r="B199" s="86"/>
      <c r="C199" s="86"/>
      <c r="D199" s="36" t="s">
        <v>512</v>
      </c>
      <c r="E199" s="19"/>
      <c r="F199" s="19"/>
      <c r="G199" s="19">
        <f t="shared" ref="G199:G262" si="3">E199-F199</f>
        <v>0</v>
      </c>
    </row>
    <row r="200" spans="2:7" x14ac:dyDescent="0.4">
      <c r="B200" s="86"/>
      <c r="C200" s="86"/>
      <c r="D200" s="36" t="s">
        <v>513</v>
      </c>
      <c r="E200" s="19"/>
      <c r="F200" s="19"/>
      <c r="G200" s="19">
        <f t="shared" si="3"/>
        <v>0</v>
      </c>
    </row>
    <row r="201" spans="2:7" x14ac:dyDescent="0.4">
      <c r="B201" s="86"/>
      <c r="C201" s="86"/>
      <c r="D201" s="36" t="s">
        <v>514</v>
      </c>
      <c r="E201" s="19"/>
      <c r="F201" s="19"/>
      <c r="G201" s="19">
        <f t="shared" si="3"/>
        <v>0</v>
      </c>
    </row>
    <row r="202" spans="2:7" x14ac:dyDescent="0.4">
      <c r="B202" s="86"/>
      <c r="C202" s="86"/>
      <c r="D202" s="36" t="s">
        <v>515</v>
      </c>
      <c r="E202" s="19"/>
      <c r="F202" s="19"/>
      <c r="G202" s="19">
        <f t="shared" si="3"/>
        <v>0</v>
      </c>
    </row>
    <row r="203" spans="2:7" x14ac:dyDescent="0.4">
      <c r="B203" s="86"/>
      <c r="C203" s="86"/>
      <c r="D203" s="36" t="s">
        <v>516</v>
      </c>
      <c r="E203" s="19"/>
      <c r="F203" s="19"/>
      <c r="G203" s="19">
        <f t="shared" si="3"/>
        <v>0</v>
      </c>
    </row>
    <row r="204" spans="2:7" x14ac:dyDescent="0.4">
      <c r="B204" s="86"/>
      <c r="C204" s="86"/>
      <c r="D204" s="36" t="s">
        <v>517</v>
      </c>
      <c r="E204" s="19"/>
      <c r="F204" s="19"/>
      <c r="G204" s="19">
        <f t="shared" si="3"/>
        <v>0</v>
      </c>
    </row>
    <row r="205" spans="2:7" x14ac:dyDescent="0.4">
      <c r="B205" s="86"/>
      <c r="C205" s="86"/>
      <c r="D205" s="36" t="s">
        <v>518</v>
      </c>
      <c r="E205" s="19"/>
      <c r="F205" s="19"/>
      <c r="G205" s="19">
        <f t="shared" si="3"/>
        <v>0</v>
      </c>
    </row>
    <row r="206" spans="2:7" x14ac:dyDescent="0.4">
      <c r="B206" s="86"/>
      <c r="C206" s="86"/>
      <c r="D206" s="36" t="s">
        <v>519</v>
      </c>
      <c r="E206" s="19"/>
      <c r="F206" s="19"/>
      <c r="G206" s="19">
        <f t="shared" si="3"/>
        <v>0</v>
      </c>
    </row>
    <row r="207" spans="2:7" x14ac:dyDescent="0.4">
      <c r="B207" s="86"/>
      <c r="C207" s="86"/>
      <c r="D207" s="36" t="s">
        <v>520</v>
      </c>
      <c r="E207" s="19"/>
      <c r="F207" s="19"/>
      <c r="G207" s="19">
        <f t="shared" si="3"/>
        <v>0</v>
      </c>
    </row>
    <row r="208" spans="2:7" x14ac:dyDescent="0.4">
      <c r="B208" s="86"/>
      <c r="C208" s="86"/>
      <c r="D208" s="36" t="s">
        <v>521</v>
      </c>
      <c r="E208" s="19"/>
      <c r="F208" s="19"/>
      <c r="G208" s="19">
        <f t="shared" si="3"/>
        <v>0</v>
      </c>
    </row>
    <row r="209" spans="2:7" x14ac:dyDescent="0.4">
      <c r="B209" s="86"/>
      <c r="C209" s="86"/>
      <c r="D209" s="36" t="s">
        <v>522</v>
      </c>
      <c r="E209" s="19"/>
      <c r="F209" s="19"/>
      <c r="G209" s="19">
        <f t="shared" si="3"/>
        <v>0</v>
      </c>
    </row>
    <row r="210" spans="2:7" x14ac:dyDescent="0.4">
      <c r="B210" s="86"/>
      <c r="C210" s="86"/>
      <c r="D210" s="36" t="s">
        <v>523</v>
      </c>
      <c r="E210" s="19">
        <v>181300</v>
      </c>
      <c r="F210" s="19">
        <v>83050</v>
      </c>
      <c r="G210" s="19">
        <f t="shared" si="3"/>
        <v>98250</v>
      </c>
    </row>
    <row r="211" spans="2:7" x14ac:dyDescent="0.4">
      <c r="B211" s="86"/>
      <c r="C211" s="86"/>
      <c r="D211" s="36" t="s">
        <v>524</v>
      </c>
      <c r="E211" s="19">
        <v>107730</v>
      </c>
      <c r="F211" s="19">
        <v>118050</v>
      </c>
      <c r="G211" s="19">
        <f t="shared" si="3"/>
        <v>-10320</v>
      </c>
    </row>
    <row r="212" spans="2:7" x14ac:dyDescent="0.4">
      <c r="B212" s="86"/>
      <c r="C212" s="86"/>
      <c r="D212" s="36" t="s">
        <v>525</v>
      </c>
      <c r="E212" s="19">
        <v>393360</v>
      </c>
      <c r="F212" s="19">
        <v>426140</v>
      </c>
      <c r="G212" s="19">
        <f t="shared" si="3"/>
        <v>-32780</v>
      </c>
    </row>
    <row r="213" spans="2:7" x14ac:dyDescent="0.4">
      <c r="B213" s="86"/>
      <c r="C213" s="86"/>
      <c r="D213" s="36" t="s">
        <v>526</v>
      </c>
      <c r="E213" s="19"/>
      <c r="F213" s="19"/>
      <c r="G213" s="19">
        <f t="shared" si="3"/>
        <v>0</v>
      </c>
    </row>
    <row r="214" spans="2:7" x14ac:dyDescent="0.4">
      <c r="B214" s="86"/>
      <c r="C214" s="86"/>
      <c r="D214" s="36" t="s">
        <v>527</v>
      </c>
      <c r="E214" s="19"/>
      <c r="F214" s="19"/>
      <c r="G214" s="19">
        <f t="shared" si="3"/>
        <v>0</v>
      </c>
    </row>
    <row r="215" spans="2:7" x14ac:dyDescent="0.4">
      <c r="B215" s="86"/>
      <c r="C215" s="86"/>
      <c r="D215" s="36" t="s">
        <v>528</v>
      </c>
      <c r="E215" s="19"/>
      <c r="F215" s="19"/>
      <c r="G215" s="19">
        <f t="shared" si="3"/>
        <v>0</v>
      </c>
    </row>
    <row r="216" spans="2:7" x14ac:dyDescent="0.4">
      <c r="B216" s="86"/>
      <c r="C216" s="86"/>
      <c r="D216" s="36" t="s">
        <v>529</v>
      </c>
      <c r="E216" s="19"/>
      <c r="F216" s="19"/>
      <c r="G216" s="19">
        <f t="shared" si="3"/>
        <v>0</v>
      </c>
    </row>
    <row r="217" spans="2:7" x14ac:dyDescent="0.4">
      <c r="B217" s="86"/>
      <c r="C217" s="86"/>
      <c r="D217" s="36" t="s">
        <v>530</v>
      </c>
      <c r="E217" s="19">
        <v>304862</v>
      </c>
      <c r="F217" s="19">
        <v>161972</v>
      </c>
      <c r="G217" s="19">
        <f t="shared" si="3"/>
        <v>142890</v>
      </c>
    </row>
    <row r="218" spans="2:7" x14ac:dyDescent="0.4">
      <c r="B218" s="86"/>
      <c r="C218" s="86"/>
      <c r="D218" s="36" t="s">
        <v>239</v>
      </c>
      <c r="E218" s="19"/>
      <c r="F218" s="19"/>
      <c r="G218" s="19">
        <f t="shared" si="3"/>
        <v>0</v>
      </c>
    </row>
    <row r="219" spans="2:7" x14ac:dyDescent="0.4">
      <c r="B219" s="86"/>
      <c r="C219" s="86"/>
      <c r="D219" s="36" t="s">
        <v>531</v>
      </c>
      <c r="E219" s="19"/>
      <c r="F219" s="19"/>
      <c r="G219" s="19">
        <f t="shared" si="3"/>
        <v>0</v>
      </c>
    </row>
    <row r="220" spans="2:7" x14ac:dyDescent="0.4">
      <c r="B220" s="86"/>
      <c r="C220" s="86"/>
      <c r="D220" s="36" t="s">
        <v>532</v>
      </c>
      <c r="E220" s="19"/>
      <c r="F220" s="19">
        <v>55000</v>
      </c>
      <c r="G220" s="19">
        <f t="shared" si="3"/>
        <v>-55000</v>
      </c>
    </row>
    <row r="221" spans="2:7" x14ac:dyDescent="0.4">
      <c r="B221" s="86"/>
      <c r="C221" s="86"/>
      <c r="D221" s="36" t="s">
        <v>533</v>
      </c>
      <c r="E221" s="19">
        <v>908224</v>
      </c>
      <c r="F221" s="19">
        <v>2562248</v>
      </c>
      <c r="G221" s="19">
        <f t="shared" si="3"/>
        <v>-1654024</v>
      </c>
    </row>
    <row r="222" spans="2:7" x14ac:dyDescent="0.4">
      <c r="B222" s="86"/>
      <c r="C222" s="86"/>
      <c r="D222" s="36" t="s">
        <v>534</v>
      </c>
      <c r="E222" s="19">
        <v>320622</v>
      </c>
      <c r="F222" s="19">
        <v>202017</v>
      </c>
      <c r="G222" s="19">
        <f t="shared" si="3"/>
        <v>118605</v>
      </c>
    </row>
    <row r="223" spans="2:7" x14ac:dyDescent="0.4">
      <c r="B223" s="86"/>
      <c r="C223" s="86"/>
      <c r="D223" s="36" t="s">
        <v>535</v>
      </c>
      <c r="E223" s="19">
        <v>6120</v>
      </c>
      <c r="F223" s="19">
        <v>5440</v>
      </c>
      <c r="G223" s="19">
        <f t="shared" si="3"/>
        <v>680</v>
      </c>
    </row>
    <row r="224" spans="2:7" x14ac:dyDescent="0.4">
      <c r="B224" s="86"/>
      <c r="C224" s="86"/>
      <c r="D224" s="36" t="s">
        <v>536</v>
      </c>
      <c r="E224" s="19"/>
      <c r="F224" s="19"/>
      <c r="G224" s="19">
        <f t="shared" si="3"/>
        <v>0</v>
      </c>
    </row>
    <row r="225" spans="2:7" x14ac:dyDescent="0.4">
      <c r="B225" s="86"/>
      <c r="C225" s="86"/>
      <c r="D225" s="36" t="s">
        <v>335</v>
      </c>
      <c r="E225" s="19">
        <f>+E226+E227+E228+E229+E230+E231+E232+E233+E234+E235+E236+E237+E238+E239+E240+E241+E242+E243+E244+E245+E246+E247</f>
        <v>5958847</v>
      </c>
      <c r="F225" s="19">
        <f>+F226+F227+F228+F229+F230+F231+F232+F233+F234+F235+F236+F237+F238+F239+F240+F241+F242+F243+F244+F245+F246+F247</f>
        <v>5780690</v>
      </c>
      <c r="G225" s="19">
        <f t="shared" si="3"/>
        <v>178157</v>
      </c>
    </row>
    <row r="226" spans="2:7" x14ac:dyDescent="0.4">
      <c r="B226" s="86"/>
      <c r="C226" s="86"/>
      <c r="D226" s="36" t="s">
        <v>537</v>
      </c>
      <c r="E226" s="19">
        <v>102240</v>
      </c>
      <c r="F226" s="19">
        <v>104304</v>
      </c>
      <c r="G226" s="19">
        <f t="shared" si="3"/>
        <v>-2064</v>
      </c>
    </row>
    <row r="227" spans="2:7" x14ac:dyDescent="0.4">
      <c r="B227" s="86"/>
      <c r="C227" s="86"/>
      <c r="D227" s="36" t="s">
        <v>538</v>
      </c>
      <c r="E227" s="19"/>
      <c r="F227" s="19"/>
      <c r="G227" s="19">
        <f t="shared" si="3"/>
        <v>0</v>
      </c>
    </row>
    <row r="228" spans="2:7" x14ac:dyDescent="0.4">
      <c r="B228" s="86"/>
      <c r="C228" s="86"/>
      <c r="D228" s="36" t="s">
        <v>539</v>
      </c>
      <c r="E228" s="19">
        <v>1663120</v>
      </c>
      <c r="F228" s="19">
        <v>1447076</v>
      </c>
      <c r="G228" s="19">
        <f t="shared" si="3"/>
        <v>216044</v>
      </c>
    </row>
    <row r="229" spans="2:7" x14ac:dyDescent="0.4">
      <c r="B229" s="86"/>
      <c r="C229" s="86"/>
      <c r="D229" s="36" t="s">
        <v>540</v>
      </c>
      <c r="E229" s="19">
        <v>744472</v>
      </c>
      <c r="F229" s="19">
        <v>11540</v>
      </c>
      <c r="G229" s="19">
        <f t="shared" si="3"/>
        <v>732932</v>
      </c>
    </row>
    <row r="230" spans="2:7" x14ac:dyDescent="0.4">
      <c r="B230" s="86"/>
      <c r="C230" s="86"/>
      <c r="D230" s="36" t="s">
        <v>541</v>
      </c>
      <c r="E230" s="19">
        <v>661184</v>
      </c>
      <c r="F230" s="19">
        <v>511324</v>
      </c>
      <c r="G230" s="19">
        <f t="shared" si="3"/>
        <v>149860</v>
      </c>
    </row>
    <row r="231" spans="2:7" x14ac:dyDescent="0.4">
      <c r="B231" s="86"/>
      <c r="C231" s="86"/>
      <c r="D231" s="36" t="s">
        <v>542</v>
      </c>
      <c r="E231" s="19">
        <v>10000</v>
      </c>
      <c r="F231" s="19">
        <v>10000</v>
      </c>
      <c r="G231" s="19">
        <f t="shared" si="3"/>
        <v>0</v>
      </c>
    </row>
    <row r="232" spans="2:7" x14ac:dyDescent="0.4">
      <c r="B232" s="86"/>
      <c r="C232" s="86"/>
      <c r="D232" s="36" t="s">
        <v>521</v>
      </c>
      <c r="E232" s="19">
        <v>738074</v>
      </c>
      <c r="F232" s="19">
        <v>741343</v>
      </c>
      <c r="G232" s="19">
        <f t="shared" si="3"/>
        <v>-3269</v>
      </c>
    </row>
    <row r="233" spans="2:7" x14ac:dyDescent="0.4">
      <c r="B233" s="86"/>
      <c r="C233" s="86"/>
      <c r="D233" s="36" t="s">
        <v>522</v>
      </c>
      <c r="E233" s="19"/>
      <c r="F233" s="19"/>
      <c r="G233" s="19">
        <f t="shared" si="3"/>
        <v>0</v>
      </c>
    </row>
    <row r="234" spans="2:7" x14ac:dyDescent="0.4">
      <c r="B234" s="86"/>
      <c r="C234" s="86"/>
      <c r="D234" s="36" t="s">
        <v>528</v>
      </c>
      <c r="E234" s="19">
        <v>23100</v>
      </c>
      <c r="F234" s="19">
        <v>649180</v>
      </c>
      <c r="G234" s="19">
        <f t="shared" si="3"/>
        <v>-626080</v>
      </c>
    </row>
    <row r="235" spans="2:7" x14ac:dyDescent="0.4">
      <c r="B235" s="86"/>
      <c r="C235" s="86"/>
      <c r="D235" s="36" t="s">
        <v>543</v>
      </c>
      <c r="E235" s="19">
        <v>387838</v>
      </c>
      <c r="F235" s="19">
        <v>544636</v>
      </c>
      <c r="G235" s="19">
        <f t="shared" si="3"/>
        <v>-156798</v>
      </c>
    </row>
    <row r="236" spans="2:7" x14ac:dyDescent="0.4">
      <c r="B236" s="86"/>
      <c r="C236" s="86"/>
      <c r="D236" s="36" t="s">
        <v>544</v>
      </c>
      <c r="E236" s="19"/>
      <c r="F236" s="19">
        <v>42720</v>
      </c>
      <c r="G236" s="19">
        <f t="shared" si="3"/>
        <v>-42720</v>
      </c>
    </row>
    <row r="237" spans="2:7" x14ac:dyDescent="0.4">
      <c r="B237" s="86"/>
      <c r="C237" s="86"/>
      <c r="D237" s="36" t="s">
        <v>545</v>
      </c>
      <c r="E237" s="19">
        <v>40000</v>
      </c>
      <c r="F237" s="19">
        <v>40000</v>
      </c>
      <c r="G237" s="19">
        <f t="shared" si="3"/>
        <v>0</v>
      </c>
    </row>
    <row r="238" spans="2:7" x14ac:dyDescent="0.4">
      <c r="B238" s="86"/>
      <c r="C238" s="86"/>
      <c r="D238" s="36" t="s">
        <v>546</v>
      </c>
      <c r="E238" s="19">
        <v>79200</v>
      </c>
      <c r="F238" s="19">
        <v>79200</v>
      </c>
      <c r="G238" s="19">
        <f t="shared" si="3"/>
        <v>0</v>
      </c>
    </row>
    <row r="239" spans="2:7" x14ac:dyDescent="0.4">
      <c r="B239" s="86"/>
      <c r="C239" s="86"/>
      <c r="D239" s="36" t="s">
        <v>547</v>
      </c>
      <c r="E239" s="19">
        <v>49568</v>
      </c>
      <c r="F239" s="19">
        <v>44055</v>
      </c>
      <c r="G239" s="19">
        <f t="shared" si="3"/>
        <v>5513</v>
      </c>
    </row>
    <row r="240" spans="2:7" x14ac:dyDescent="0.4">
      <c r="B240" s="86"/>
      <c r="C240" s="86"/>
      <c r="D240" s="36" t="s">
        <v>524</v>
      </c>
      <c r="E240" s="19">
        <v>165054</v>
      </c>
      <c r="F240" s="19">
        <v>289044</v>
      </c>
      <c r="G240" s="19">
        <f t="shared" si="3"/>
        <v>-123990</v>
      </c>
    </row>
    <row r="241" spans="2:7" x14ac:dyDescent="0.4">
      <c r="B241" s="86"/>
      <c r="C241" s="86"/>
      <c r="D241" s="36" t="s">
        <v>525</v>
      </c>
      <c r="E241" s="19">
        <v>207240</v>
      </c>
      <c r="F241" s="19">
        <v>245170</v>
      </c>
      <c r="G241" s="19">
        <f t="shared" si="3"/>
        <v>-37930</v>
      </c>
    </row>
    <row r="242" spans="2:7" x14ac:dyDescent="0.4">
      <c r="B242" s="86"/>
      <c r="C242" s="86"/>
      <c r="D242" s="36" t="s">
        <v>548</v>
      </c>
      <c r="E242" s="19"/>
      <c r="F242" s="19"/>
      <c r="G242" s="19">
        <f t="shared" si="3"/>
        <v>0</v>
      </c>
    </row>
    <row r="243" spans="2:7" x14ac:dyDescent="0.4">
      <c r="B243" s="86"/>
      <c r="C243" s="86"/>
      <c r="D243" s="36" t="s">
        <v>549</v>
      </c>
      <c r="E243" s="19">
        <v>12600</v>
      </c>
      <c r="F243" s="19">
        <v>13600</v>
      </c>
      <c r="G243" s="19">
        <f t="shared" si="3"/>
        <v>-1000</v>
      </c>
    </row>
    <row r="244" spans="2:7" x14ac:dyDescent="0.4">
      <c r="B244" s="86"/>
      <c r="C244" s="86"/>
      <c r="D244" s="36" t="s">
        <v>550</v>
      </c>
      <c r="E244" s="19">
        <v>336279</v>
      </c>
      <c r="F244" s="19">
        <v>321680</v>
      </c>
      <c r="G244" s="19">
        <f t="shared" si="3"/>
        <v>14599</v>
      </c>
    </row>
    <row r="245" spans="2:7" x14ac:dyDescent="0.4">
      <c r="B245" s="86"/>
      <c r="C245" s="86"/>
      <c r="D245" s="36" t="s">
        <v>551</v>
      </c>
      <c r="E245" s="19"/>
      <c r="F245" s="19"/>
      <c r="G245" s="19">
        <f t="shared" si="3"/>
        <v>0</v>
      </c>
    </row>
    <row r="246" spans="2:7" x14ac:dyDescent="0.4">
      <c r="B246" s="86"/>
      <c r="C246" s="86"/>
      <c r="D246" s="36" t="s">
        <v>552</v>
      </c>
      <c r="E246" s="19">
        <v>114000</v>
      </c>
      <c r="F246" s="19">
        <v>108000</v>
      </c>
      <c r="G246" s="19">
        <f t="shared" si="3"/>
        <v>6000</v>
      </c>
    </row>
    <row r="247" spans="2:7" x14ac:dyDescent="0.4">
      <c r="B247" s="86"/>
      <c r="C247" s="86"/>
      <c r="D247" s="36" t="s">
        <v>536</v>
      </c>
      <c r="E247" s="19">
        <v>624878</v>
      </c>
      <c r="F247" s="19">
        <v>577818</v>
      </c>
      <c r="G247" s="19">
        <f t="shared" si="3"/>
        <v>47060</v>
      </c>
    </row>
    <row r="248" spans="2:7" x14ac:dyDescent="0.4">
      <c r="B248" s="86"/>
      <c r="C248" s="86"/>
      <c r="D248" s="36" t="s">
        <v>336</v>
      </c>
      <c r="E248" s="19">
        <f>+E249+E254</f>
        <v>0</v>
      </c>
      <c r="F248" s="19">
        <f>+F249+F254</f>
        <v>0</v>
      </c>
      <c r="G248" s="19">
        <f t="shared" si="3"/>
        <v>0</v>
      </c>
    </row>
    <row r="249" spans="2:7" x14ac:dyDescent="0.4">
      <c r="B249" s="86"/>
      <c r="C249" s="86"/>
      <c r="D249" s="36" t="s">
        <v>553</v>
      </c>
      <c r="E249" s="19">
        <f>+E250+E251+E252-E253</f>
        <v>0</v>
      </c>
      <c r="F249" s="19">
        <f>+F250+F251+F252-F253</f>
        <v>0</v>
      </c>
      <c r="G249" s="19">
        <f t="shared" si="3"/>
        <v>0</v>
      </c>
    </row>
    <row r="250" spans="2:7" x14ac:dyDescent="0.4">
      <c r="B250" s="86"/>
      <c r="C250" s="86"/>
      <c r="D250" s="36" t="s">
        <v>554</v>
      </c>
      <c r="E250" s="19"/>
      <c r="F250" s="19"/>
      <c r="G250" s="19">
        <f t="shared" si="3"/>
        <v>0</v>
      </c>
    </row>
    <row r="251" spans="2:7" x14ac:dyDescent="0.4">
      <c r="B251" s="86"/>
      <c r="C251" s="86"/>
      <c r="D251" s="36" t="s">
        <v>555</v>
      </c>
      <c r="E251" s="19"/>
      <c r="F251" s="19"/>
      <c r="G251" s="19">
        <f t="shared" si="3"/>
        <v>0</v>
      </c>
    </row>
    <row r="252" spans="2:7" x14ac:dyDescent="0.4">
      <c r="B252" s="86"/>
      <c r="C252" s="86"/>
      <c r="D252" s="36" t="s">
        <v>556</v>
      </c>
      <c r="E252" s="19"/>
      <c r="F252" s="19"/>
      <c r="G252" s="19">
        <f t="shared" si="3"/>
        <v>0</v>
      </c>
    </row>
    <row r="253" spans="2:7" x14ac:dyDescent="0.4">
      <c r="B253" s="86"/>
      <c r="C253" s="86"/>
      <c r="D253" s="36" t="s">
        <v>557</v>
      </c>
      <c r="E253" s="19"/>
      <c r="F253" s="19"/>
      <c r="G253" s="19">
        <f t="shared" si="3"/>
        <v>0</v>
      </c>
    </row>
    <row r="254" spans="2:7" x14ac:dyDescent="0.4">
      <c r="B254" s="86"/>
      <c r="C254" s="86"/>
      <c r="D254" s="36" t="s">
        <v>558</v>
      </c>
      <c r="E254" s="19"/>
      <c r="F254" s="19"/>
      <c r="G254" s="19">
        <f t="shared" si="3"/>
        <v>0</v>
      </c>
    </row>
    <row r="255" spans="2:7" x14ac:dyDescent="0.4">
      <c r="B255" s="86"/>
      <c r="C255" s="86"/>
      <c r="D255" s="36" t="s">
        <v>337</v>
      </c>
      <c r="E255" s="19"/>
      <c r="F255" s="19"/>
      <c r="G255" s="19">
        <f t="shared" si="3"/>
        <v>0</v>
      </c>
    </row>
    <row r="256" spans="2:7" x14ac:dyDescent="0.4">
      <c r="B256" s="86"/>
      <c r="C256" s="86"/>
      <c r="D256" s="36" t="s">
        <v>34</v>
      </c>
      <c r="E256" s="19"/>
      <c r="F256" s="19"/>
      <c r="G256" s="19">
        <f t="shared" si="3"/>
        <v>0</v>
      </c>
    </row>
    <row r="257" spans="2:7" x14ac:dyDescent="0.4">
      <c r="B257" s="86"/>
      <c r="C257" s="86"/>
      <c r="D257" s="36" t="s">
        <v>338</v>
      </c>
      <c r="E257" s="19">
        <v>4176644</v>
      </c>
      <c r="F257" s="19">
        <v>4187652</v>
      </c>
      <c r="G257" s="19">
        <f t="shared" si="3"/>
        <v>-11008</v>
      </c>
    </row>
    <row r="258" spans="2:7" x14ac:dyDescent="0.4">
      <c r="B258" s="86"/>
      <c r="C258" s="86"/>
      <c r="D258" s="36" t="s">
        <v>339</v>
      </c>
      <c r="E258" s="19">
        <v>-405521</v>
      </c>
      <c r="F258" s="19">
        <v>-405521</v>
      </c>
      <c r="G258" s="19">
        <f t="shared" si="3"/>
        <v>0</v>
      </c>
    </row>
    <row r="259" spans="2:7" x14ac:dyDescent="0.4">
      <c r="B259" s="86"/>
      <c r="C259" s="86"/>
      <c r="D259" s="36" t="s">
        <v>730</v>
      </c>
      <c r="E259" s="19"/>
      <c r="F259" s="19"/>
      <c r="G259" s="19">
        <f t="shared" si="3"/>
        <v>0</v>
      </c>
    </row>
    <row r="260" spans="2:7" x14ac:dyDescent="0.4">
      <c r="B260" s="86"/>
      <c r="C260" s="86"/>
      <c r="D260" s="36" t="s">
        <v>731</v>
      </c>
      <c r="E260" s="19"/>
      <c r="F260" s="19"/>
      <c r="G260" s="19">
        <f t="shared" si="3"/>
        <v>0</v>
      </c>
    </row>
    <row r="261" spans="2:7" x14ac:dyDescent="0.4">
      <c r="B261" s="86"/>
      <c r="C261" s="86"/>
      <c r="D261" s="36" t="s">
        <v>340</v>
      </c>
      <c r="E261" s="19"/>
      <c r="F261" s="19"/>
      <c r="G261" s="19">
        <f t="shared" si="3"/>
        <v>0</v>
      </c>
    </row>
    <row r="262" spans="2:7" x14ac:dyDescent="0.4">
      <c r="B262" s="86"/>
      <c r="C262" s="86"/>
      <c r="D262" s="36" t="s">
        <v>341</v>
      </c>
      <c r="E262" s="19"/>
      <c r="F262" s="19"/>
      <c r="G262" s="19">
        <f t="shared" si="3"/>
        <v>0</v>
      </c>
    </row>
    <row r="263" spans="2:7" x14ac:dyDescent="0.4">
      <c r="B263" s="86"/>
      <c r="C263" s="86"/>
      <c r="D263" s="36" t="s">
        <v>342</v>
      </c>
      <c r="E263" s="19"/>
      <c r="F263" s="19"/>
      <c r="G263" s="19">
        <f t="shared" ref="G263:G326" si="4">E263-F263</f>
        <v>0</v>
      </c>
    </row>
    <row r="264" spans="2:7" x14ac:dyDescent="0.4">
      <c r="B264" s="86"/>
      <c r="C264" s="87"/>
      <c r="D264" s="40" t="s">
        <v>343</v>
      </c>
      <c r="E264" s="21">
        <f>+E185+E196+E225+E248+E255+E256+E257+E258+E259+E260+E261+E262+E263</f>
        <v>50605482</v>
      </c>
      <c r="F264" s="21">
        <f>+F185+F196+F225+F248+F255+F256+F257+F258+F259+F260+F261+F262+F263</f>
        <v>50070161</v>
      </c>
      <c r="G264" s="21">
        <f t="shared" si="4"/>
        <v>535321</v>
      </c>
    </row>
    <row r="265" spans="2:7" x14ac:dyDescent="0.4">
      <c r="B265" s="87"/>
      <c r="C265" s="17" t="s">
        <v>344</v>
      </c>
      <c r="D265" s="15"/>
      <c r="E265" s="16">
        <f xml:space="preserve"> +E184 - E264</f>
        <v>2415438</v>
      </c>
      <c r="F265" s="16">
        <f xml:space="preserve"> +F184 - F264</f>
        <v>4717697</v>
      </c>
      <c r="G265" s="16">
        <f t="shared" si="4"/>
        <v>-2302259</v>
      </c>
    </row>
    <row r="266" spans="2:7" x14ac:dyDescent="0.4">
      <c r="B266" s="85" t="s">
        <v>345</v>
      </c>
      <c r="C266" s="85" t="s">
        <v>316</v>
      </c>
      <c r="D266" s="36" t="s">
        <v>346</v>
      </c>
      <c r="E266" s="19"/>
      <c r="F266" s="19"/>
      <c r="G266" s="19">
        <f t="shared" si="4"/>
        <v>0</v>
      </c>
    </row>
    <row r="267" spans="2:7" x14ac:dyDescent="0.4">
      <c r="B267" s="86"/>
      <c r="C267" s="86"/>
      <c r="D267" s="36" t="s">
        <v>347</v>
      </c>
      <c r="E267" s="19"/>
      <c r="F267" s="19"/>
      <c r="G267" s="19">
        <f t="shared" si="4"/>
        <v>0</v>
      </c>
    </row>
    <row r="268" spans="2:7" x14ac:dyDescent="0.4">
      <c r="B268" s="86"/>
      <c r="C268" s="86"/>
      <c r="D268" s="36" t="s">
        <v>732</v>
      </c>
      <c r="E268" s="19"/>
      <c r="F268" s="19"/>
      <c r="G268" s="19">
        <f t="shared" si="4"/>
        <v>0</v>
      </c>
    </row>
    <row r="269" spans="2:7" x14ac:dyDescent="0.4">
      <c r="B269" s="86"/>
      <c r="C269" s="86"/>
      <c r="D269" s="36" t="s">
        <v>348</v>
      </c>
      <c r="E269" s="19"/>
      <c r="F269" s="19"/>
      <c r="G269" s="19">
        <f t="shared" si="4"/>
        <v>0</v>
      </c>
    </row>
    <row r="270" spans="2:7" x14ac:dyDescent="0.4">
      <c r="B270" s="86"/>
      <c r="C270" s="86"/>
      <c r="D270" s="36" t="s">
        <v>349</v>
      </c>
      <c r="E270" s="19"/>
      <c r="F270" s="19"/>
      <c r="G270" s="19">
        <f t="shared" si="4"/>
        <v>0</v>
      </c>
    </row>
    <row r="271" spans="2:7" x14ac:dyDescent="0.4">
      <c r="B271" s="86"/>
      <c r="C271" s="86"/>
      <c r="D271" s="36" t="s">
        <v>350</v>
      </c>
      <c r="E271" s="19"/>
      <c r="F271" s="19"/>
      <c r="G271" s="19">
        <f t="shared" si="4"/>
        <v>0</v>
      </c>
    </row>
    <row r="272" spans="2:7" x14ac:dyDescent="0.4">
      <c r="B272" s="86"/>
      <c r="C272" s="86"/>
      <c r="D272" s="36" t="s">
        <v>351</v>
      </c>
      <c r="E272" s="19"/>
      <c r="F272" s="19"/>
      <c r="G272" s="19">
        <f t="shared" si="4"/>
        <v>0</v>
      </c>
    </row>
    <row r="273" spans="2:7" x14ac:dyDescent="0.4">
      <c r="B273" s="86"/>
      <c r="C273" s="86"/>
      <c r="D273" s="36" t="s">
        <v>352</v>
      </c>
      <c r="E273" s="19"/>
      <c r="F273" s="19"/>
      <c r="G273" s="19">
        <f t="shared" si="4"/>
        <v>0</v>
      </c>
    </row>
    <row r="274" spans="2:7" x14ac:dyDescent="0.4">
      <c r="B274" s="86"/>
      <c r="C274" s="86"/>
      <c r="D274" s="36" t="s">
        <v>353</v>
      </c>
      <c r="E274" s="19"/>
      <c r="F274" s="19"/>
      <c r="G274" s="19">
        <f t="shared" si="4"/>
        <v>0</v>
      </c>
    </row>
    <row r="275" spans="2:7" x14ac:dyDescent="0.4">
      <c r="B275" s="86"/>
      <c r="C275" s="86"/>
      <c r="D275" s="36" t="s">
        <v>354</v>
      </c>
      <c r="E275" s="19">
        <f>+E276+E277+E278+E279</f>
        <v>143773</v>
      </c>
      <c r="F275" s="19">
        <f>+F276+F277+F278+F279</f>
        <v>128068</v>
      </c>
      <c r="G275" s="19">
        <f t="shared" si="4"/>
        <v>15705</v>
      </c>
    </row>
    <row r="276" spans="2:7" x14ac:dyDescent="0.4">
      <c r="B276" s="86"/>
      <c r="C276" s="86"/>
      <c r="D276" s="36" t="s">
        <v>559</v>
      </c>
      <c r="E276" s="19"/>
      <c r="F276" s="19"/>
      <c r="G276" s="19">
        <f t="shared" si="4"/>
        <v>0</v>
      </c>
    </row>
    <row r="277" spans="2:7" x14ac:dyDescent="0.4">
      <c r="B277" s="86"/>
      <c r="C277" s="86"/>
      <c r="D277" s="36" t="s">
        <v>560</v>
      </c>
      <c r="E277" s="19"/>
      <c r="F277" s="19"/>
      <c r="G277" s="19">
        <f t="shared" si="4"/>
        <v>0</v>
      </c>
    </row>
    <row r="278" spans="2:7" x14ac:dyDescent="0.4">
      <c r="B278" s="86"/>
      <c r="C278" s="86"/>
      <c r="D278" s="36" t="s">
        <v>209</v>
      </c>
      <c r="E278" s="19"/>
      <c r="F278" s="19"/>
      <c r="G278" s="19">
        <f t="shared" si="4"/>
        <v>0</v>
      </c>
    </row>
    <row r="279" spans="2:7" x14ac:dyDescent="0.4">
      <c r="B279" s="86"/>
      <c r="C279" s="86"/>
      <c r="D279" s="36" t="s">
        <v>561</v>
      </c>
      <c r="E279" s="19">
        <v>143773</v>
      </c>
      <c r="F279" s="19">
        <v>128068</v>
      </c>
      <c r="G279" s="19">
        <f t="shared" si="4"/>
        <v>15705</v>
      </c>
    </row>
    <row r="280" spans="2:7" x14ac:dyDescent="0.4">
      <c r="B280" s="86"/>
      <c r="C280" s="87"/>
      <c r="D280" s="40" t="s">
        <v>355</v>
      </c>
      <c r="E280" s="21">
        <f>+E266+E267+E268+E269+E270+E271+E272+E273+E274+E275</f>
        <v>143773</v>
      </c>
      <c r="F280" s="21">
        <f>+F266+F267+F268+F269+F270+F271+F272+F273+F274+F275</f>
        <v>128068</v>
      </c>
      <c r="G280" s="21">
        <f t="shared" si="4"/>
        <v>15705</v>
      </c>
    </row>
    <row r="281" spans="2:7" x14ac:dyDescent="0.4">
      <c r="B281" s="86"/>
      <c r="C281" s="85" t="s">
        <v>332</v>
      </c>
      <c r="D281" s="36" t="s">
        <v>356</v>
      </c>
      <c r="E281" s="19"/>
      <c r="F281" s="19"/>
      <c r="G281" s="19">
        <f t="shared" si="4"/>
        <v>0</v>
      </c>
    </row>
    <row r="282" spans="2:7" x14ac:dyDescent="0.4">
      <c r="B282" s="86"/>
      <c r="C282" s="86"/>
      <c r="D282" s="36" t="s">
        <v>733</v>
      </c>
      <c r="E282" s="19"/>
      <c r="F282" s="19"/>
      <c r="G282" s="19">
        <f t="shared" si="4"/>
        <v>0</v>
      </c>
    </row>
    <row r="283" spans="2:7" x14ac:dyDescent="0.4">
      <c r="B283" s="86"/>
      <c r="C283" s="86"/>
      <c r="D283" s="36" t="s">
        <v>357</v>
      </c>
      <c r="E283" s="19"/>
      <c r="F283" s="19"/>
      <c r="G283" s="19">
        <f t="shared" si="4"/>
        <v>0</v>
      </c>
    </row>
    <row r="284" spans="2:7" x14ac:dyDescent="0.4">
      <c r="B284" s="86"/>
      <c r="C284" s="86"/>
      <c r="D284" s="36" t="s">
        <v>358</v>
      </c>
      <c r="E284" s="19"/>
      <c r="F284" s="19"/>
      <c r="G284" s="19">
        <f t="shared" si="4"/>
        <v>0</v>
      </c>
    </row>
    <row r="285" spans="2:7" x14ac:dyDescent="0.4">
      <c r="B285" s="86"/>
      <c r="C285" s="86"/>
      <c r="D285" s="36" t="s">
        <v>359</v>
      </c>
      <c r="E285" s="19"/>
      <c r="F285" s="19"/>
      <c r="G285" s="19">
        <f t="shared" si="4"/>
        <v>0</v>
      </c>
    </row>
    <row r="286" spans="2:7" x14ac:dyDescent="0.4">
      <c r="B286" s="86"/>
      <c r="C286" s="86"/>
      <c r="D286" s="36" t="s">
        <v>360</v>
      </c>
      <c r="E286" s="19"/>
      <c r="F286" s="19"/>
      <c r="G286" s="19">
        <f t="shared" si="4"/>
        <v>0</v>
      </c>
    </row>
    <row r="287" spans="2:7" x14ac:dyDescent="0.4">
      <c r="B287" s="86"/>
      <c r="C287" s="86"/>
      <c r="D287" s="36" t="s">
        <v>361</v>
      </c>
      <c r="E287" s="19"/>
      <c r="F287" s="19"/>
      <c r="G287" s="19">
        <f t="shared" si="4"/>
        <v>0</v>
      </c>
    </row>
    <row r="288" spans="2:7" x14ac:dyDescent="0.4">
      <c r="B288" s="86"/>
      <c r="C288" s="86"/>
      <c r="D288" s="36" t="s">
        <v>362</v>
      </c>
      <c r="E288" s="19"/>
      <c r="F288" s="19"/>
      <c r="G288" s="19">
        <f t="shared" si="4"/>
        <v>0</v>
      </c>
    </row>
    <row r="289" spans="2:7" x14ac:dyDescent="0.4">
      <c r="B289" s="86"/>
      <c r="C289" s="86"/>
      <c r="D289" s="36" t="s">
        <v>363</v>
      </c>
      <c r="E289" s="19">
        <f>+E290+E291+E292</f>
        <v>0</v>
      </c>
      <c r="F289" s="19">
        <f>+F290+F291+F292</f>
        <v>0</v>
      </c>
      <c r="G289" s="19">
        <f t="shared" si="4"/>
        <v>0</v>
      </c>
    </row>
    <row r="290" spans="2:7" x14ac:dyDescent="0.4">
      <c r="B290" s="86"/>
      <c r="C290" s="86"/>
      <c r="D290" s="36" t="s">
        <v>562</v>
      </c>
      <c r="E290" s="19"/>
      <c r="F290" s="19"/>
      <c r="G290" s="19">
        <f t="shared" si="4"/>
        <v>0</v>
      </c>
    </row>
    <row r="291" spans="2:7" x14ac:dyDescent="0.4">
      <c r="B291" s="86"/>
      <c r="C291" s="86"/>
      <c r="D291" s="36" t="s">
        <v>270</v>
      </c>
      <c r="E291" s="19"/>
      <c r="F291" s="19"/>
      <c r="G291" s="19">
        <f t="shared" si="4"/>
        <v>0</v>
      </c>
    </row>
    <row r="292" spans="2:7" x14ac:dyDescent="0.4">
      <c r="B292" s="86"/>
      <c r="C292" s="86"/>
      <c r="D292" s="36" t="s">
        <v>563</v>
      </c>
      <c r="E292" s="19"/>
      <c r="F292" s="19"/>
      <c r="G292" s="19">
        <f t="shared" si="4"/>
        <v>0</v>
      </c>
    </row>
    <row r="293" spans="2:7" x14ac:dyDescent="0.4">
      <c r="B293" s="86"/>
      <c r="C293" s="87"/>
      <c r="D293" s="40" t="s">
        <v>364</v>
      </c>
      <c r="E293" s="21">
        <f>+E281+E282+E283+E284+E285+E286+E287+E288+E289</f>
        <v>0</v>
      </c>
      <c r="F293" s="21">
        <f>+F281+F282+F283+F284+F285+F286+F287+F288+F289</f>
        <v>0</v>
      </c>
      <c r="G293" s="21">
        <f t="shared" si="4"/>
        <v>0</v>
      </c>
    </row>
    <row r="294" spans="2:7" x14ac:dyDescent="0.4">
      <c r="B294" s="87"/>
      <c r="C294" s="17" t="s">
        <v>365</v>
      </c>
      <c r="D294" s="28"/>
      <c r="E294" s="41">
        <f xml:space="preserve"> +E280 - E293</f>
        <v>143773</v>
      </c>
      <c r="F294" s="41">
        <f xml:space="preserve"> +F280 - F293</f>
        <v>128068</v>
      </c>
      <c r="G294" s="41">
        <f t="shared" si="4"/>
        <v>15705</v>
      </c>
    </row>
    <row r="295" spans="2:7" x14ac:dyDescent="0.4">
      <c r="B295" s="17" t="s">
        <v>366</v>
      </c>
      <c r="C295" s="14"/>
      <c r="D295" s="15"/>
      <c r="E295" s="16">
        <f xml:space="preserve"> +E265 +E294</f>
        <v>2559211</v>
      </c>
      <c r="F295" s="16">
        <f xml:space="preserve"> +F265 +F294</f>
        <v>4845765</v>
      </c>
      <c r="G295" s="16">
        <f t="shared" si="4"/>
        <v>-2286554</v>
      </c>
    </row>
    <row r="296" spans="2:7" x14ac:dyDescent="0.4">
      <c r="B296" s="85" t="s">
        <v>367</v>
      </c>
      <c r="C296" s="85" t="s">
        <v>316</v>
      </c>
      <c r="D296" s="36" t="s">
        <v>368</v>
      </c>
      <c r="E296" s="19">
        <f>+E297+E298</f>
        <v>0</v>
      </c>
      <c r="F296" s="19">
        <f>+F297+F298</f>
        <v>0</v>
      </c>
      <c r="G296" s="19">
        <f t="shared" si="4"/>
        <v>0</v>
      </c>
    </row>
    <row r="297" spans="2:7" x14ac:dyDescent="0.4">
      <c r="B297" s="86"/>
      <c r="C297" s="86"/>
      <c r="D297" s="36" t="s">
        <v>564</v>
      </c>
      <c r="E297" s="19"/>
      <c r="F297" s="19"/>
      <c r="G297" s="19">
        <f t="shared" si="4"/>
        <v>0</v>
      </c>
    </row>
    <row r="298" spans="2:7" x14ac:dyDescent="0.4">
      <c r="B298" s="86"/>
      <c r="C298" s="86"/>
      <c r="D298" s="36" t="s">
        <v>565</v>
      </c>
      <c r="E298" s="19"/>
      <c r="F298" s="19"/>
      <c r="G298" s="19">
        <f t="shared" si="4"/>
        <v>0</v>
      </c>
    </row>
    <row r="299" spans="2:7" x14ac:dyDescent="0.4">
      <c r="B299" s="86"/>
      <c r="C299" s="86"/>
      <c r="D299" s="36" t="s">
        <v>369</v>
      </c>
      <c r="E299" s="19">
        <f>+E300+E301</f>
        <v>0</v>
      </c>
      <c r="F299" s="19">
        <f>+F300+F301</f>
        <v>0</v>
      </c>
      <c r="G299" s="19">
        <f t="shared" si="4"/>
        <v>0</v>
      </c>
    </row>
    <row r="300" spans="2:7" x14ac:dyDescent="0.4">
      <c r="B300" s="86"/>
      <c r="C300" s="86"/>
      <c r="D300" s="36" t="s">
        <v>566</v>
      </c>
      <c r="E300" s="19"/>
      <c r="F300" s="19"/>
      <c r="G300" s="19">
        <f t="shared" si="4"/>
        <v>0</v>
      </c>
    </row>
    <row r="301" spans="2:7" x14ac:dyDescent="0.4">
      <c r="B301" s="86"/>
      <c r="C301" s="86"/>
      <c r="D301" s="36" t="s">
        <v>567</v>
      </c>
      <c r="E301" s="19"/>
      <c r="F301" s="19"/>
      <c r="G301" s="19">
        <f t="shared" si="4"/>
        <v>0</v>
      </c>
    </row>
    <row r="302" spans="2:7" x14ac:dyDescent="0.4">
      <c r="B302" s="86"/>
      <c r="C302" s="86"/>
      <c r="D302" s="36" t="s">
        <v>370</v>
      </c>
      <c r="E302" s="19"/>
      <c r="F302" s="19"/>
      <c r="G302" s="19">
        <f t="shared" si="4"/>
        <v>0</v>
      </c>
    </row>
    <row r="303" spans="2:7" x14ac:dyDescent="0.4">
      <c r="B303" s="86"/>
      <c r="C303" s="86"/>
      <c r="D303" s="36" t="s">
        <v>371</v>
      </c>
      <c r="E303" s="19"/>
      <c r="F303" s="19"/>
      <c r="G303" s="19">
        <f t="shared" si="4"/>
        <v>0</v>
      </c>
    </row>
    <row r="304" spans="2:7" x14ac:dyDescent="0.4">
      <c r="B304" s="86"/>
      <c r="C304" s="86"/>
      <c r="D304" s="36" t="s">
        <v>372</v>
      </c>
      <c r="E304" s="19">
        <f>+E305+E306</f>
        <v>0</v>
      </c>
      <c r="F304" s="19">
        <f>+F305+F306</f>
        <v>0</v>
      </c>
      <c r="G304" s="19">
        <f t="shared" si="4"/>
        <v>0</v>
      </c>
    </row>
    <row r="305" spans="2:7" x14ac:dyDescent="0.4">
      <c r="B305" s="86"/>
      <c r="C305" s="86"/>
      <c r="D305" s="36" t="s">
        <v>568</v>
      </c>
      <c r="E305" s="19"/>
      <c r="F305" s="19"/>
      <c r="G305" s="19">
        <f t="shared" si="4"/>
        <v>0</v>
      </c>
    </row>
    <row r="306" spans="2:7" x14ac:dyDescent="0.4">
      <c r="B306" s="86"/>
      <c r="C306" s="86"/>
      <c r="D306" s="36" t="s">
        <v>569</v>
      </c>
      <c r="E306" s="19"/>
      <c r="F306" s="19"/>
      <c r="G306" s="19">
        <f t="shared" si="4"/>
        <v>0</v>
      </c>
    </row>
    <row r="307" spans="2:7" x14ac:dyDescent="0.4">
      <c r="B307" s="86"/>
      <c r="C307" s="86"/>
      <c r="D307" s="36" t="s">
        <v>394</v>
      </c>
      <c r="E307" s="19"/>
      <c r="F307" s="19"/>
      <c r="G307" s="19">
        <f t="shared" si="4"/>
        <v>0</v>
      </c>
    </row>
    <row r="308" spans="2:7" x14ac:dyDescent="0.4">
      <c r="B308" s="86"/>
      <c r="C308" s="86"/>
      <c r="D308" s="36" t="s">
        <v>399</v>
      </c>
      <c r="E308" s="19">
        <v>1500000</v>
      </c>
      <c r="F308" s="19"/>
      <c r="G308" s="19">
        <f t="shared" si="4"/>
        <v>1500000</v>
      </c>
    </row>
    <row r="309" spans="2:7" x14ac:dyDescent="0.4">
      <c r="B309" s="86"/>
      <c r="C309" s="86"/>
      <c r="D309" s="36" t="s">
        <v>395</v>
      </c>
      <c r="E309" s="19"/>
      <c r="F309" s="19"/>
      <c r="G309" s="19">
        <f t="shared" si="4"/>
        <v>0</v>
      </c>
    </row>
    <row r="310" spans="2:7" x14ac:dyDescent="0.4">
      <c r="B310" s="86"/>
      <c r="C310" s="86"/>
      <c r="D310" s="36" t="s">
        <v>400</v>
      </c>
      <c r="E310" s="19"/>
      <c r="F310" s="19"/>
      <c r="G310" s="19">
        <f t="shared" si="4"/>
        <v>0</v>
      </c>
    </row>
    <row r="311" spans="2:7" x14ac:dyDescent="0.4">
      <c r="B311" s="86"/>
      <c r="C311" s="86"/>
      <c r="D311" s="36" t="s">
        <v>373</v>
      </c>
      <c r="E311" s="19">
        <f>+E312+E313</f>
        <v>0</v>
      </c>
      <c r="F311" s="19">
        <f>+F312+F313</f>
        <v>0</v>
      </c>
      <c r="G311" s="19">
        <f t="shared" si="4"/>
        <v>0</v>
      </c>
    </row>
    <row r="312" spans="2:7" x14ac:dyDescent="0.4">
      <c r="B312" s="86"/>
      <c r="C312" s="86"/>
      <c r="D312" s="36" t="s">
        <v>734</v>
      </c>
      <c r="E312" s="19"/>
      <c r="F312" s="19"/>
      <c r="G312" s="19">
        <f t="shared" si="4"/>
        <v>0</v>
      </c>
    </row>
    <row r="313" spans="2:7" x14ac:dyDescent="0.4">
      <c r="B313" s="86"/>
      <c r="C313" s="86"/>
      <c r="D313" s="36" t="s">
        <v>570</v>
      </c>
      <c r="E313" s="19"/>
      <c r="F313" s="19"/>
      <c r="G313" s="19">
        <f t="shared" si="4"/>
        <v>0</v>
      </c>
    </row>
    <row r="314" spans="2:7" x14ac:dyDescent="0.4">
      <c r="B314" s="86"/>
      <c r="C314" s="87"/>
      <c r="D314" s="40" t="s">
        <v>374</v>
      </c>
      <c r="E314" s="21">
        <f>+E296+E299+E302+E303+E304+E307+E308+E309+E310+E311</f>
        <v>1500000</v>
      </c>
      <c r="F314" s="21">
        <f>+F296+F299+F302+F303+F304+F307+F308+F309+F310+F311</f>
        <v>0</v>
      </c>
      <c r="G314" s="21">
        <f t="shared" si="4"/>
        <v>1500000</v>
      </c>
    </row>
    <row r="315" spans="2:7" x14ac:dyDescent="0.4">
      <c r="B315" s="86"/>
      <c r="C315" s="85" t="s">
        <v>332</v>
      </c>
      <c r="D315" s="36" t="s">
        <v>375</v>
      </c>
      <c r="E315" s="19"/>
      <c r="F315" s="19"/>
      <c r="G315" s="19">
        <f t="shared" si="4"/>
        <v>0</v>
      </c>
    </row>
    <row r="316" spans="2:7" x14ac:dyDescent="0.4">
      <c r="B316" s="86"/>
      <c r="C316" s="86"/>
      <c r="D316" s="36" t="s">
        <v>376</v>
      </c>
      <c r="E316" s="19"/>
      <c r="F316" s="19"/>
      <c r="G316" s="19">
        <f t="shared" si="4"/>
        <v>0</v>
      </c>
    </row>
    <row r="317" spans="2:7" x14ac:dyDescent="0.4">
      <c r="B317" s="86"/>
      <c r="C317" s="86"/>
      <c r="D317" s="36" t="s">
        <v>377</v>
      </c>
      <c r="E317" s="19">
        <f>+E318+E319+E320+E321</f>
        <v>3</v>
      </c>
      <c r="F317" s="19">
        <f>+F318+F319+F320+F321</f>
        <v>0</v>
      </c>
      <c r="G317" s="19">
        <f t="shared" si="4"/>
        <v>3</v>
      </c>
    </row>
    <row r="318" spans="2:7" x14ac:dyDescent="0.4">
      <c r="B318" s="86"/>
      <c r="C318" s="86"/>
      <c r="D318" s="36" t="s">
        <v>571</v>
      </c>
      <c r="E318" s="19"/>
      <c r="F318" s="19"/>
      <c r="G318" s="19">
        <f t="shared" si="4"/>
        <v>0</v>
      </c>
    </row>
    <row r="319" spans="2:7" x14ac:dyDescent="0.4">
      <c r="B319" s="86"/>
      <c r="C319" s="86"/>
      <c r="D319" s="36" t="s">
        <v>572</v>
      </c>
      <c r="E319" s="19">
        <v>1</v>
      </c>
      <c r="F319" s="19"/>
      <c r="G319" s="19">
        <f t="shared" si="4"/>
        <v>1</v>
      </c>
    </row>
    <row r="320" spans="2:7" x14ac:dyDescent="0.4">
      <c r="B320" s="86"/>
      <c r="C320" s="86"/>
      <c r="D320" s="36" t="s">
        <v>573</v>
      </c>
      <c r="E320" s="19">
        <v>2</v>
      </c>
      <c r="F320" s="19"/>
      <c r="G320" s="19">
        <f t="shared" si="4"/>
        <v>2</v>
      </c>
    </row>
    <row r="321" spans="2:7" x14ac:dyDescent="0.4">
      <c r="B321" s="86"/>
      <c r="C321" s="86"/>
      <c r="D321" s="36" t="s">
        <v>574</v>
      </c>
      <c r="E321" s="19"/>
      <c r="F321" s="19"/>
      <c r="G321" s="19">
        <f t="shared" si="4"/>
        <v>0</v>
      </c>
    </row>
    <row r="322" spans="2:7" x14ac:dyDescent="0.4">
      <c r="B322" s="86"/>
      <c r="C322" s="86"/>
      <c r="D322" s="36" t="s">
        <v>378</v>
      </c>
      <c r="E322" s="19"/>
      <c r="F322" s="19"/>
      <c r="G322" s="19">
        <f t="shared" si="4"/>
        <v>0</v>
      </c>
    </row>
    <row r="323" spans="2:7" x14ac:dyDescent="0.4">
      <c r="B323" s="86"/>
      <c r="C323" s="86"/>
      <c r="D323" s="36" t="s">
        <v>379</v>
      </c>
      <c r="E323" s="19"/>
      <c r="F323" s="19"/>
      <c r="G323" s="19">
        <f t="shared" si="4"/>
        <v>0</v>
      </c>
    </row>
    <row r="324" spans="2:7" x14ac:dyDescent="0.4">
      <c r="B324" s="86"/>
      <c r="C324" s="86"/>
      <c r="D324" s="36" t="s">
        <v>380</v>
      </c>
      <c r="E324" s="19"/>
      <c r="F324" s="19"/>
      <c r="G324" s="19">
        <f t="shared" si="4"/>
        <v>0</v>
      </c>
    </row>
    <row r="325" spans="2:7" x14ac:dyDescent="0.4">
      <c r="B325" s="86"/>
      <c r="C325" s="86"/>
      <c r="D325" s="36" t="s">
        <v>396</v>
      </c>
      <c r="E325" s="19"/>
      <c r="F325" s="19"/>
      <c r="G325" s="19">
        <f t="shared" si="4"/>
        <v>0</v>
      </c>
    </row>
    <row r="326" spans="2:7" x14ac:dyDescent="0.4">
      <c r="B326" s="86"/>
      <c r="C326" s="86"/>
      <c r="D326" s="36" t="s">
        <v>401</v>
      </c>
      <c r="E326" s="19">
        <v>5000000</v>
      </c>
      <c r="F326" s="19">
        <v>6740000</v>
      </c>
      <c r="G326" s="19">
        <f t="shared" si="4"/>
        <v>-1740000</v>
      </c>
    </row>
    <row r="327" spans="2:7" x14ac:dyDescent="0.4">
      <c r="B327" s="86"/>
      <c r="C327" s="86"/>
      <c r="D327" s="36" t="s">
        <v>397</v>
      </c>
      <c r="E327" s="19"/>
      <c r="F327" s="19"/>
      <c r="G327" s="19">
        <f t="shared" ref="G327:G338" si="5">E327-F327</f>
        <v>0</v>
      </c>
    </row>
    <row r="328" spans="2:7" x14ac:dyDescent="0.4">
      <c r="B328" s="86"/>
      <c r="C328" s="86"/>
      <c r="D328" s="36" t="s">
        <v>402</v>
      </c>
      <c r="E328" s="19"/>
      <c r="F328" s="19"/>
      <c r="G328" s="19">
        <f t="shared" si="5"/>
        <v>0</v>
      </c>
    </row>
    <row r="329" spans="2:7" x14ac:dyDescent="0.4">
      <c r="B329" s="86"/>
      <c r="C329" s="86"/>
      <c r="D329" s="36" t="s">
        <v>381</v>
      </c>
      <c r="E329" s="19"/>
      <c r="F329" s="19"/>
      <c r="G329" s="19">
        <f t="shared" si="5"/>
        <v>0</v>
      </c>
    </row>
    <row r="330" spans="2:7" x14ac:dyDescent="0.4">
      <c r="B330" s="86"/>
      <c r="C330" s="87"/>
      <c r="D330" s="40" t="s">
        <v>382</v>
      </c>
      <c r="E330" s="21">
        <f>+E315+E316+E317+E322+E323+E324+E325+E326+E327+E328+E329</f>
        <v>5000003</v>
      </c>
      <c r="F330" s="21">
        <f>+F315+F316+F317+F322+F323+F324+F325+F326+F327+F328+F329</f>
        <v>6740000</v>
      </c>
      <c r="G330" s="21">
        <f t="shared" si="5"/>
        <v>-1739997</v>
      </c>
    </row>
    <row r="331" spans="2:7" x14ac:dyDescent="0.4">
      <c r="B331" s="87"/>
      <c r="C331" s="22" t="s">
        <v>383</v>
      </c>
      <c r="D331" s="42"/>
      <c r="E331" s="43">
        <f xml:space="preserve"> +E314 - E330</f>
        <v>-3500003</v>
      </c>
      <c r="F331" s="43">
        <f xml:space="preserve"> +F314 - F330</f>
        <v>-6740000</v>
      </c>
      <c r="G331" s="43">
        <f t="shared" si="5"/>
        <v>3239997</v>
      </c>
    </row>
    <row r="332" spans="2:7" x14ac:dyDescent="0.4">
      <c r="B332" s="17" t="s">
        <v>384</v>
      </c>
      <c r="C332" s="44"/>
      <c r="D332" s="45"/>
      <c r="E332" s="46">
        <f xml:space="preserve"> +E295 +E331</f>
        <v>-940792</v>
      </c>
      <c r="F332" s="46">
        <f xml:space="preserve"> +F295 +F331</f>
        <v>-1894235</v>
      </c>
      <c r="G332" s="46">
        <f t="shared" si="5"/>
        <v>953443</v>
      </c>
    </row>
    <row r="333" spans="2:7" x14ac:dyDescent="0.4">
      <c r="B333" s="88" t="s">
        <v>385</v>
      </c>
      <c r="C333" s="44" t="s">
        <v>386</v>
      </c>
      <c r="D333" s="45"/>
      <c r="E333" s="46">
        <v>75268571</v>
      </c>
      <c r="F333" s="46">
        <v>77162806</v>
      </c>
      <c r="G333" s="46">
        <f t="shared" si="5"/>
        <v>-1894235</v>
      </c>
    </row>
    <row r="334" spans="2:7" x14ac:dyDescent="0.4">
      <c r="B334" s="89"/>
      <c r="C334" s="44" t="s">
        <v>387</v>
      </c>
      <c r="D334" s="45"/>
      <c r="E334" s="46">
        <f xml:space="preserve"> +E332 +E333</f>
        <v>74327779</v>
      </c>
      <c r="F334" s="46">
        <f xml:space="preserve"> +F332 +F333</f>
        <v>75268571</v>
      </c>
      <c r="G334" s="46">
        <f t="shared" si="5"/>
        <v>-940792</v>
      </c>
    </row>
    <row r="335" spans="2:7" x14ac:dyDescent="0.4">
      <c r="B335" s="89"/>
      <c r="C335" s="44" t="s">
        <v>388</v>
      </c>
      <c r="D335" s="45"/>
      <c r="E335" s="46"/>
      <c r="F335" s="46"/>
      <c r="G335" s="46">
        <f t="shared" si="5"/>
        <v>0</v>
      </c>
    </row>
    <row r="336" spans="2:7" x14ac:dyDescent="0.4">
      <c r="B336" s="89"/>
      <c r="C336" s="44" t="s">
        <v>389</v>
      </c>
      <c r="D336" s="45"/>
      <c r="E336" s="46"/>
      <c r="F336" s="46"/>
      <c r="G336" s="46">
        <f t="shared" si="5"/>
        <v>0</v>
      </c>
    </row>
    <row r="337" spans="2:7" x14ac:dyDescent="0.4">
      <c r="B337" s="89"/>
      <c r="C337" s="44" t="s">
        <v>390</v>
      </c>
      <c r="D337" s="45"/>
      <c r="E337" s="46"/>
      <c r="F337" s="46"/>
      <c r="G337" s="46">
        <f t="shared" si="5"/>
        <v>0</v>
      </c>
    </row>
    <row r="338" spans="2:7" x14ac:dyDescent="0.4">
      <c r="B338" s="90"/>
      <c r="C338" s="44" t="s">
        <v>391</v>
      </c>
      <c r="D338" s="45"/>
      <c r="E338" s="46">
        <f xml:space="preserve"> +E334 +E335 +E336 - E337</f>
        <v>74327779</v>
      </c>
      <c r="F338" s="46">
        <f xml:space="preserve"> +F334 +F335 +F336 - F337</f>
        <v>75268571</v>
      </c>
      <c r="G338" s="46">
        <f t="shared" si="5"/>
        <v>-940792</v>
      </c>
    </row>
  </sheetData>
  <mergeCells count="13">
    <mergeCell ref="B296:B331"/>
    <mergeCell ref="C296:C314"/>
    <mergeCell ref="C315:C330"/>
    <mergeCell ref="B333:B338"/>
    <mergeCell ref="B2:G2"/>
    <mergeCell ref="B3:G3"/>
    <mergeCell ref="B5:D5"/>
    <mergeCell ref="C6:C184"/>
    <mergeCell ref="B6:B265"/>
    <mergeCell ref="C185:C264"/>
    <mergeCell ref="B266:B294"/>
    <mergeCell ref="C266:C280"/>
    <mergeCell ref="C281:C293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B3D8B-0575-4B68-B8A7-3AB7688A112B}">
  <dimension ref="B1:G338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64"/>
      <c r="C1" s="64"/>
      <c r="D1" s="64"/>
      <c r="E1" s="1"/>
      <c r="F1" s="1"/>
      <c r="G1" s="2" t="s">
        <v>403</v>
      </c>
    </row>
    <row r="2" spans="2:7" ht="21" x14ac:dyDescent="0.4">
      <c r="B2" s="70" t="s">
        <v>712</v>
      </c>
      <c r="C2" s="70"/>
      <c r="D2" s="70"/>
      <c r="E2" s="70"/>
      <c r="F2" s="70"/>
      <c r="G2" s="70"/>
    </row>
    <row r="3" spans="2:7" ht="21" x14ac:dyDescent="0.4">
      <c r="B3" s="71" t="s">
        <v>718</v>
      </c>
      <c r="C3" s="71"/>
      <c r="D3" s="71"/>
      <c r="E3" s="71"/>
      <c r="F3" s="71"/>
      <c r="G3" s="71"/>
    </row>
    <row r="4" spans="2:7" x14ac:dyDescent="0.4">
      <c r="B4" s="3"/>
      <c r="C4" s="3"/>
      <c r="D4" s="3"/>
      <c r="E4" s="3"/>
      <c r="F4" s="1"/>
      <c r="G4" s="3" t="s">
        <v>2</v>
      </c>
    </row>
    <row r="5" spans="2:7" x14ac:dyDescent="0.4">
      <c r="B5" s="72" t="s">
        <v>3</v>
      </c>
      <c r="C5" s="72"/>
      <c r="D5" s="72"/>
      <c r="E5" s="65" t="s">
        <v>312</v>
      </c>
      <c r="F5" s="65" t="s">
        <v>313</v>
      </c>
      <c r="G5" s="65" t="s">
        <v>314</v>
      </c>
    </row>
    <row r="6" spans="2:7" x14ac:dyDescent="0.4">
      <c r="B6" s="85" t="s">
        <v>315</v>
      </c>
      <c r="C6" s="85" t="s">
        <v>316</v>
      </c>
      <c r="D6" s="38" t="s">
        <v>317</v>
      </c>
      <c r="E6" s="39">
        <f>+E7+E11+E19+E26+E29+E33+E45+E53</f>
        <v>0</v>
      </c>
      <c r="F6" s="39">
        <f>+F7+F11+F19+F26+F29+F33+F45+F53</f>
        <v>0</v>
      </c>
      <c r="G6" s="39">
        <f>E6-F6</f>
        <v>0</v>
      </c>
    </row>
    <row r="7" spans="2:7" x14ac:dyDescent="0.4">
      <c r="B7" s="86"/>
      <c r="C7" s="86"/>
      <c r="D7" s="36" t="s">
        <v>404</v>
      </c>
      <c r="E7" s="19">
        <f>+E8+E9+E10</f>
        <v>0</v>
      </c>
      <c r="F7" s="19">
        <f>+F8+F9+F10</f>
        <v>0</v>
      </c>
      <c r="G7" s="19">
        <f t="shared" ref="G7:G70" si="0">E7-F7</f>
        <v>0</v>
      </c>
    </row>
    <row r="8" spans="2:7" x14ac:dyDescent="0.4">
      <c r="B8" s="86"/>
      <c r="C8" s="86"/>
      <c r="D8" s="36" t="s">
        <v>405</v>
      </c>
      <c r="E8" s="19"/>
      <c r="F8" s="19"/>
      <c r="G8" s="19">
        <f t="shared" si="0"/>
        <v>0</v>
      </c>
    </row>
    <row r="9" spans="2:7" x14ac:dyDescent="0.4">
      <c r="B9" s="86"/>
      <c r="C9" s="86"/>
      <c r="D9" s="36" t="s">
        <v>406</v>
      </c>
      <c r="E9" s="19"/>
      <c r="F9" s="19"/>
      <c r="G9" s="19">
        <f t="shared" si="0"/>
        <v>0</v>
      </c>
    </row>
    <row r="10" spans="2:7" x14ac:dyDescent="0.4">
      <c r="B10" s="86"/>
      <c r="C10" s="86"/>
      <c r="D10" s="36" t="s">
        <v>407</v>
      </c>
      <c r="E10" s="19"/>
      <c r="F10" s="19"/>
      <c r="G10" s="19">
        <f t="shared" si="0"/>
        <v>0</v>
      </c>
    </row>
    <row r="11" spans="2:7" x14ac:dyDescent="0.4">
      <c r="B11" s="86"/>
      <c r="C11" s="86"/>
      <c r="D11" s="36" t="s">
        <v>408</v>
      </c>
      <c r="E11" s="19">
        <f>+E12+E13+E14+E15+E16+E17+E18</f>
        <v>0</v>
      </c>
      <c r="F11" s="19">
        <f>+F12+F13+F14+F15+F16+F17+F18</f>
        <v>0</v>
      </c>
      <c r="G11" s="19">
        <f t="shared" si="0"/>
        <v>0</v>
      </c>
    </row>
    <row r="12" spans="2:7" x14ac:dyDescent="0.4">
      <c r="B12" s="86"/>
      <c r="C12" s="86"/>
      <c r="D12" s="36" t="s">
        <v>405</v>
      </c>
      <c r="E12" s="19"/>
      <c r="F12" s="19"/>
      <c r="G12" s="19">
        <f t="shared" si="0"/>
        <v>0</v>
      </c>
    </row>
    <row r="13" spans="2:7" x14ac:dyDescent="0.4">
      <c r="B13" s="86"/>
      <c r="C13" s="86"/>
      <c r="D13" s="36" t="s">
        <v>409</v>
      </c>
      <c r="E13" s="19"/>
      <c r="F13" s="19"/>
      <c r="G13" s="19">
        <f t="shared" si="0"/>
        <v>0</v>
      </c>
    </row>
    <row r="14" spans="2:7" x14ac:dyDescent="0.4">
      <c r="B14" s="86"/>
      <c r="C14" s="86"/>
      <c r="D14" s="36" t="s">
        <v>410</v>
      </c>
      <c r="E14" s="19"/>
      <c r="F14" s="19"/>
      <c r="G14" s="19">
        <f t="shared" si="0"/>
        <v>0</v>
      </c>
    </row>
    <row r="15" spans="2:7" x14ac:dyDescent="0.4">
      <c r="B15" s="86"/>
      <c r="C15" s="86"/>
      <c r="D15" s="36" t="s">
        <v>411</v>
      </c>
      <c r="E15" s="19"/>
      <c r="F15" s="19"/>
      <c r="G15" s="19">
        <f t="shared" si="0"/>
        <v>0</v>
      </c>
    </row>
    <row r="16" spans="2:7" x14ac:dyDescent="0.4">
      <c r="B16" s="86"/>
      <c r="C16" s="86"/>
      <c r="D16" s="36" t="s">
        <v>412</v>
      </c>
      <c r="E16" s="19"/>
      <c r="F16" s="19"/>
      <c r="G16" s="19">
        <f t="shared" si="0"/>
        <v>0</v>
      </c>
    </row>
    <row r="17" spans="2:7" x14ac:dyDescent="0.4">
      <c r="B17" s="86"/>
      <c r="C17" s="86"/>
      <c r="D17" s="36" t="s">
        <v>413</v>
      </c>
      <c r="E17" s="19"/>
      <c r="F17" s="19"/>
      <c r="G17" s="19">
        <f t="shared" si="0"/>
        <v>0</v>
      </c>
    </row>
    <row r="18" spans="2:7" x14ac:dyDescent="0.4">
      <c r="B18" s="86"/>
      <c r="C18" s="86"/>
      <c r="D18" s="36" t="s">
        <v>414</v>
      </c>
      <c r="E18" s="19"/>
      <c r="F18" s="19"/>
      <c r="G18" s="19">
        <f t="shared" si="0"/>
        <v>0</v>
      </c>
    </row>
    <row r="19" spans="2:7" x14ac:dyDescent="0.4">
      <c r="B19" s="86"/>
      <c r="C19" s="86"/>
      <c r="D19" s="36" t="s">
        <v>415</v>
      </c>
      <c r="E19" s="19">
        <f>+E20+E21+E22+E23+E24+E25</f>
        <v>0</v>
      </c>
      <c r="F19" s="19">
        <f>+F20+F21+F22+F23+F24+F25</f>
        <v>0</v>
      </c>
      <c r="G19" s="19">
        <f t="shared" si="0"/>
        <v>0</v>
      </c>
    </row>
    <row r="20" spans="2:7" x14ac:dyDescent="0.4">
      <c r="B20" s="86"/>
      <c r="C20" s="86"/>
      <c r="D20" s="36" t="s">
        <v>405</v>
      </c>
      <c r="E20" s="19"/>
      <c r="F20" s="19"/>
      <c r="G20" s="19">
        <f t="shared" si="0"/>
        <v>0</v>
      </c>
    </row>
    <row r="21" spans="2:7" x14ac:dyDescent="0.4">
      <c r="B21" s="86"/>
      <c r="C21" s="86"/>
      <c r="D21" s="36" t="s">
        <v>409</v>
      </c>
      <c r="E21" s="19"/>
      <c r="F21" s="19"/>
      <c r="G21" s="19">
        <f t="shared" si="0"/>
        <v>0</v>
      </c>
    </row>
    <row r="22" spans="2:7" x14ac:dyDescent="0.4">
      <c r="B22" s="86"/>
      <c r="C22" s="86"/>
      <c r="D22" s="36" t="s">
        <v>410</v>
      </c>
      <c r="E22" s="19"/>
      <c r="F22" s="19"/>
      <c r="G22" s="19">
        <f t="shared" si="0"/>
        <v>0</v>
      </c>
    </row>
    <row r="23" spans="2:7" x14ac:dyDescent="0.4">
      <c r="B23" s="86"/>
      <c r="C23" s="86"/>
      <c r="D23" s="36" t="s">
        <v>411</v>
      </c>
      <c r="E23" s="19"/>
      <c r="F23" s="19"/>
      <c r="G23" s="19">
        <f t="shared" si="0"/>
        <v>0</v>
      </c>
    </row>
    <row r="24" spans="2:7" x14ac:dyDescent="0.4">
      <c r="B24" s="86"/>
      <c r="C24" s="86"/>
      <c r="D24" s="36" t="s">
        <v>412</v>
      </c>
      <c r="E24" s="19"/>
      <c r="F24" s="19"/>
      <c r="G24" s="19">
        <f t="shared" si="0"/>
        <v>0</v>
      </c>
    </row>
    <row r="25" spans="2:7" x14ac:dyDescent="0.4">
      <c r="B25" s="86"/>
      <c r="C25" s="86"/>
      <c r="D25" s="36" t="s">
        <v>413</v>
      </c>
      <c r="E25" s="19"/>
      <c r="F25" s="19"/>
      <c r="G25" s="19">
        <f t="shared" si="0"/>
        <v>0</v>
      </c>
    </row>
    <row r="26" spans="2:7" x14ac:dyDescent="0.4">
      <c r="B26" s="86"/>
      <c r="C26" s="86"/>
      <c r="D26" s="36" t="s">
        <v>416</v>
      </c>
      <c r="E26" s="19">
        <f>+E27+E28</f>
        <v>0</v>
      </c>
      <c r="F26" s="19">
        <f>+F27+F28</f>
        <v>0</v>
      </c>
      <c r="G26" s="19">
        <f t="shared" si="0"/>
        <v>0</v>
      </c>
    </row>
    <row r="27" spans="2:7" x14ac:dyDescent="0.4">
      <c r="B27" s="86"/>
      <c r="C27" s="86"/>
      <c r="D27" s="36" t="s">
        <v>417</v>
      </c>
      <c r="E27" s="19"/>
      <c r="F27" s="19"/>
      <c r="G27" s="19">
        <f t="shared" si="0"/>
        <v>0</v>
      </c>
    </row>
    <row r="28" spans="2:7" x14ac:dyDescent="0.4">
      <c r="B28" s="86"/>
      <c r="C28" s="86"/>
      <c r="D28" s="36" t="s">
        <v>418</v>
      </c>
      <c r="E28" s="19"/>
      <c r="F28" s="19"/>
      <c r="G28" s="19">
        <f t="shared" si="0"/>
        <v>0</v>
      </c>
    </row>
    <row r="29" spans="2:7" x14ac:dyDescent="0.4">
      <c r="B29" s="86"/>
      <c r="C29" s="86"/>
      <c r="D29" s="36" t="s">
        <v>419</v>
      </c>
      <c r="E29" s="19">
        <f>+E30+E31+E32</f>
        <v>0</v>
      </c>
      <c r="F29" s="19">
        <f>+F30+F31+F32</f>
        <v>0</v>
      </c>
      <c r="G29" s="19">
        <f t="shared" si="0"/>
        <v>0</v>
      </c>
    </row>
    <row r="30" spans="2:7" x14ac:dyDescent="0.4">
      <c r="B30" s="86"/>
      <c r="C30" s="86"/>
      <c r="D30" s="36" t="s">
        <v>420</v>
      </c>
      <c r="E30" s="19"/>
      <c r="F30" s="19"/>
      <c r="G30" s="19">
        <f t="shared" si="0"/>
        <v>0</v>
      </c>
    </row>
    <row r="31" spans="2:7" x14ac:dyDescent="0.4">
      <c r="B31" s="86"/>
      <c r="C31" s="86"/>
      <c r="D31" s="36" t="s">
        <v>421</v>
      </c>
      <c r="E31" s="19"/>
      <c r="F31" s="19"/>
      <c r="G31" s="19">
        <f t="shared" si="0"/>
        <v>0</v>
      </c>
    </row>
    <row r="32" spans="2:7" x14ac:dyDescent="0.4">
      <c r="B32" s="86"/>
      <c r="C32" s="86"/>
      <c r="D32" s="36" t="s">
        <v>422</v>
      </c>
      <c r="E32" s="19"/>
      <c r="F32" s="19"/>
      <c r="G32" s="19">
        <f t="shared" si="0"/>
        <v>0</v>
      </c>
    </row>
    <row r="33" spans="2:7" x14ac:dyDescent="0.4">
      <c r="B33" s="86"/>
      <c r="C33" s="86"/>
      <c r="D33" s="36" t="s">
        <v>423</v>
      </c>
      <c r="E33" s="19">
        <f>+E34+E35+E36+E37+E38+E39+E40+E41+E42+E43+E44</f>
        <v>0</v>
      </c>
      <c r="F33" s="19">
        <f>+F34+F35+F36+F37+F38+F39+F40+F41+F42+F43+F44</f>
        <v>0</v>
      </c>
      <c r="G33" s="19">
        <f t="shared" si="0"/>
        <v>0</v>
      </c>
    </row>
    <row r="34" spans="2:7" x14ac:dyDescent="0.4">
      <c r="B34" s="86"/>
      <c r="C34" s="86"/>
      <c r="D34" s="36" t="s">
        <v>424</v>
      </c>
      <c r="E34" s="19"/>
      <c r="F34" s="19"/>
      <c r="G34" s="19">
        <f t="shared" si="0"/>
        <v>0</v>
      </c>
    </row>
    <row r="35" spans="2:7" x14ac:dyDescent="0.4">
      <c r="B35" s="86"/>
      <c r="C35" s="86"/>
      <c r="D35" s="36" t="s">
        <v>425</v>
      </c>
      <c r="E35" s="19"/>
      <c r="F35" s="19"/>
      <c r="G35" s="19">
        <f t="shared" si="0"/>
        <v>0</v>
      </c>
    </row>
    <row r="36" spans="2:7" x14ac:dyDescent="0.4">
      <c r="B36" s="86"/>
      <c r="C36" s="86"/>
      <c r="D36" s="36" t="s">
        <v>426</v>
      </c>
      <c r="E36" s="19"/>
      <c r="F36" s="19"/>
      <c r="G36" s="19">
        <f t="shared" si="0"/>
        <v>0</v>
      </c>
    </row>
    <row r="37" spans="2:7" x14ac:dyDescent="0.4">
      <c r="B37" s="86"/>
      <c r="C37" s="86"/>
      <c r="D37" s="36" t="s">
        <v>427</v>
      </c>
      <c r="E37" s="19"/>
      <c r="F37" s="19"/>
      <c r="G37" s="19">
        <f t="shared" si="0"/>
        <v>0</v>
      </c>
    </row>
    <row r="38" spans="2:7" x14ac:dyDescent="0.4">
      <c r="B38" s="86"/>
      <c r="C38" s="86"/>
      <c r="D38" s="36" t="s">
        <v>428</v>
      </c>
      <c r="E38" s="19"/>
      <c r="F38" s="19"/>
      <c r="G38" s="19">
        <f t="shared" si="0"/>
        <v>0</v>
      </c>
    </row>
    <row r="39" spans="2:7" x14ac:dyDescent="0.4">
      <c r="B39" s="86"/>
      <c r="C39" s="86"/>
      <c r="D39" s="36" t="s">
        <v>429</v>
      </c>
      <c r="E39" s="19"/>
      <c r="F39" s="19"/>
      <c r="G39" s="19">
        <f t="shared" si="0"/>
        <v>0</v>
      </c>
    </row>
    <row r="40" spans="2:7" x14ac:dyDescent="0.4">
      <c r="B40" s="86"/>
      <c r="C40" s="86"/>
      <c r="D40" s="36" t="s">
        <v>430</v>
      </c>
      <c r="E40" s="19"/>
      <c r="F40" s="19"/>
      <c r="G40" s="19">
        <f t="shared" si="0"/>
        <v>0</v>
      </c>
    </row>
    <row r="41" spans="2:7" x14ac:dyDescent="0.4">
      <c r="B41" s="86"/>
      <c r="C41" s="86"/>
      <c r="D41" s="36" t="s">
        <v>431</v>
      </c>
      <c r="E41" s="19"/>
      <c r="F41" s="19"/>
      <c r="G41" s="19">
        <f t="shared" si="0"/>
        <v>0</v>
      </c>
    </row>
    <row r="42" spans="2:7" x14ac:dyDescent="0.4">
      <c r="B42" s="86"/>
      <c r="C42" s="86"/>
      <c r="D42" s="36" t="s">
        <v>432</v>
      </c>
      <c r="E42" s="19"/>
      <c r="F42" s="19"/>
      <c r="G42" s="19">
        <f t="shared" si="0"/>
        <v>0</v>
      </c>
    </row>
    <row r="43" spans="2:7" x14ac:dyDescent="0.4">
      <c r="B43" s="86"/>
      <c r="C43" s="86"/>
      <c r="D43" s="36" t="s">
        <v>433</v>
      </c>
      <c r="E43" s="19"/>
      <c r="F43" s="19"/>
      <c r="G43" s="19">
        <f t="shared" si="0"/>
        <v>0</v>
      </c>
    </row>
    <row r="44" spans="2:7" x14ac:dyDescent="0.4">
      <c r="B44" s="86"/>
      <c r="C44" s="86"/>
      <c r="D44" s="36" t="s">
        <v>434</v>
      </c>
      <c r="E44" s="19"/>
      <c r="F44" s="19"/>
      <c r="G44" s="19">
        <f t="shared" si="0"/>
        <v>0</v>
      </c>
    </row>
    <row r="45" spans="2:7" x14ac:dyDescent="0.4">
      <c r="B45" s="86"/>
      <c r="C45" s="86"/>
      <c r="D45" s="36" t="s">
        <v>435</v>
      </c>
      <c r="E45" s="19">
        <f>+E46+E47+E48+E49+E50+E51+E52</f>
        <v>0</v>
      </c>
      <c r="F45" s="19">
        <f>+F46+F47+F48+F49+F50+F51+F52</f>
        <v>0</v>
      </c>
      <c r="G45" s="19">
        <f t="shared" si="0"/>
        <v>0</v>
      </c>
    </row>
    <row r="46" spans="2:7" x14ac:dyDescent="0.4">
      <c r="B46" s="86"/>
      <c r="C46" s="86"/>
      <c r="D46" s="36" t="s">
        <v>436</v>
      </c>
      <c r="E46" s="19"/>
      <c r="F46" s="19"/>
      <c r="G46" s="19">
        <f t="shared" si="0"/>
        <v>0</v>
      </c>
    </row>
    <row r="47" spans="2:7" x14ac:dyDescent="0.4">
      <c r="B47" s="86"/>
      <c r="C47" s="86"/>
      <c r="D47" s="36" t="s">
        <v>437</v>
      </c>
      <c r="E47" s="19"/>
      <c r="F47" s="19"/>
      <c r="G47" s="19">
        <f t="shared" si="0"/>
        <v>0</v>
      </c>
    </row>
    <row r="48" spans="2:7" x14ac:dyDescent="0.4">
      <c r="B48" s="86"/>
      <c r="C48" s="86"/>
      <c r="D48" s="36" t="s">
        <v>438</v>
      </c>
      <c r="E48" s="19"/>
      <c r="F48" s="19"/>
      <c r="G48" s="19">
        <f t="shared" si="0"/>
        <v>0</v>
      </c>
    </row>
    <row r="49" spans="2:7" x14ac:dyDescent="0.4">
      <c r="B49" s="86"/>
      <c r="C49" s="86"/>
      <c r="D49" s="36" t="s">
        <v>439</v>
      </c>
      <c r="E49" s="19"/>
      <c r="F49" s="19"/>
      <c r="G49" s="19">
        <f t="shared" si="0"/>
        <v>0</v>
      </c>
    </row>
    <row r="50" spans="2:7" x14ac:dyDescent="0.4">
      <c r="B50" s="86"/>
      <c r="C50" s="86"/>
      <c r="D50" s="36" t="s">
        <v>440</v>
      </c>
      <c r="E50" s="19"/>
      <c r="F50" s="19"/>
      <c r="G50" s="19">
        <f t="shared" si="0"/>
        <v>0</v>
      </c>
    </row>
    <row r="51" spans="2:7" x14ac:dyDescent="0.4">
      <c r="B51" s="86"/>
      <c r="C51" s="86"/>
      <c r="D51" s="36" t="s">
        <v>441</v>
      </c>
      <c r="E51" s="19"/>
      <c r="F51" s="19"/>
      <c r="G51" s="19">
        <f t="shared" si="0"/>
        <v>0</v>
      </c>
    </row>
    <row r="52" spans="2:7" x14ac:dyDescent="0.4">
      <c r="B52" s="86"/>
      <c r="C52" s="86"/>
      <c r="D52" s="36" t="s">
        <v>442</v>
      </c>
      <c r="E52" s="19"/>
      <c r="F52" s="19"/>
      <c r="G52" s="19">
        <f t="shared" si="0"/>
        <v>0</v>
      </c>
    </row>
    <row r="53" spans="2:7" x14ac:dyDescent="0.4">
      <c r="B53" s="86"/>
      <c r="C53" s="86"/>
      <c r="D53" s="36" t="s">
        <v>146</v>
      </c>
      <c r="E53" s="19"/>
      <c r="F53" s="19"/>
      <c r="G53" s="19">
        <f t="shared" si="0"/>
        <v>0</v>
      </c>
    </row>
    <row r="54" spans="2:7" x14ac:dyDescent="0.4">
      <c r="B54" s="86"/>
      <c r="C54" s="86"/>
      <c r="D54" s="36" t="s">
        <v>318</v>
      </c>
      <c r="E54" s="19">
        <f>+E55+E60+E66</f>
        <v>0</v>
      </c>
      <c r="F54" s="19">
        <f>+F55+F60+F66</f>
        <v>0</v>
      </c>
      <c r="G54" s="19">
        <f t="shared" si="0"/>
        <v>0</v>
      </c>
    </row>
    <row r="55" spans="2:7" x14ac:dyDescent="0.4">
      <c r="B55" s="86"/>
      <c r="C55" s="86"/>
      <c r="D55" s="36" t="s">
        <v>443</v>
      </c>
      <c r="E55" s="19">
        <f>+E56+E57+E58+E59</f>
        <v>0</v>
      </c>
      <c r="F55" s="19">
        <f>+F56+F57+F58+F59</f>
        <v>0</v>
      </c>
      <c r="G55" s="19">
        <f t="shared" si="0"/>
        <v>0</v>
      </c>
    </row>
    <row r="56" spans="2:7" x14ac:dyDescent="0.4">
      <c r="B56" s="86"/>
      <c r="C56" s="86"/>
      <c r="D56" s="36" t="s">
        <v>444</v>
      </c>
      <c r="E56" s="19"/>
      <c r="F56" s="19"/>
      <c r="G56" s="19">
        <f t="shared" si="0"/>
        <v>0</v>
      </c>
    </row>
    <row r="57" spans="2:7" x14ac:dyDescent="0.4">
      <c r="B57" s="86"/>
      <c r="C57" s="86"/>
      <c r="D57" s="36" t="s">
        <v>420</v>
      </c>
      <c r="E57" s="19"/>
      <c r="F57" s="19"/>
      <c r="G57" s="19">
        <f t="shared" si="0"/>
        <v>0</v>
      </c>
    </row>
    <row r="58" spans="2:7" x14ac:dyDescent="0.4">
      <c r="B58" s="86"/>
      <c r="C58" s="86"/>
      <c r="D58" s="36" t="s">
        <v>434</v>
      </c>
      <c r="E58" s="19"/>
      <c r="F58" s="19"/>
      <c r="G58" s="19">
        <f t="shared" si="0"/>
        <v>0</v>
      </c>
    </row>
    <row r="59" spans="2:7" x14ac:dyDescent="0.4">
      <c r="B59" s="86"/>
      <c r="C59" s="86"/>
      <c r="D59" s="36" t="s">
        <v>442</v>
      </c>
      <c r="E59" s="19"/>
      <c r="F59" s="19"/>
      <c r="G59" s="19">
        <f t="shared" si="0"/>
        <v>0</v>
      </c>
    </row>
    <row r="60" spans="2:7" x14ac:dyDescent="0.4">
      <c r="B60" s="86"/>
      <c r="C60" s="86"/>
      <c r="D60" s="36" t="s">
        <v>445</v>
      </c>
      <c r="E60" s="19">
        <f>+E61+E62+E63+E64+E65</f>
        <v>0</v>
      </c>
      <c r="F60" s="19">
        <f>+F61+F62+F63+F64+F65</f>
        <v>0</v>
      </c>
      <c r="G60" s="19">
        <f t="shared" si="0"/>
        <v>0</v>
      </c>
    </row>
    <row r="61" spans="2:7" x14ac:dyDescent="0.4">
      <c r="B61" s="86"/>
      <c r="C61" s="86"/>
      <c r="D61" s="36" t="s">
        <v>446</v>
      </c>
      <c r="E61" s="19"/>
      <c r="F61" s="19"/>
      <c r="G61" s="19">
        <f t="shared" si="0"/>
        <v>0</v>
      </c>
    </row>
    <row r="62" spans="2:7" x14ac:dyDescent="0.4">
      <c r="B62" s="86"/>
      <c r="C62" s="86"/>
      <c r="D62" s="36" t="s">
        <v>434</v>
      </c>
      <c r="E62" s="19"/>
      <c r="F62" s="19"/>
      <c r="G62" s="19">
        <f t="shared" si="0"/>
        <v>0</v>
      </c>
    </row>
    <row r="63" spans="2:7" x14ac:dyDescent="0.4">
      <c r="B63" s="86"/>
      <c r="C63" s="86"/>
      <c r="D63" s="36" t="s">
        <v>436</v>
      </c>
      <c r="E63" s="19"/>
      <c r="F63" s="19"/>
      <c r="G63" s="19">
        <f t="shared" si="0"/>
        <v>0</v>
      </c>
    </row>
    <row r="64" spans="2:7" x14ac:dyDescent="0.4">
      <c r="B64" s="86"/>
      <c r="C64" s="86"/>
      <c r="D64" s="36" t="s">
        <v>437</v>
      </c>
      <c r="E64" s="19"/>
      <c r="F64" s="19"/>
      <c r="G64" s="19">
        <f t="shared" si="0"/>
        <v>0</v>
      </c>
    </row>
    <row r="65" spans="2:7" x14ac:dyDescent="0.4">
      <c r="B65" s="86"/>
      <c r="C65" s="86"/>
      <c r="D65" s="36" t="s">
        <v>442</v>
      </c>
      <c r="E65" s="19"/>
      <c r="F65" s="19"/>
      <c r="G65" s="19">
        <f t="shared" si="0"/>
        <v>0</v>
      </c>
    </row>
    <row r="66" spans="2:7" x14ac:dyDescent="0.4">
      <c r="B66" s="86"/>
      <c r="C66" s="86"/>
      <c r="D66" s="36" t="s">
        <v>435</v>
      </c>
      <c r="E66" s="19">
        <f>+E67+E68+E69</f>
        <v>0</v>
      </c>
      <c r="F66" s="19">
        <f>+F67+F68+F69</f>
        <v>0</v>
      </c>
      <c r="G66" s="19">
        <f t="shared" si="0"/>
        <v>0</v>
      </c>
    </row>
    <row r="67" spans="2:7" x14ac:dyDescent="0.4">
      <c r="B67" s="86"/>
      <c r="C67" s="86"/>
      <c r="D67" s="36" t="s">
        <v>446</v>
      </c>
      <c r="E67" s="19"/>
      <c r="F67" s="19"/>
      <c r="G67" s="19">
        <f t="shared" si="0"/>
        <v>0</v>
      </c>
    </row>
    <row r="68" spans="2:7" x14ac:dyDescent="0.4">
      <c r="B68" s="86"/>
      <c r="C68" s="86"/>
      <c r="D68" s="36" t="s">
        <v>434</v>
      </c>
      <c r="E68" s="19"/>
      <c r="F68" s="19"/>
      <c r="G68" s="19">
        <f t="shared" si="0"/>
        <v>0</v>
      </c>
    </row>
    <row r="69" spans="2:7" x14ac:dyDescent="0.4">
      <c r="B69" s="86"/>
      <c r="C69" s="86"/>
      <c r="D69" s="36" t="s">
        <v>442</v>
      </c>
      <c r="E69" s="19"/>
      <c r="F69" s="19"/>
      <c r="G69" s="19">
        <f t="shared" si="0"/>
        <v>0</v>
      </c>
    </row>
    <row r="70" spans="2:7" x14ac:dyDescent="0.4">
      <c r="B70" s="86"/>
      <c r="C70" s="86"/>
      <c r="D70" s="36" t="s">
        <v>319</v>
      </c>
      <c r="E70" s="19">
        <f>+E71+E74+E75</f>
        <v>0</v>
      </c>
      <c r="F70" s="19">
        <f>+F71+F74+F75</f>
        <v>0</v>
      </c>
      <c r="G70" s="19">
        <f t="shared" si="0"/>
        <v>0</v>
      </c>
    </row>
    <row r="71" spans="2:7" x14ac:dyDescent="0.4">
      <c r="B71" s="86"/>
      <c r="C71" s="86"/>
      <c r="D71" s="36" t="s">
        <v>447</v>
      </c>
      <c r="E71" s="19">
        <f>+E72+E73</f>
        <v>0</v>
      </c>
      <c r="F71" s="19">
        <f>+F72+F73</f>
        <v>0</v>
      </c>
      <c r="G71" s="19">
        <f t="shared" ref="G71:G134" si="1">E71-F71</f>
        <v>0</v>
      </c>
    </row>
    <row r="72" spans="2:7" x14ac:dyDescent="0.4">
      <c r="B72" s="86"/>
      <c r="C72" s="86"/>
      <c r="D72" s="36" t="s">
        <v>444</v>
      </c>
      <c r="E72" s="19"/>
      <c r="F72" s="19"/>
      <c r="G72" s="19">
        <f t="shared" si="1"/>
        <v>0</v>
      </c>
    </row>
    <row r="73" spans="2:7" x14ac:dyDescent="0.4">
      <c r="B73" s="86"/>
      <c r="C73" s="86"/>
      <c r="D73" s="36" t="s">
        <v>420</v>
      </c>
      <c r="E73" s="19"/>
      <c r="F73" s="19"/>
      <c r="G73" s="19">
        <f t="shared" si="1"/>
        <v>0</v>
      </c>
    </row>
    <row r="74" spans="2:7" x14ac:dyDescent="0.4">
      <c r="B74" s="86"/>
      <c r="C74" s="86"/>
      <c r="D74" s="36" t="s">
        <v>448</v>
      </c>
      <c r="E74" s="19"/>
      <c r="F74" s="19"/>
      <c r="G74" s="19">
        <f t="shared" si="1"/>
        <v>0</v>
      </c>
    </row>
    <row r="75" spans="2:7" x14ac:dyDescent="0.4">
      <c r="B75" s="86"/>
      <c r="C75" s="86"/>
      <c r="D75" s="36" t="s">
        <v>435</v>
      </c>
      <c r="E75" s="19">
        <f>+E76+E77+E78+E79+E80</f>
        <v>0</v>
      </c>
      <c r="F75" s="19">
        <f>+F76+F77+F78+F79+F80</f>
        <v>0</v>
      </c>
      <c r="G75" s="19">
        <f t="shared" si="1"/>
        <v>0</v>
      </c>
    </row>
    <row r="76" spans="2:7" x14ac:dyDescent="0.4">
      <c r="B76" s="86"/>
      <c r="C76" s="86"/>
      <c r="D76" s="36" t="s">
        <v>436</v>
      </c>
      <c r="E76" s="19"/>
      <c r="F76" s="19"/>
      <c r="G76" s="19">
        <f t="shared" si="1"/>
        <v>0</v>
      </c>
    </row>
    <row r="77" spans="2:7" x14ac:dyDescent="0.4">
      <c r="B77" s="86"/>
      <c r="C77" s="86"/>
      <c r="D77" s="36" t="s">
        <v>437</v>
      </c>
      <c r="E77" s="19"/>
      <c r="F77" s="19"/>
      <c r="G77" s="19">
        <f t="shared" si="1"/>
        <v>0</v>
      </c>
    </row>
    <row r="78" spans="2:7" x14ac:dyDescent="0.4">
      <c r="B78" s="86"/>
      <c r="C78" s="86"/>
      <c r="D78" s="36" t="s">
        <v>440</v>
      </c>
      <c r="E78" s="19"/>
      <c r="F78" s="19"/>
      <c r="G78" s="19">
        <f t="shared" si="1"/>
        <v>0</v>
      </c>
    </row>
    <row r="79" spans="2:7" x14ac:dyDescent="0.4">
      <c r="B79" s="86"/>
      <c r="C79" s="86"/>
      <c r="D79" s="36" t="s">
        <v>441</v>
      </c>
      <c r="E79" s="19"/>
      <c r="F79" s="19"/>
      <c r="G79" s="19">
        <f t="shared" si="1"/>
        <v>0</v>
      </c>
    </row>
    <row r="80" spans="2:7" x14ac:dyDescent="0.4">
      <c r="B80" s="86"/>
      <c r="C80" s="86"/>
      <c r="D80" s="36" t="s">
        <v>442</v>
      </c>
      <c r="E80" s="19"/>
      <c r="F80" s="19"/>
      <c r="G80" s="19">
        <f t="shared" si="1"/>
        <v>0</v>
      </c>
    </row>
    <row r="81" spans="2:7" x14ac:dyDescent="0.4">
      <c r="B81" s="86"/>
      <c r="C81" s="86"/>
      <c r="D81" s="36" t="s">
        <v>320</v>
      </c>
      <c r="E81" s="19">
        <f>+E82+E85+E88+E91+E94+E95+E99+E100</f>
        <v>0</v>
      </c>
      <c r="F81" s="19">
        <f>+F82+F85+F88+F91+F94+F95+F99+F100</f>
        <v>0</v>
      </c>
      <c r="G81" s="19">
        <f t="shared" si="1"/>
        <v>0</v>
      </c>
    </row>
    <row r="82" spans="2:7" x14ac:dyDescent="0.4">
      <c r="B82" s="86"/>
      <c r="C82" s="86"/>
      <c r="D82" s="36" t="s">
        <v>449</v>
      </c>
      <c r="E82" s="19">
        <f>+E83+E84</f>
        <v>0</v>
      </c>
      <c r="F82" s="19">
        <f>+F83+F84</f>
        <v>0</v>
      </c>
      <c r="G82" s="19">
        <f t="shared" si="1"/>
        <v>0</v>
      </c>
    </row>
    <row r="83" spans="2:7" x14ac:dyDescent="0.4">
      <c r="B83" s="86"/>
      <c r="C83" s="86"/>
      <c r="D83" s="36" t="s">
        <v>450</v>
      </c>
      <c r="E83" s="19"/>
      <c r="F83" s="19"/>
      <c r="G83" s="19">
        <f t="shared" si="1"/>
        <v>0</v>
      </c>
    </row>
    <row r="84" spans="2:7" x14ac:dyDescent="0.4">
      <c r="B84" s="86"/>
      <c r="C84" s="86"/>
      <c r="D84" s="36" t="s">
        <v>414</v>
      </c>
      <c r="E84" s="19"/>
      <c r="F84" s="19"/>
      <c r="G84" s="19">
        <f t="shared" si="1"/>
        <v>0</v>
      </c>
    </row>
    <row r="85" spans="2:7" x14ac:dyDescent="0.4">
      <c r="B85" s="86"/>
      <c r="C85" s="86"/>
      <c r="D85" s="36" t="s">
        <v>451</v>
      </c>
      <c r="E85" s="19">
        <f>+E86+E87</f>
        <v>0</v>
      </c>
      <c r="F85" s="19">
        <f>+F86+F87</f>
        <v>0</v>
      </c>
      <c r="G85" s="19">
        <f t="shared" si="1"/>
        <v>0</v>
      </c>
    </row>
    <row r="86" spans="2:7" x14ac:dyDescent="0.4">
      <c r="B86" s="86"/>
      <c r="C86" s="86"/>
      <c r="D86" s="36" t="s">
        <v>452</v>
      </c>
      <c r="E86" s="19"/>
      <c r="F86" s="19"/>
      <c r="G86" s="19">
        <f t="shared" si="1"/>
        <v>0</v>
      </c>
    </row>
    <row r="87" spans="2:7" x14ac:dyDescent="0.4">
      <c r="B87" s="86"/>
      <c r="C87" s="86"/>
      <c r="D87" s="36" t="s">
        <v>414</v>
      </c>
      <c r="E87" s="19"/>
      <c r="F87" s="19"/>
      <c r="G87" s="19">
        <f t="shared" si="1"/>
        <v>0</v>
      </c>
    </row>
    <row r="88" spans="2:7" x14ac:dyDescent="0.4">
      <c r="B88" s="86"/>
      <c r="C88" s="86"/>
      <c r="D88" s="36" t="s">
        <v>453</v>
      </c>
      <c r="E88" s="19">
        <f>+E89+E90</f>
        <v>0</v>
      </c>
      <c r="F88" s="19">
        <f>+F89+F90</f>
        <v>0</v>
      </c>
      <c r="G88" s="19">
        <f t="shared" si="1"/>
        <v>0</v>
      </c>
    </row>
    <row r="89" spans="2:7" x14ac:dyDescent="0.4">
      <c r="B89" s="86"/>
      <c r="C89" s="86"/>
      <c r="D89" s="36" t="s">
        <v>454</v>
      </c>
      <c r="E89" s="19"/>
      <c r="F89" s="19"/>
      <c r="G89" s="19">
        <f t="shared" si="1"/>
        <v>0</v>
      </c>
    </row>
    <row r="90" spans="2:7" x14ac:dyDescent="0.4">
      <c r="B90" s="86"/>
      <c r="C90" s="86"/>
      <c r="D90" s="36" t="s">
        <v>414</v>
      </c>
      <c r="E90" s="19"/>
      <c r="F90" s="19"/>
      <c r="G90" s="19">
        <f t="shared" si="1"/>
        <v>0</v>
      </c>
    </row>
    <row r="91" spans="2:7" x14ac:dyDescent="0.4">
      <c r="B91" s="86"/>
      <c r="C91" s="86"/>
      <c r="D91" s="36" t="s">
        <v>455</v>
      </c>
      <c r="E91" s="19">
        <f>+E92+E93</f>
        <v>0</v>
      </c>
      <c r="F91" s="19">
        <f>+F92+F93</f>
        <v>0</v>
      </c>
      <c r="G91" s="19">
        <f t="shared" si="1"/>
        <v>0</v>
      </c>
    </row>
    <row r="92" spans="2:7" x14ac:dyDescent="0.4">
      <c r="B92" s="86"/>
      <c r="C92" s="86"/>
      <c r="D92" s="36" t="s">
        <v>456</v>
      </c>
      <c r="E92" s="19"/>
      <c r="F92" s="19"/>
      <c r="G92" s="19">
        <f t="shared" si="1"/>
        <v>0</v>
      </c>
    </row>
    <row r="93" spans="2:7" x14ac:dyDescent="0.4">
      <c r="B93" s="86"/>
      <c r="C93" s="86"/>
      <c r="D93" s="36" t="s">
        <v>414</v>
      </c>
      <c r="E93" s="19"/>
      <c r="F93" s="19"/>
      <c r="G93" s="19">
        <f t="shared" si="1"/>
        <v>0</v>
      </c>
    </row>
    <row r="94" spans="2:7" x14ac:dyDescent="0.4">
      <c r="B94" s="86"/>
      <c r="C94" s="86"/>
      <c r="D94" s="36" t="s">
        <v>457</v>
      </c>
      <c r="E94" s="19"/>
      <c r="F94" s="19"/>
      <c r="G94" s="19">
        <f t="shared" si="1"/>
        <v>0</v>
      </c>
    </row>
    <row r="95" spans="2:7" x14ac:dyDescent="0.4">
      <c r="B95" s="86"/>
      <c r="C95" s="86"/>
      <c r="D95" s="36" t="s">
        <v>423</v>
      </c>
      <c r="E95" s="19">
        <f>+E96+E97+E98</f>
        <v>0</v>
      </c>
      <c r="F95" s="19">
        <f>+F96+F97+F98</f>
        <v>0</v>
      </c>
      <c r="G95" s="19">
        <f t="shared" si="1"/>
        <v>0</v>
      </c>
    </row>
    <row r="96" spans="2:7" x14ac:dyDescent="0.4">
      <c r="B96" s="86"/>
      <c r="C96" s="86"/>
      <c r="D96" s="36" t="s">
        <v>458</v>
      </c>
      <c r="E96" s="19"/>
      <c r="F96" s="19"/>
      <c r="G96" s="19">
        <f t="shared" si="1"/>
        <v>0</v>
      </c>
    </row>
    <row r="97" spans="2:7" x14ac:dyDescent="0.4">
      <c r="B97" s="86"/>
      <c r="C97" s="86"/>
      <c r="D97" s="36" t="s">
        <v>459</v>
      </c>
      <c r="E97" s="19"/>
      <c r="F97" s="19"/>
      <c r="G97" s="19">
        <f t="shared" si="1"/>
        <v>0</v>
      </c>
    </row>
    <row r="98" spans="2:7" x14ac:dyDescent="0.4">
      <c r="B98" s="86"/>
      <c r="C98" s="86"/>
      <c r="D98" s="36" t="s">
        <v>434</v>
      </c>
      <c r="E98" s="19"/>
      <c r="F98" s="19"/>
      <c r="G98" s="19">
        <f t="shared" si="1"/>
        <v>0</v>
      </c>
    </row>
    <row r="99" spans="2:7" x14ac:dyDescent="0.4">
      <c r="B99" s="86"/>
      <c r="C99" s="86"/>
      <c r="D99" s="36" t="s">
        <v>448</v>
      </c>
      <c r="E99" s="19"/>
      <c r="F99" s="19"/>
      <c r="G99" s="19">
        <f t="shared" si="1"/>
        <v>0</v>
      </c>
    </row>
    <row r="100" spans="2:7" x14ac:dyDescent="0.4">
      <c r="B100" s="86"/>
      <c r="C100" s="86"/>
      <c r="D100" s="36" t="s">
        <v>435</v>
      </c>
      <c r="E100" s="19">
        <f>+E101+E102+E103+E104+E105</f>
        <v>0</v>
      </c>
      <c r="F100" s="19">
        <f>+F101+F102+F103+F104+F105</f>
        <v>0</v>
      </c>
      <c r="G100" s="19">
        <f t="shared" si="1"/>
        <v>0</v>
      </c>
    </row>
    <row r="101" spans="2:7" x14ac:dyDescent="0.4">
      <c r="B101" s="86"/>
      <c r="C101" s="86"/>
      <c r="D101" s="36" t="s">
        <v>436</v>
      </c>
      <c r="E101" s="19"/>
      <c r="F101" s="19"/>
      <c r="G101" s="19">
        <f t="shared" si="1"/>
        <v>0</v>
      </c>
    </row>
    <row r="102" spans="2:7" x14ac:dyDescent="0.4">
      <c r="B102" s="86"/>
      <c r="C102" s="86"/>
      <c r="D102" s="36" t="s">
        <v>437</v>
      </c>
      <c r="E102" s="19"/>
      <c r="F102" s="19"/>
      <c r="G102" s="19">
        <f t="shared" si="1"/>
        <v>0</v>
      </c>
    </row>
    <row r="103" spans="2:7" x14ac:dyDescent="0.4">
      <c r="B103" s="86"/>
      <c r="C103" s="86"/>
      <c r="D103" s="36" t="s">
        <v>440</v>
      </c>
      <c r="E103" s="19"/>
      <c r="F103" s="19"/>
      <c r="G103" s="19">
        <f t="shared" si="1"/>
        <v>0</v>
      </c>
    </row>
    <row r="104" spans="2:7" x14ac:dyDescent="0.4">
      <c r="B104" s="86"/>
      <c r="C104" s="86"/>
      <c r="D104" s="36" t="s">
        <v>441</v>
      </c>
      <c r="E104" s="19"/>
      <c r="F104" s="19"/>
      <c r="G104" s="19">
        <f t="shared" si="1"/>
        <v>0</v>
      </c>
    </row>
    <row r="105" spans="2:7" x14ac:dyDescent="0.4">
      <c r="B105" s="86"/>
      <c r="C105" s="86"/>
      <c r="D105" s="36" t="s">
        <v>442</v>
      </c>
      <c r="E105" s="19"/>
      <c r="F105" s="19"/>
      <c r="G105" s="19">
        <f t="shared" si="1"/>
        <v>0</v>
      </c>
    </row>
    <row r="106" spans="2:7" x14ac:dyDescent="0.4">
      <c r="B106" s="86"/>
      <c r="C106" s="86"/>
      <c r="D106" s="36" t="s">
        <v>321</v>
      </c>
      <c r="E106" s="19"/>
      <c r="F106" s="19"/>
      <c r="G106" s="19">
        <f t="shared" si="1"/>
        <v>0</v>
      </c>
    </row>
    <row r="107" spans="2:7" x14ac:dyDescent="0.4">
      <c r="B107" s="86"/>
      <c r="C107" s="86"/>
      <c r="D107" s="36" t="s">
        <v>322</v>
      </c>
      <c r="E107" s="19">
        <f>+E108+E117+E122+E123+E127+E130+E136</f>
        <v>7836740</v>
      </c>
      <c r="F107" s="19">
        <f>+F108+F117+F122+F123+F127+F130+F136</f>
        <v>9279000</v>
      </c>
      <c r="G107" s="19">
        <f t="shared" si="1"/>
        <v>-1442260</v>
      </c>
    </row>
    <row r="108" spans="2:7" x14ac:dyDescent="0.4">
      <c r="B108" s="86"/>
      <c r="C108" s="86"/>
      <c r="D108" s="36" t="s">
        <v>460</v>
      </c>
      <c r="E108" s="19">
        <f>+E109+E110+E111+E112+E113+E114+E115+E116</f>
        <v>0</v>
      </c>
      <c r="F108" s="19">
        <f>+F109+F110+F111+F112+F113+F114+F115+F116</f>
        <v>776060</v>
      </c>
      <c r="G108" s="19">
        <f t="shared" si="1"/>
        <v>-776060</v>
      </c>
    </row>
    <row r="109" spans="2:7" x14ac:dyDescent="0.4">
      <c r="B109" s="86"/>
      <c r="C109" s="86"/>
      <c r="D109" s="36" t="s">
        <v>461</v>
      </c>
      <c r="E109" s="19"/>
      <c r="F109" s="19"/>
      <c r="G109" s="19">
        <f t="shared" si="1"/>
        <v>0</v>
      </c>
    </row>
    <row r="110" spans="2:7" x14ac:dyDescent="0.4">
      <c r="B110" s="86"/>
      <c r="C110" s="86"/>
      <c r="D110" s="36" t="s">
        <v>462</v>
      </c>
      <c r="E110" s="19"/>
      <c r="F110" s="19"/>
      <c r="G110" s="19">
        <f t="shared" si="1"/>
        <v>0</v>
      </c>
    </row>
    <row r="111" spans="2:7" x14ac:dyDescent="0.4">
      <c r="B111" s="86"/>
      <c r="C111" s="86"/>
      <c r="D111" s="36" t="s">
        <v>463</v>
      </c>
      <c r="E111" s="19"/>
      <c r="F111" s="19">
        <v>776060</v>
      </c>
      <c r="G111" s="19">
        <f t="shared" si="1"/>
        <v>-776060</v>
      </c>
    </row>
    <row r="112" spans="2:7" x14ac:dyDescent="0.4">
      <c r="B112" s="86"/>
      <c r="C112" s="86"/>
      <c r="D112" s="36" t="s">
        <v>464</v>
      </c>
      <c r="E112" s="19"/>
      <c r="F112" s="19"/>
      <c r="G112" s="19">
        <f t="shared" si="1"/>
        <v>0</v>
      </c>
    </row>
    <row r="113" spans="2:7" x14ac:dyDescent="0.4">
      <c r="B113" s="86"/>
      <c r="C113" s="86"/>
      <c r="D113" s="36" t="s">
        <v>465</v>
      </c>
      <c r="E113" s="19"/>
      <c r="F113" s="19"/>
      <c r="G113" s="19">
        <f t="shared" si="1"/>
        <v>0</v>
      </c>
    </row>
    <row r="114" spans="2:7" x14ac:dyDescent="0.4">
      <c r="B114" s="86"/>
      <c r="C114" s="86"/>
      <c r="D114" s="36" t="s">
        <v>466</v>
      </c>
      <c r="E114" s="19"/>
      <c r="F114" s="19"/>
      <c r="G114" s="19">
        <f t="shared" si="1"/>
        <v>0</v>
      </c>
    </row>
    <row r="115" spans="2:7" x14ac:dyDescent="0.4">
      <c r="B115" s="86"/>
      <c r="C115" s="86"/>
      <c r="D115" s="36" t="s">
        <v>467</v>
      </c>
      <c r="E115" s="19"/>
      <c r="F115" s="19"/>
      <c r="G115" s="19">
        <f t="shared" si="1"/>
        <v>0</v>
      </c>
    </row>
    <row r="116" spans="2:7" x14ac:dyDescent="0.4">
      <c r="B116" s="86"/>
      <c r="C116" s="86"/>
      <c r="D116" s="36" t="s">
        <v>468</v>
      </c>
      <c r="E116" s="19"/>
      <c r="F116" s="19"/>
      <c r="G116" s="19">
        <f t="shared" si="1"/>
        <v>0</v>
      </c>
    </row>
    <row r="117" spans="2:7" x14ac:dyDescent="0.4">
      <c r="B117" s="86"/>
      <c r="C117" s="86"/>
      <c r="D117" s="36" t="s">
        <v>469</v>
      </c>
      <c r="E117" s="19">
        <f>+E118+E119+E120+E121</f>
        <v>0</v>
      </c>
      <c r="F117" s="19">
        <f>+F118+F119+F120+F121</f>
        <v>0</v>
      </c>
      <c r="G117" s="19">
        <f t="shared" si="1"/>
        <v>0</v>
      </c>
    </row>
    <row r="118" spans="2:7" x14ac:dyDescent="0.4">
      <c r="B118" s="86"/>
      <c r="C118" s="86"/>
      <c r="D118" s="36" t="s">
        <v>470</v>
      </c>
      <c r="E118" s="19"/>
      <c r="F118" s="19"/>
      <c r="G118" s="19">
        <f t="shared" si="1"/>
        <v>0</v>
      </c>
    </row>
    <row r="119" spans="2:7" x14ac:dyDescent="0.4">
      <c r="B119" s="86"/>
      <c r="C119" s="86"/>
      <c r="D119" s="36" t="s">
        <v>471</v>
      </c>
      <c r="E119" s="19"/>
      <c r="F119" s="19"/>
      <c r="G119" s="19">
        <f t="shared" si="1"/>
        <v>0</v>
      </c>
    </row>
    <row r="120" spans="2:7" x14ac:dyDescent="0.4">
      <c r="B120" s="86"/>
      <c r="C120" s="86"/>
      <c r="D120" s="36" t="s">
        <v>472</v>
      </c>
      <c r="E120" s="19"/>
      <c r="F120" s="19"/>
      <c r="G120" s="19">
        <f t="shared" si="1"/>
        <v>0</v>
      </c>
    </row>
    <row r="121" spans="2:7" x14ac:dyDescent="0.4">
      <c r="B121" s="86"/>
      <c r="C121" s="86"/>
      <c r="D121" s="36" t="s">
        <v>473</v>
      </c>
      <c r="E121" s="19"/>
      <c r="F121" s="19"/>
      <c r="G121" s="19">
        <f t="shared" si="1"/>
        <v>0</v>
      </c>
    </row>
    <row r="122" spans="2:7" x14ac:dyDescent="0.4">
      <c r="B122" s="86"/>
      <c r="C122" s="86"/>
      <c r="D122" s="36" t="s">
        <v>474</v>
      </c>
      <c r="E122" s="19"/>
      <c r="F122" s="19">
        <v>702460</v>
      </c>
      <c r="G122" s="19">
        <f t="shared" si="1"/>
        <v>-702460</v>
      </c>
    </row>
    <row r="123" spans="2:7" x14ac:dyDescent="0.4">
      <c r="B123" s="86"/>
      <c r="C123" s="86"/>
      <c r="D123" s="36" t="s">
        <v>475</v>
      </c>
      <c r="E123" s="19">
        <f>+E124+E125+E126</f>
        <v>0</v>
      </c>
      <c r="F123" s="19">
        <f>+F124+F125+F126</f>
        <v>120000</v>
      </c>
      <c r="G123" s="19">
        <f t="shared" si="1"/>
        <v>-120000</v>
      </c>
    </row>
    <row r="124" spans="2:7" x14ac:dyDescent="0.4">
      <c r="B124" s="86"/>
      <c r="C124" s="86"/>
      <c r="D124" s="36" t="s">
        <v>476</v>
      </c>
      <c r="E124" s="19"/>
      <c r="F124" s="19">
        <v>120000</v>
      </c>
      <c r="G124" s="19">
        <f t="shared" si="1"/>
        <v>-120000</v>
      </c>
    </row>
    <row r="125" spans="2:7" x14ac:dyDescent="0.4">
      <c r="B125" s="86"/>
      <c r="C125" s="86"/>
      <c r="D125" s="36" t="s">
        <v>477</v>
      </c>
      <c r="E125" s="19"/>
      <c r="F125" s="19"/>
      <c r="G125" s="19">
        <f t="shared" si="1"/>
        <v>0</v>
      </c>
    </row>
    <row r="126" spans="2:7" x14ac:dyDescent="0.4">
      <c r="B126" s="86"/>
      <c r="C126" s="86"/>
      <c r="D126" s="36" t="s">
        <v>478</v>
      </c>
      <c r="E126" s="19"/>
      <c r="F126" s="19"/>
      <c r="G126" s="19">
        <f t="shared" si="1"/>
        <v>0</v>
      </c>
    </row>
    <row r="127" spans="2:7" x14ac:dyDescent="0.4">
      <c r="B127" s="86"/>
      <c r="C127" s="86"/>
      <c r="D127" s="36" t="s">
        <v>479</v>
      </c>
      <c r="E127" s="19">
        <f>+E128+E129</f>
        <v>7836740</v>
      </c>
      <c r="F127" s="19">
        <f>+F128+F129</f>
        <v>7680480</v>
      </c>
      <c r="G127" s="19">
        <f t="shared" si="1"/>
        <v>156260</v>
      </c>
    </row>
    <row r="128" spans="2:7" x14ac:dyDescent="0.4">
      <c r="B128" s="86"/>
      <c r="C128" s="86"/>
      <c r="D128" s="36" t="s">
        <v>414</v>
      </c>
      <c r="E128" s="19">
        <v>7836740</v>
      </c>
      <c r="F128" s="19">
        <v>7680480</v>
      </c>
      <c r="G128" s="19">
        <f t="shared" si="1"/>
        <v>156260</v>
      </c>
    </row>
    <row r="129" spans="2:7" x14ac:dyDescent="0.4">
      <c r="B129" s="86"/>
      <c r="C129" s="86"/>
      <c r="D129" s="36" t="s">
        <v>480</v>
      </c>
      <c r="E129" s="19"/>
      <c r="F129" s="19"/>
      <c r="G129" s="19">
        <f t="shared" si="1"/>
        <v>0</v>
      </c>
    </row>
    <row r="130" spans="2:7" x14ac:dyDescent="0.4">
      <c r="B130" s="86"/>
      <c r="C130" s="86"/>
      <c r="D130" s="36" t="s">
        <v>435</v>
      </c>
      <c r="E130" s="19">
        <f>+E131+E132+E133+E134+E135</f>
        <v>0</v>
      </c>
      <c r="F130" s="19">
        <f>+F131+F132+F133+F134+F135</f>
        <v>0</v>
      </c>
      <c r="G130" s="19">
        <f t="shared" si="1"/>
        <v>0</v>
      </c>
    </row>
    <row r="131" spans="2:7" x14ac:dyDescent="0.4">
      <c r="B131" s="86"/>
      <c r="C131" s="86"/>
      <c r="D131" s="36" t="s">
        <v>436</v>
      </c>
      <c r="E131" s="19"/>
      <c r="F131" s="19"/>
      <c r="G131" s="19">
        <f t="shared" si="1"/>
        <v>0</v>
      </c>
    </row>
    <row r="132" spans="2:7" x14ac:dyDescent="0.4">
      <c r="B132" s="86"/>
      <c r="C132" s="86"/>
      <c r="D132" s="36" t="s">
        <v>437</v>
      </c>
      <c r="E132" s="19"/>
      <c r="F132" s="19"/>
      <c r="G132" s="19">
        <f t="shared" si="1"/>
        <v>0</v>
      </c>
    </row>
    <row r="133" spans="2:7" x14ac:dyDescent="0.4">
      <c r="B133" s="86"/>
      <c r="C133" s="86"/>
      <c r="D133" s="36" t="s">
        <v>440</v>
      </c>
      <c r="E133" s="19"/>
      <c r="F133" s="19"/>
      <c r="G133" s="19">
        <f t="shared" si="1"/>
        <v>0</v>
      </c>
    </row>
    <row r="134" spans="2:7" x14ac:dyDescent="0.4">
      <c r="B134" s="86"/>
      <c r="C134" s="86"/>
      <c r="D134" s="36" t="s">
        <v>441</v>
      </c>
      <c r="E134" s="19"/>
      <c r="F134" s="19"/>
      <c r="G134" s="19">
        <f t="shared" si="1"/>
        <v>0</v>
      </c>
    </row>
    <row r="135" spans="2:7" x14ac:dyDescent="0.4">
      <c r="B135" s="86"/>
      <c r="C135" s="86"/>
      <c r="D135" s="36" t="s">
        <v>442</v>
      </c>
      <c r="E135" s="19"/>
      <c r="F135" s="19"/>
      <c r="G135" s="19">
        <f t="shared" ref="G135:G198" si="2">E135-F135</f>
        <v>0</v>
      </c>
    </row>
    <row r="136" spans="2:7" x14ac:dyDescent="0.4">
      <c r="B136" s="86"/>
      <c r="C136" s="86"/>
      <c r="D136" s="36" t="s">
        <v>146</v>
      </c>
      <c r="E136" s="19"/>
      <c r="F136" s="19"/>
      <c r="G136" s="19">
        <f t="shared" si="2"/>
        <v>0</v>
      </c>
    </row>
    <row r="137" spans="2:7" x14ac:dyDescent="0.4">
      <c r="B137" s="86"/>
      <c r="C137" s="86"/>
      <c r="D137" s="36" t="s">
        <v>323</v>
      </c>
      <c r="E137" s="19">
        <f>+E138+E141+E142+E143</f>
        <v>0</v>
      </c>
      <c r="F137" s="19">
        <f>+F138+F141+F142+F143</f>
        <v>0</v>
      </c>
      <c r="G137" s="19">
        <f t="shared" si="2"/>
        <v>0</v>
      </c>
    </row>
    <row r="138" spans="2:7" x14ac:dyDescent="0.4">
      <c r="B138" s="86"/>
      <c r="C138" s="86"/>
      <c r="D138" s="36" t="s">
        <v>447</v>
      </c>
      <c r="E138" s="19">
        <f>+E139+E140</f>
        <v>0</v>
      </c>
      <c r="F138" s="19">
        <f>+F139+F140</f>
        <v>0</v>
      </c>
      <c r="G138" s="19">
        <f t="shared" si="2"/>
        <v>0</v>
      </c>
    </row>
    <row r="139" spans="2:7" x14ac:dyDescent="0.4">
      <c r="B139" s="86"/>
      <c r="C139" s="86"/>
      <c r="D139" s="36" t="s">
        <v>444</v>
      </c>
      <c r="E139" s="19"/>
      <c r="F139" s="19"/>
      <c r="G139" s="19">
        <f t="shared" si="2"/>
        <v>0</v>
      </c>
    </row>
    <row r="140" spans="2:7" x14ac:dyDescent="0.4">
      <c r="B140" s="86"/>
      <c r="C140" s="86"/>
      <c r="D140" s="36" t="s">
        <v>420</v>
      </c>
      <c r="E140" s="19"/>
      <c r="F140" s="19"/>
      <c r="G140" s="19">
        <f t="shared" si="2"/>
        <v>0</v>
      </c>
    </row>
    <row r="141" spans="2:7" x14ac:dyDescent="0.4">
      <c r="B141" s="86"/>
      <c r="C141" s="86"/>
      <c r="D141" s="36" t="s">
        <v>481</v>
      </c>
      <c r="E141" s="19"/>
      <c r="F141" s="19"/>
      <c r="G141" s="19">
        <f t="shared" si="2"/>
        <v>0</v>
      </c>
    </row>
    <row r="142" spans="2:7" x14ac:dyDescent="0.4">
      <c r="B142" s="86"/>
      <c r="C142" s="86"/>
      <c r="D142" s="36" t="s">
        <v>474</v>
      </c>
      <c r="E142" s="19"/>
      <c r="F142" s="19"/>
      <c r="G142" s="19">
        <f t="shared" si="2"/>
        <v>0</v>
      </c>
    </row>
    <row r="143" spans="2:7" x14ac:dyDescent="0.4">
      <c r="B143" s="86"/>
      <c r="C143" s="86"/>
      <c r="D143" s="36" t="s">
        <v>435</v>
      </c>
      <c r="E143" s="19">
        <f>+E144+E145+E146+E147+E148</f>
        <v>0</v>
      </c>
      <c r="F143" s="19">
        <f>+F144+F145+F146+F147+F148</f>
        <v>0</v>
      </c>
      <c r="G143" s="19">
        <f t="shared" si="2"/>
        <v>0</v>
      </c>
    </row>
    <row r="144" spans="2:7" x14ac:dyDescent="0.4">
      <c r="B144" s="86"/>
      <c r="C144" s="86"/>
      <c r="D144" s="36" t="s">
        <v>436</v>
      </c>
      <c r="E144" s="19"/>
      <c r="F144" s="19"/>
      <c r="G144" s="19">
        <f t="shared" si="2"/>
        <v>0</v>
      </c>
    </row>
    <row r="145" spans="2:7" x14ac:dyDescent="0.4">
      <c r="B145" s="86"/>
      <c r="C145" s="86"/>
      <c r="D145" s="36" t="s">
        <v>437</v>
      </c>
      <c r="E145" s="19"/>
      <c r="F145" s="19"/>
      <c r="G145" s="19">
        <f t="shared" si="2"/>
        <v>0</v>
      </c>
    </row>
    <row r="146" spans="2:7" x14ac:dyDescent="0.4">
      <c r="B146" s="86"/>
      <c r="C146" s="86"/>
      <c r="D146" s="36" t="s">
        <v>440</v>
      </c>
      <c r="E146" s="19"/>
      <c r="F146" s="19"/>
      <c r="G146" s="19">
        <f t="shared" si="2"/>
        <v>0</v>
      </c>
    </row>
    <row r="147" spans="2:7" x14ac:dyDescent="0.4">
      <c r="B147" s="86"/>
      <c r="C147" s="86"/>
      <c r="D147" s="36" t="s">
        <v>441</v>
      </c>
      <c r="E147" s="19"/>
      <c r="F147" s="19"/>
      <c r="G147" s="19">
        <f t="shared" si="2"/>
        <v>0</v>
      </c>
    </row>
    <row r="148" spans="2:7" x14ac:dyDescent="0.4">
      <c r="B148" s="86"/>
      <c r="C148" s="86"/>
      <c r="D148" s="36" t="s">
        <v>442</v>
      </c>
      <c r="E148" s="19"/>
      <c r="F148" s="19"/>
      <c r="G148" s="19">
        <f t="shared" si="2"/>
        <v>0</v>
      </c>
    </row>
    <row r="149" spans="2:7" x14ac:dyDescent="0.4">
      <c r="B149" s="86"/>
      <c r="C149" s="86"/>
      <c r="D149" s="36" t="s">
        <v>324</v>
      </c>
      <c r="E149" s="19">
        <f>+E150+E151+E152+E153+E154+E155+E156+E157+E158+E159+E162+E168</f>
        <v>0</v>
      </c>
      <c r="F149" s="19">
        <f>+F150+F151+F152+F153+F154+F155+F156+F157+F158+F159+F162+F168</f>
        <v>0</v>
      </c>
      <c r="G149" s="19">
        <f t="shared" si="2"/>
        <v>0</v>
      </c>
    </row>
    <row r="150" spans="2:7" x14ac:dyDescent="0.4">
      <c r="B150" s="86"/>
      <c r="C150" s="86"/>
      <c r="D150" s="36" t="s">
        <v>482</v>
      </c>
      <c r="E150" s="19"/>
      <c r="F150" s="19"/>
      <c r="G150" s="19">
        <f t="shared" si="2"/>
        <v>0</v>
      </c>
    </row>
    <row r="151" spans="2:7" x14ac:dyDescent="0.4">
      <c r="B151" s="86"/>
      <c r="C151" s="86"/>
      <c r="D151" s="36" t="s">
        <v>483</v>
      </c>
      <c r="E151" s="19"/>
      <c r="F151" s="19"/>
      <c r="G151" s="19">
        <f t="shared" si="2"/>
        <v>0</v>
      </c>
    </row>
    <row r="152" spans="2:7" x14ac:dyDescent="0.4">
      <c r="B152" s="86"/>
      <c r="C152" s="86"/>
      <c r="D152" s="36" t="s">
        <v>484</v>
      </c>
      <c r="E152" s="19"/>
      <c r="F152" s="19"/>
      <c r="G152" s="19">
        <f t="shared" si="2"/>
        <v>0</v>
      </c>
    </row>
    <row r="153" spans="2:7" x14ac:dyDescent="0.4">
      <c r="B153" s="86"/>
      <c r="C153" s="86"/>
      <c r="D153" s="36" t="s">
        <v>485</v>
      </c>
      <c r="E153" s="19"/>
      <c r="F153" s="19"/>
      <c r="G153" s="19">
        <f t="shared" si="2"/>
        <v>0</v>
      </c>
    </row>
    <row r="154" spans="2:7" x14ac:dyDescent="0.4">
      <c r="B154" s="86"/>
      <c r="C154" s="86"/>
      <c r="D154" s="36" t="s">
        <v>486</v>
      </c>
      <c r="E154" s="19"/>
      <c r="F154" s="19"/>
      <c r="G154" s="19">
        <f t="shared" si="2"/>
        <v>0</v>
      </c>
    </row>
    <row r="155" spans="2:7" x14ac:dyDescent="0.4">
      <c r="B155" s="86"/>
      <c r="C155" s="86"/>
      <c r="D155" s="36" t="s">
        <v>487</v>
      </c>
      <c r="E155" s="19"/>
      <c r="F155" s="19"/>
      <c r="G155" s="19">
        <f t="shared" si="2"/>
        <v>0</v>
      </c>
    </row>
    <row r="156" spans="2:7" x14ac:dyDescent="0.4">
      <c r="B156" s="86"/>
      <c r="C156" s="86"/>
      <c r="D156" s="36" t="s">
        <v>488</v>
      </c>
      <c r="E156" s="19"/>
      <c r="F156" s="19"/>
      <c r="G156" s="19">
        <f t="shared" si="2"/>
        <v>0</v>
      </c>
    </row>
    <row r="157" spans="2:7" x14ac:dyDescent="0.4">
      <c r="B157" s="86"/>
      <c r="C157" s="86"/>
      <c r="D157" s="36" t="s">
        <v>489</v>
      </c>
      <c r="E157" s="19"/>
      <c r="F157" s="19"/>
      <c r="G157" s="19">
        <f t="shared" si="2"/>
        <v>0</v>
      </c>
    </row>
    <row r="158" spans="2:7" x14ac:dyDescent="0.4">
      <c r="B158" s="86"/>
      <c r="C158" s="86"/>
      <c r="D158" s="36" t="s">
        <v>490</v>
      </c>
      <c r="E158" s="19"/>
      <c r="F158" s="19"/>
      <c r="G158" s="19">
        <f t="shared" si="2"/>
        <v>0</v>
      </c>
    </row>
    <row r="159" spans="2:7" x14ac:dyDescent="0.4">
      <c r="B159" s="86"/>
      <c r="C159" s="86"/>
      <c r="D159" s="36" t="s">
        <v>491</v>
      </c>
      <c r="E159" s="19">
        <f>+E160+E161</f>
        <v>0</v>
      </c>
      <c r="F159" s="19">
        <f>+F160+F161</f>
        <v>0</v>
      </c>
      <c r="G159" s="19">
        <f t="shared" si="2"/>
        <v>0</v>
      </c>
    </row>
    <row r="160" spans="2:7" x14ac:dyDescent="0.4">
      <c r="B160" s="86"/>
      <c r="C160" s="86"/>
      <c r="D160" s="36" t="s">
        <v>492</v>
      </c>
      <c r="E160" s="19"/>
      <c r="F160" s="19"/>
      <c r="G160" s="19">
        <f t="shared" si="2"/>
        <v>0</v>
      </c>
    </row>
    <row r="161" spans="2:7" x14ac:dyDescent="0.4">
      <c r="B161" s="86"/>
      <c r="C161" s="86"/>
      <c r="D161" s="36" t="s">
        <v>493</v>
      </c>
      <c r="E161" s="19"/>
      <c r="F161" s="19"/>
      <c r="G161" s="19">
        <f t="shared" si="2"/>
        <v>0</v>
      </c>
    </row>
    <row r="162" spans="2:7" x14ac:dyDescent="0.4">
      <c r="B162" s="86"/>
      <c r="C162" s="86"/>
      <c r="D162" s="36" t="s">
        <v>494</v>
      </c>
      <c r="E162" s="19">
        <f>+E163+E164+E165+E166+E167</f>
        <v>0</v>
      </c>
      <c r="F162" s="19">
        <f>+F163+F164+F165+F166+F167</f>
        <v>0</v>
      </c>
      <c r="G162" s="19">
        <f t="shared" si="2"/>
        <v>0</v>
      </c>
    </row>
    <row r="163" spans="2:7" x14ac:dyDescent="0.4">
      <c r="B163" s="86"/>
      <c r="C163" s="86"/>
      <c r="D163" s="36" t="s">
        <v>436</v>
      </c>
      <c r="E163" s="19"/>
      <c r="F163" s="19"/>
      <c r="G163" s="19">
        <f t="shared" si="2"/>
        <v>0</v>
      </c>
    </row>
    <row r="164" spans="2:7" x14ac:dyDescent="0.4">
      <c r="B164" s="86"/>
      <c r="C164" s="86"/>
      <c r="D164" s="36" t="s">
        <v>437</v>
      </c>
      <c r="E164" s="19"/>
      <c r="F164" s="19"/>
      <c r="G164" s="19">
        <f t="shared" si="2"/>
        <v>0</v>
      </c>
    </row>
    <row r="165" spans="2:7" x14ac:dyDescent="0.4">
      <c r="B165" s="86"/>
      <c r="C165" s="86"/>
      <c r="D165" s="36" t="s">
        <v>440</v>
      </c>
      <c r="E165" s="19"/>
      <c r="F165" s="19"/>
      <c r="G165" s="19">
        <f t="shared" si="2"/>
        <v>0</v>
      </c>
    </row>
    <row r="166" spans="2:7" x14ac:dyDescent="0.4">
      <c r="B166" s="86"/>
      <c r="C166" s="86"/>
      <c r="D166" s="36" t="s">
        <v>441</v>
      </c>
      <c r="E166" s="19"/>
      <c r="F166" s="19"/>
      <c r="G166" s="19">
        <f t="shared" si="2"/>
        <v>0</v>
      </c>
    </row>
    <row r="167" spans="2:7" x14ac:dyDescent="0.4">
      <c r="B167" s="86"/>
      <c r="C167" s="86"/>
      <c r="D167" s="36" t="s">
        <v>495</v>
      </c>
      <c r="E167" s="19"/>
      <c r="F167" s="19"/>
      <c r="G167" s="19">
        <f t="shared" si="2"/>
        <v>0</v>
      </c>
    </row>
    <row r="168" spans="2:7" x14ac:dyDescent="0.4">
      <c r="B168" s="86"/>
      <c r="C168" s="86"/>
      <c r="D168" s="36" t="s">
        <v>146</v>
      </c>
      <c r="E168" s="19"/>
      <c r="F168" s="19"/>
      <c r="G168" s="19">
        <f t="shared" si="2"/>
        <v>0</v>
      </c>
    </row>
    <row r="169" spans="2:7" x14ac:dyDescent="0.4">
      <c r="B169" s="86"/>
      <c r="C169" s="86"/>
      <c r="D169" s="36" t="s">
        <v>325</v>
      </c>
      <c r="E169" s="19">
        <f>+E170</f>
        <v>0</v>
      </c>
      <c r="F169" s="19">
        <f>+F170</f>
        <v>0</v>
      </c>
      <c r="G169" s="19">
        <f t="shared" si="2"/>
        <v>0</v>
      </c>
    </row>
    <row r="170" spans="2:7" x14ac:dyDescent="0.4">
      <c r="B170" s="86"/>
      <c r="C170" s="86"/>
      <c r="D170" s="36" t="s">
        <v>435</v>
      </c>
      <c r="E170" s="19">
        <f>+E171+E172</f>
        <v>0</v>
      </c>
      <c r="F170" s="19">
        <f>+F171+F172</f>
        <v>0</v>
      </c>
      <c r="G170" s="19">
        <f t="shared" si="2"/>
        <v>0</v>
      </c>
    </row>
    <row r="171" spans="2:7" x14ac:dyDescent="0.4">
      <c r="B171" s="86"/>
      <c r="C171" s="86"/>
      <c r="D171" s="36" t="s">
        <v>496</v>
      </c>
      <c r="E171" s="19"/>
      <c r="F171" s="19"/>
      <c r="G171" s="19">
        <f t="shared" si="2"/>
        <v>0</v>
      </c>
    </row>
    <row r="172" spans="2:7" x14ac:dyDescent="0.4">
      <c r="B172" s="86"/>
      <c r="C172" s="86"/>
      <c r="D172" s="36" t="s">
        <v>497</v>
      </c>
      <c r="E172" s="19"/>
      <c r="F172" s="19"/>
      <c r="G172" s="19">
        <f t="shared" si="2"/>
        <v>0</v>
      </c>
    </row>
    <row r="173" spans="2:7" x14ac:dyDescent="0.4">
      <c r="B173" s="86"/>
      <c r="C173" s="86"/>
      <c r="D173" s="36" t="s">
        <v>326</v>
      </c>
      <c r="E173" s="19">
        <f>+E174</f>
        <v>0</v>
      </c>
      <c r="F173" s="19">
        <f>+F174</f>
        <v>0</v>
      </c>
      <c r="G173" s="19">
        <f t="shared" si="2"/>
        <v>0</v>
      </c>
    </row>
    <row r="174" spans="2:7" x14ac:dyDescent="0.4">
      <c r="B174" s="86"/>
      <c r="C174" s="86"/>
      <c r="D174" s="36" t="s">
        <v>435</v>
      </c>
      <c r="E174" s="19">
        <f>+E175+E176</f>
        <v>0</v>
      </c>
      <c r="F174" s="19">
        <f>+F175+F176</f>
        <v>0</v>
      </c>
      <c r="G174" s="19">
        <f t="shared" si="2"/>
        <v>0</v>
      </c>
    </row>
    <row r="175" spans="2:7" x14ac:dyDescent="0.4">
      <c r="B175" s="86"/>
      <c r="C175" s="86"/>
      <c r="D175" s="36" t="s">
        <v>498</v>
      </c>
      <c r="E175" s="19"/>
      <c r="F175" s="19"/>
      <c r="G175" s="19">
        <f t="shared" si="2"/>
        <v>0</v>
      </c>
    </row>
    <row r="176" spans="2:7" x14ac:dyDescent="0.4">
      <c r="B176" s="86"/>
      <c r="C176" s="86"/>
      <c r="D176" s="36" t="s">
        <v>497</v>
      </c>
      <c r="E176" s="19"/>
      <c r="F176" s="19"/>
      <c r="G176" s="19">
        <f t="shared" si="2"/>
        <v>0</v>
      </c>
    </row>
    <row r="177" spans="2:7" x14ac:dyDescent="0.4">
      <c r="B177" s="86"/>
      <c r="C177" s="86"/>
      <c r="D177" s="36" t="s">
        <v>327</v>
      </c>
      <c r="E177" s="19">
        <f>+E178</f>
        <v>0</v>
      </c>
      <c r="F177" s="19">
        <f>+F178</f>
        <v>0</v>
      </c>
      <c r="G177" s="19">
        <f t="shared" si="2"/>
        <v>0</v>
      </c>
    </row>
    <row r="178" spans="2:7" x14ac:dyDescent="0.4">
      <c r="B178" s="86"/>
      <c r="C178" s="86"/>
      <c r="D178" s="36" t="s">
        <v>435</v>
      </c>
      <c r="E178" s="19">
        <f>+E179</f>
        <v>0</v>
      </c>
      <c r="F178" s="19">
        <f>+F179</f>
        <v>0</v>
      </c>
      <c r="G178" s="19">
        <f t="shared" si="2"/>
        <v>0</v>
      </c>
    </row>
    <row r="179" spans="2:7" x14ac:dyDescent="0.4">
      <c r="B179" s="86"/>
      <c r="C179" s="86"/>
      <c r="D179" s="36" t="s">
        <v>497</v>
      </c>
      <c r="E179" s="19"/>
      <c r="F179" s="19"/>
      <c r="G179" s="19">
        <f t="shared" si="2"/>
        <v>0</v>
      </c>
    </row>
    <row r="180" spans="2:7" x14ac:dyDescent="0.4">
      <c r="B180" s="86"/>
      <c r="C180" s="86"/>
      <c r="D180" s="36" t="s">
        <v>328</v>
      </c>
      <c r="E180" s="19">
        <f>+E181</f>
        <v>0</v>
      </c>
      <c r="F180" s="19">
        <f>+F181</f>
        <v>0</v>
      </c>
      <c r="G180" s="19">
        <f t="shared" si="2"/>
        <v>0</v>
      </c>
    </row>
    <row r="181" spans="2:7" x14ac:dyDescent="0.4">
      <c r="B181" s="86"/>
      <c r="C181" s="86"/>
      <c r="D181" s="36" t="s">
        <v>499</v>
      </c>
      <c r="E181" s="19"/>
      <c r="F181" s="19"/>
      <c r="G181" s="19">
        <f t="shared" si="2"/>
        <v>0</v>
      </c>
    </row>
    <row r="182" spans="2:7" x14ac:dyDescent="0.4">
      <c r="B182" s="86"/>
      <c r="C182" s="86"/>
      <c r="D182" s="36" t="s">
        <v>329</v>
      </c>
      <c r="E182" s="19"/>
      <c r="F182" s="19"/>
      <c r="G182" s="19">
        <f t="shared" si="2"/>
        <v>0</v>
      </c>
    </row>
    <row r="183" spans="2:7" x14ac:dyDescent="0.4">
      <c r="B183" s="86"/>
      <c r="C183" s="86"/>
      <c r="D183" s="36" t="s">
        <v>330</v>
      </c>
      <c r="E183" s="19"/>
      <c r="F183" s="19"/>
      <c r="G183" s="19">
        <f t="shared" si="2"/>
        <v>0</v>
      </c>
    </row>
    <row r="184" spans="2:7" x14ac:dyDescent="0.4">
      <c r="B184" s="86"/>
      <c r="C184" s="87"/>
      <c r="D184" s="40" t="s">
        <v>331</v>
      </c>
      <c r="E184" s="21">
        <f>+E6+E54+E70+E81+E106+E107+E137+E149+E169+E173+E177+E180+E182+E183</f>
        <v>7836740</v>
      </c>
      <c r="F184" s="21">
        <f>+F6+F54+F70+F81+F106+F107+F137+F149+F169+F173+F177+F180+F182+F183</f>
        <v>9279000</v>
      </c>
      <c r="G184" s="21">
        <f t="shared" si="2"/>
        <v>-1442260</v>
      </c>
    </row>
    <row r="185" spans="2:7" x14ac:dyDescent="0.4">
      <c r="B185" s="86"/>
      <c r="C185" s="85" t="s">
        <v>332</v>
      </c>
      <c r="D185" s="36" t="s">
        <v>333</v>
      </c>
      <c r="E185" s="19">
        <f>+E186+E187+E188+E189+E190+E191+E192+E193+E194+E195</f>
        <v>6429079</v>
      </c>
      <c r="F185" s="19">
        <f>+F186+F187+F188+F189+F190+F191+F192+F193+F194+F195</f>
        <v>9986996</v>
      </c>
      <c r="G185" s="19">
        <f t="shared" si="2"/>
        <v>-3557917</v>
      </c>
    </row>
    <row r="186" spans="2:7" x14ac:dyDescent="0.4">
      <c r="B186" s="86"/>
      <c r="C186" s="86"/>
      <c r="D186" s="36" t="s">
        <v>500</v>
      </c>
      <c r="E186" s="19"/>
      <c r="F186" s="19"/>
      <c r="G186" s="19">
        <f t="shared" si="2"/>
        <v>0</v>
      </c>
    </row>
    <row r="187" spans="2:7" x14ac:dyDescent="0.4">
      <c r="B187" s="86"/>
      <c r="C187" s="86"/>
      <c r="D187" s="36" t="s">
        <v>501</v>
      </c>
      <c r="E187" s="19">
        <v>777000</v>
      </c>
      <c r="F187" s="19">
        <v>1590236</v>
      </c>
      <c r="G187" s="19">
        <f t="shared" si="2"/>
        <v>-813236</v>
      </c>
    </row>
    <row r="188" spans="2:7" x14ac:dyDescent="0.4">
      <c r="B188" s="86"/>
      <c r="C188" s="86"/>
      <c r="D188" s="36" t="s">
        <v>502</v>
      </c>
      <c r="E188" s="19"/>
      <c r="F188" s="19"/>
      <c r="G188" s="19">
        <f t="shared" si="2"/>
        <v>0</v>
      </c>
    </row>
    <row r="189" spans="2:7" x14ac:dyDescent="0.4">
      <c r="B189" s="86"/>
      <c r="C189" s="86"/>
      <c r="D189" s="36" t="s">
        <v>503</v>
      </c>
      <c r="E189" s="19"/>
      <c r="F189" s="19"/>
      <c r="G189" s="19">
        <f t="shared" si="2"/>
        <v>0</v>
      </c>
    </row>
    <row r="190" spans="2:7" x14ac:dyDescent="0.4">
      <c r="B190" s="86"/>
      <c r="C190" s="86"/>
      <c r="D190" s="36" t="s">
        <v>504</v>
      </c>
      <c r="E190" s="19"/>
      <c r="F190" s="19"/>
      <c r="G190" s="19">
        <f t="shared" si="2"/>
        <v>0</v>
      </c>
    </row>
    <row r="191" spans="2:7" x14ac:dyDescent="0.4">
      <c r="B191" s="86"/>
      <c r="C191" s="86"/>
      <c r="D191" s="36" t="s">
        <v>505</v>
      </c>
      <c r="E191" s="19">
        <v>5063325</v>
      </c>
      <c r="F191" s="19">
        <v>7558810</v>
      </c>
      <c r="G191" s="19">
        <f t="shared" si="2"/>
        <v>-2495485</v>
      </c>
    </row>
    <row r="192" spans="2:7" x14ac:dyDescent="0.4">
      <c r="B192" s="86"/>
      <c r="C192" s="86"/>
      <c r="D192" s="36" t="s">
        <v>506</v>
      </c>
      <c r="E192" s="19"/>
      <c r="F192" s="19"/>
      <c r="G192" s="19">
        <f t="shared" si="2"/>
        <v>0</v>
      </c>
    </row>
    <row r="193" spans="2:7" x14ac:dyDescent="0.4">
      <c r="B193" s="86"/>
      <c r="C193" s="86"/>
      <c r="D193" s="36" t="s">
        <v>507</v>
      </c>
      <c r="E193" s="19"/>
      <c r="F193" s="19">
        <v>4002</v>
      </c>
      <c r="G193" s="19">
        <f t="shared" si="2"/>
        <v>-4002</v>
      </c>
    </row>
    <row r="194" spans="2:7" x14ac:dyDescent="0.4">
      <c r="B194" s="86"/>
      <c r="C194" s="86"/>
      <c r="D194" s="36" t="s">
        <v>508</v>
      </c>
      <c r="E194" s="19"/>
      <c r="F194" s="19"/>
      <c r="G194" s="19">
        <f t="shared" si="2"/>
        <v>0</v>
      </c>
    </row>
    <row r="195" spans="2:7" x14ac:dyDescent="0.4">
      <c r="B195" s="86"/>
      <c r="C195" s="86"/>
      <c r="D195" s="36" t="s">
        <v>509</v>
      </c>
      <c r="E195" s="19">
        <v>588754</v>
      </c>
      <c r="F195" s="19">
        <v>833948</v>
      </c>
      <c r="G195" s="19">
        <f t="shared" si="2"/>
        <v>-245194</v>
      </c>
    </row>
    <row r="196" spans="2:7" x14ac:dyDescent="0.4">
      <c r="B196" s="86"/>
      <c r="C196" s="86"/>
      <c r="D196" s="36" t="s">
        <v>334</v>
      </c>
      <c r="E196" s="19">
        <f>+E197+E198+E199+E200+E201+E202+E203+E204+E205+E206+E207+E208+E209+E210+E211+E212+E213+E214+E215+E216+E217+E218+E219+E220+E221+E222+E223+E224</f>
        <v>790060</v>
      </c>
      <c r="F196" s="19">
        <f>+F197+F198+F199+F200+F201+F202+F203+F204+F205+F206+F207+F208+F209+F210+F211+F212+F213+F214+F215+F216+F217+F218+F219+F220+F221+F222+F223+F224</f>
        <v>1644590</v>
      </c>
      <c r="G196" s="19">
        <f t="shared" si="2"/>
        <v>-854530</v>
      </c>
    </row>
    <row r="197" spans="2:7" x14ac:dyDescent="0.4">
      <c r="B197" s="86"/>
      <c r="C197" s="86"/>
      <c r="D197" s="36" t="s">
        <v>510</v>
      </c>
      <c r="E197" s="19"/>
      <c r="F197" s="19">
        <v>409551</v>
      </c>
      <c r="G197" s="19">
        <f t="shared" si="2"/>
        <v>-409551</v>
      </c>
    </row>
    <row r="198" spans="2:7" x14ac:dyDescent="0.4">
      <c r="B198" s="86"/>
      <c r="C198" s="86"/>
      <c r="D198" s="36" t="s">
        <v>511</v>
      </c>
      <c r="E198" s="19"/>
      <c r="F198" s="19"/>
      <c r="G198" s="19">
        <f t="shared" si="2"/>
        <v>0</v>
      </c>
    </row>
    <row r="199" spans="2:7" x14ac:dyDescent="0.4">
      <c r="B199" s="86"/>
      <c r="C199" s="86"/>
      <c r="D199" s="36" t="s">
        <v>512</v>
      </c>
      <c r="E199" s="19"/>
      <c r="F199" s="19"/>
      <c r="G199" s="19">
        <f t="shared" ref="G199:G262" si="3">E199-F199</f>
        <v>0</v>
      </c>
    </row>
    <row r="200" spans="2:7" x14ac:dyDescent="0.4">
      <c r="B200" s="86"/>
      <c r="C200" s="86"/>
      <c r="D200" s="36" t="s">
        <v>513</v>
      </c>
      <c r="E200" s="19"/>
      <c r="F200" s="19"/>
      <c r="G200" s="19">
        <f t="shared" si="3"/>
        <v>0</v>
      </c>
    </row>
    <row r="201" spans="2:7" x14ac:dyDescent="0.4">
      <c r="B201" s="86"/>
      <c r="C201" s="86"/>
      <c r="D201" s="36" t="s">
        <v>514</v>
      </c>
      <c r="E201" s="19"/>
      <c r="F201" s="19"/>
      <c r="G201" s="19">
        <f t="shared" si="3"/>
        <v>0</v>
      </c>
    </row>
    <row r="202" spans="2:7" x14ac:dyDescent="0.4">
      <c r="B202" s="86"/>
      <c r="C202" s="86"/>
      <c r="D202" s="36" t="s">
        <v>515</v>
      </c>
      <c r="E202" s="19"/>
      <c r="F202" s="19"/>
      <c r="G202" s="19">
        <f t="shared" si="3"/>
        <v>0</v>
      </c>
    </row>
    <row r="203" spans="2:7" x14ac:dyDescent="0.4">
      <c r="B203" s="86"/>
      <c r="C203" s="86"/>
      <c r="D203" s="36" t="s">
        <v>516</v>
      </c>
      <c r="E203" s="19"/>
      <c r="F203" s="19"/>
      <c r="G203" s="19">
        <f t="shared" si="3"/>
        <v>0</v>
      </c>
    </row>
    <row r="204" spans="2:7" x14ac:dyDescent="0.4">
      <c r="B204" s="86"/>
      <c r="C204" s="86"/>
      <c r="D204" s="36" t="s">
        <v>517</v>
      </c>
      <c r="E204" s="19"/>
      <c r="F204" s="19">
        <v>6211</v>
      </c>
      <c r="G204" s="19">
        <f t="shared" si="3"/>
        <v>-6211</v>
      </c>
    </row>
    <row r="205" spans="2:7" x14ac:dyDescent="0.4">
      <c r="B205" s="86"/>
      <c r="C205" s="86"/>
      <c r="D205" s="36" t="s">
        <v>518</v>
      </c>
      <c r="E205" s="19"/>
      <c r="F205" s="19">
        <v>6245</v>
      </c>
      <c r="G205" s="19">
        <f t="shared" si="3"/>
        <v>-6245</v>
      </c>
    </row>
    <row r="206" spans="2:7" x14ac:dyDescent="0.4">
      <c r="B206" s="86"/>
      <c r="C206" s="86"/>
      <c r="D206" s="36" t="s">
        <v>519</v>
      </c>
      <c r="E206" s="19"/>
      <c r="F206" s="19"/>
      <c r="G206" s="19">
        <f t="shared" si="3"/>
        <v>0</v>
      </c>
    </row>
    <row r="207" spans="2:7" x14ac:dyDescent="0.4">
      <c r="B207" s="86"/>
      <c r="C207" s="86"/>
      <c r="D207" s="36" t="s">
        <v>520</v>
      </c>
      <c r="E207" s="19"/>
      <c r="F207" s="19"/>
      <c r="G207" s="19">
        <f t="shared" si="3"/>
        <v>0</v>
      </c>
    </row>
    <row r="208" spans="2:7" x14ac:dyDescent="0.4">
      <c r="B208" s="86"/>
      <c r="C208" s="86"/>
      <c r="D208" s="36" t="s">
        <v>521</v>
      </c>
      <c r="E208" s="19">
        <v>544343</v>
      </c>
      <c r="F208" s="19">
        <v>843997</v>
      </c>
      <c r="G208" s="19">
        <f t="shared" si="3"/>
        <v>-299654</v>
      </c>
    </row>
    <row r="209" spans="2:7" x14ac:dyDescent="0.4">
      <c r="B209" s="86"/>
      <c r="C209" s="86"/>
      <c r="D209" s="36" t="s">
        <v>522</v>
      </c>
      <c r="E209" s="19"/>
      <c r="F209" s="19"/>
      <c r="G209" s="19">
        <f t="shared" si="3"/>
        <v>0</v>
      </c>
    </row>
    <row r="210" spans="2:7" x14ac:dyDescent="0.4">
      <c r="B210" s="86"/>
      <c r="C210" s="86"/>
      <c r="D210" s="36" t="s">
        <v>523</v>
      </c>
      <c r="E210" s="19">
        <v>54247</v>
      </c>
      <c r="F210" s="19">
        <v>6941</v>
      </c>
      <c r="G210" s="19">
        <f t="shared" si="3"/>
        <v>47306</v>
      </c>
    </row>
    <row r="211" spans="2:7" x14ac:dyDescent="0.4">
      <c r="B211" s="86"/>
      <c r="C211" s="86"/>
      <c r="D211" s="36" t="s">
        <v>524</v>
      </c>
      <c r="E211" s="19">
        <v>136994</v>
      </c>
      <c r="F211" s="19">
        <v>153135</v>
      </c>
      <c r="G211" s="19">
        <f t="shared" si="3"/>
        <v>-16141</v>
      </c>
    </row>
    <row r="212" spans="2:7" x14ac:dyDescent="0.4">
      <c r="B212" s="86"/>
      <c r="C212" s="86"/>
      <c r="D212" s="36" t="s">
        <v>525</v>
      </c>
      <c r="E212" s="19">
        <v>45249</v>
      </c>
      <c r="F212" s="19">
        <v>46019</v>
      </c>
      <c r="G212" s="19">
        <f t="shared" si="3"/>
        <v>-770</v>
      </c>
    </row>
    <row r="213" spans="2:7" x14ac:dyDescent="0.4">
      <c r="B213" s="86"/>
      <c r="C213" s="86"/>
      <c r="D213" s="36" t="s">
        <v>526</v>
      </c>
      <c r="E213" s="19"/>
      <c r="F213" s="19"/>
      <c r="G213" s="19">
        <f t="shared" si="3"/>
        <v>0</v>
      </c>
    </row>
    <row r="214" spans="2:7" x14ac:dyDescent="0.4">
      <c r="B214" s="86"/>
      <c r="C214" s="86"/>
      <c r="D214" s="36" t="s">
        <v>527</v>
      </c>
      <c r="E214" s="19"/>
      <c r="F214" s="19"/>
      <c r="G214" s="19">
        <f t="shared" si="3"/>
        <v>0</v>
      </c>
    </row>
    <row r="215" spans="2:7" x14ac:dyDescent="0.4">
      <c r="B215" s="86"/>
      <c r="C215" s="86"/>
      <c r="D215" s="36" t="s">
        <v>528</v>
      </c>
      <c r="E215" s="19"/>
      <c r="F215" s="19">
        <v>155730</v>
      </c>
      <c r="G215" s="19">
        <f t="shared" si="3"/>
        <v>-155730</v>
      </c>
    </row>
    <row r="216" spans="2:7" x14ac:dyDescent="0.4">
      <c r="B216" s="86"/>
      <c r="C216" s="86"/>
      <c r="D216" s="36" t="s">
        <v>529</v>
      </c>
      <c r="E216" s="19"/>
      <c r="F216" s="19"/>
      <c r="G216" s="19">
        <f t="shared" si="3"/>
        <v>0</v>
      </c>
    </row>
    <row r="217" spans="2:7" x14ac:dyDescent="0.4">
      <c r="B217" s="86"/>
      <c r="C217" s="86"/>
      <c r="D217" s="36" t="s">
        <v>530</v>
      </c>
      <c r="E217" s="19">
        <v>9227</v>
      </c>
      <c r="F217" s="19">
        <v>16761</v>
      </c>
      <c r="G217" s="19">
        <f t="shared" si="3"/>
        <v>-7534</v>
      </c>
    </row>
    <row r="218" spans="2:7" x14ac:dyDescent="0.4">
      <c r="B218" s="86"/>
      <c r="C218" s="86"/>
      <c r="D218" s="36" t="s">
        <v>239</v>
      </c>
      <c r="E218" s="19"/>
      <c r="F218" s="19"/>
      <c r="G218" s="19">
        <f t="shared" si="3"/>
        <v>0</v>
      </c>
    </row>
    <row r="219" spans="2:7" x14ac:dyDescent="0.4">
      <c r="B219" s="86"/>
      <c r="C219" s="86"/>
      <c r="D219" s="36" t="s">
        <v>531</v>
      </c>
      <c r="E219" s="19"/>
      <c r="F219" s="19"/>
      <c r="G219" s="19">
        <f t="shared" si="3"/>
        <v>0</v>
      </c>
    </row>
    <row r="220" spans="2:7" x14ac:dyDescent="0.4">
      <c r="B220" s="86"/>
      <c r="C220" s="86"/>
      <c r="D220" s="36" t="s">
        <v>532</v>
      </c>
      <c r="E220" s="19"/>
      <c r="F220" s="19"/>
      <c r="G220" s="19">
        <f t="shared" si="3"/>
        <v>0</v>
      </c>
    </row>
    <row r="221" spans="2:7" x14ac:dyDescent="0.4">
      <c r="B221" s="86"/>
      <c r="C221" s="86"/>
      <c r="D221" s="36" t="s">
        <v>533</v>
      </c>
      <c r="E221" s="19"/>
      <c r="F221" s="19"/>
      <c r="G221" s="19">
        <f t="shared" si="3"/>
        <v>0</v>
      </c>
    </row>
    <row r="222" spans="2:7" x14ac:dyDescent="0.4">
      <c r="B222" s="86"/>
      <c r="C222" s="86"/>
      <c r="D222" s="36" t="s">
        <v>534</v>
      </c>
      <c r="E222" s="19"/>
      <c r="F222" s="19"/>
      <c r="G222" s="19">
        <f t="shared" si="3"/>
        <v>0</v>
      </c>
    </row>
    <row r="223" spans="2:7" x14ac:dyDescent="0.4">
      <c r="B223" s="86"/>
      <c r="C223" s="86"/>
      <c r="D223" s="36" t="s">
        <v>535</v>
      </c>
      <c r="E223" s="19"/>
      <c r="F223" s="19"/>
      <c r="G223" s="19">
        <f t="shared" si="3"/>
        <v>0</v>
      </c>
    </row>
    <row r="224" spans="2:7" x14ac:dyDescent="0.4">
      <c r="B224" s="86"/>
      <c r="C224" s="86"/>
      <c r="D224" s="36" t="s">
        <v>536</v>
      </c>
      <c r="E224" s="19"/>
      <c r="F224" s="19"/>
      <c r="G224" s="19">
        <f t="shared" si="3"/>
        <v>0</v>
      </c>
    </row>
    <row r="225" spans="2:7" x14ac:dyDescent="0.4">
      <c r="B225" s="86"/>
      <c r="C225" s="86"/>
      <c r="D225" s="36" t="s">
        <v>335</v>
      </c>
      <c r="E225" s="19">
        <f>+E226+E227+E228+E229+E230+E231+E232+E233+E234+E235+E236+E237+E238+E239+E240+E241+E242+E243+E244+E245+E246+E247</f>
        <v>497464</v>
      </c>
      <c r="F225" s="19">
        <f>+F226+F227+F228+F229+F230+F231+F232+F233+F234+F235+F236+F237+F238+F239+F240+F241+F242+F243+F244+F245+F246+F247</f>
        <v>711708</v>
      </c>
      <c r="G225" s="19">
        <f t="shared" si="3"/>
        <v>-214244</v>
      </c>
    </row>
    <row r="226" spans="2:7" x14ac:dyDescent="0.4">
      <c r="B226" s="86"/>
      <c r="C226" s="86"/>
      <c r="D226" s="36" t="s">
        <v>537</v>
      </c>
      <c r="E226" s="19">
        <v>48028</v>
      </c>
      <c r="F226" s="19">
        <v>40604</v>
      </c>
      <c r="G226" s="19">
        <f t="shared" si="3"/>
        <v>7424</v>
      </c>
    </row>
    <row r="227" spans="2:7" x14ac:dyDescent="0.4">
      <c r="B227" s="86"/>
      <c r="C227" s="86"/>
      <c r="D227" s="36" t="s">
        <v>538</v>
      </c>
      <c r="E227" s="19"/>
      <c r="F227" s="19"/>
      <c r="G227" s="19">
        <f t="shared" si="3"/>
        <v>0</v>
      </c>
    </row>
    <row r="228" spans="2:7" x14ac:dyDescent="0.4">
      <c r="B228" s="86"/>
      <c r="C228" s="86"/>
      <c r="D228" s="36" t="s">
        <v>539</v>
      </c>
      <c r="E228" s="19">
        <v>12750</v>
      </c>
      <c r="F228" s="19">
        <v>16620</v>
      </c>
      <c r="G228" s="19">
        <f t="shared" si="3"/>
        <v>-3870</v>
      </c>
    </row>
    <row r="229" spans="2:7" x14ac:dyDescent="0.4">
      <c r="B229" s="86"/>
      <c r="C229" s="86"/>
      <c r="D229" s="36" t="s">
        <v>540</v>
      </c>
      <c r="E229" s="19"/>
      <c r="F229" s="19">
        <v>10000</v>
      </c>
      <c r="G229" s="19">
        <f t="shared" si="3"/>
        <v>-10000</v>
      </c>
    </row>
    <row r="230" spans="2:7" x14ac:dyDescent="0.4">
      <c r="B230" s="86"/>
      <c r="C230" s="86"/>
      <c r="D230" s="36" t="s">
        <v>541</v>
      </c>
      <c r="E230" s="19">
        <v>11928</v>
      </c>
      <c r="F230" s="19">
        <v>110682</v>
      </c>
      <c r="G230" s="19">
        <f t="shared" si="3"/>
        <v>-98754</v>
      </c>
    </row>
    <row r="231" spans="2:7" x14ac:dyDescent="0.4">
      <c r="B231" s="86"/>
      <c r="C231" s="86"/>
      <c r="D231" s="36" t="s">
        <v>542</v>
      </c>
      <c r="E231" s="19">
        <v>10000</v>
      </c>
      <c r="F231" s="19">
        <v>10000</v>
      </c>
      <c r="G231" s="19">
        <f t="shared" si="3"/>
        <v>0</v>
      </c>
    </row>
    <row r="232" spans="2:7" x14ac:dyDescent="0.4">
      <c r="B232" s="86"/>
      <c r="C232" s="86"/>
      <c r="D232" s="36" t="s">
        <v>521</v>
      </c>
      <c r="E232" s="19"/>
      <c r="F232" s="19">
        <v>12567</v>
      </c>
      <c r="G232" s="19">
        <f t="shared" si="3"/>
        <v>-12567</v>
      </c>
    </row>
    <row r="233" spans="2:7" x14ac:dyDescent="0.4">
      <c r="B233" s="86"/>
      <c r="C233" s="86"/>
      <c r="D233" s="36" t="s">
        <v>522</v>
      </c>
      <c r="E233" s="19"/>
      <c r="F233" s="19"/>
      <c r="G233" s="19">
        <f t="shared" si="3"/>
        <v>0</v>
      </c>
    </row>
    <row r="234" spans="2:7" x14ac:dyDescent="0.4">
      <c r="B234" s="86"/>
      <c r="C234" s="86"/>
      <c r="D234" s="36" t="s">
        <v>528</v>
      </c>
      <c r="E234" s="19">
        <v>54539</v>
      </c>
      <c r="F234" s="19"/>
      <c r="G234" s="19">
        <f t="shared" si="3"/>
        <v>54539</v>
      </c>
    </row>
    <row r="235" spans="2:7" x14ac:dyDescent="0.4">
      <c r="B235" s="86"/>
      <c r="C235" s="86"/>
      <c r="D235" s="36" t="s">
        <v>543</v>
      </c>
      <c r="E235" s="19">
        <v>136909</v>
      </c>
      <c r="F235" s="19">
        <v>151875</v>
      </c>
      <c r="G235" s="19">
        <f t="shared" si="3"/>
        <v>-14966</v>
      </c>
    </row>
    <row r="236" spans="2:7" x14ac:dyDescent="0.4">
      <c r="B236" s="86"/>
      <c r="C236" s="86"/>
      <c r="D236" s="36" t="s">
        <v>544</v>
      </c>
      <c r="E236" s="19"/>
      <c r="F236" s="19"/>
      <c r="G236" s="19">
        <f t="shared" si="3"/>
        <v>0</v>
      </c>
    </row>
    <row r="237" spans="2:7" x14ac:dyDescent="0.4">
      <c r="B237" s="86"/>
      <c r="C237" s="86"/>
      <c r="D237" s="36" t="s">
        <v>545</v>
      </c>
      <c r="E237" s="19"/>
      <c r="F237" s="19"/>
      <c r="G237" s="19">
        <f t="shared" si="3"/>
        <v>0</v>
      </c>
    </row>
    <row r="238" spans="2:7" x14ac:dyDescent="0.4">
      <c r="B238" s="86"/>
      <c r="C238" s="86"/>
      <c r="D238" s="36" t="s">
        <v>546</v>
      </c>
      <c r="E238" s="19"/>
      <c r="F238" s="19"/>
      <c r="G238" s="19">
        <f t="shared" si="3"/>
        <v>0</v>
      </c>
    </row>
    <row r="239" spans="2:7" x14ac:dyDescent="0.4">
      <c r="B239" s="86"/>
      <c r="C239" s="86"/>
      <c r="D239" s="36" t="s">
        <v>547</v>
      </c>
      <c r="E239" s="19">
        <v>13530</v>
      </c>
      <c r="F239" s="19">
        <v>60560</v>
      </c>
      <c r="G239" s="19">
        <f t="shared" si="3"/>
        <v>-47030</v>
      </c>
    </row>
    <row r="240" spans="2:7" x14ac:dyDescent="0.4">
      <c r="B240" s="86"/>
      <c r="C240" s="86"/>
      <c r="D240" s="36" t="s">
        <v>524</v>
      </c>
      <c r="E240" s="19"/>
      <c r="F240" s="19"/>
      <c r="G240" s="19">
        <f t="shared" si="3"/>
        <v>0</v>
      </c>
    </row>
    <row r="241" spans="2:7" x14ac:dyDescent="0.4">
      <c r="B241" s="86"/>
      <c r="C241" s="86"/>
      <c r="D241" s="36" t="s">
        <v>525</v>
      </c>
      <c r="E241" s="19"/>
      <c r="F241" s="19"/>
      <c r="G241" s="19">
        <f t="shared" si="3"/>
        <v>0</v>
      </c>
    </row>
    <row r="242" spans="2:7" x14ac:dyDescent="0.4">
      <c r="B242" s="86"/>
      <c r="C242" s="86"/>
      <c r="D242" s="36" t="s">
        <v>548</v>
      </c>
      <c r="E242" s="19"/>
      <c r="F242" s="19"/>
      <c r="G242" s="19">
        <f t="shared" si="3"/>
        <v>0</v>
      </c>
    </row>
    <row r="243" spans="2:7" x14ac:dyDescent="0.4">
      <c r="B243" s="86"/>
      <c r="C243" s="86"/>
      <c r="D243" s="36" t="s">
        <v>549</v>
      </c>
      <c r="E243" s="19"/>
      <c r="F243" s="19"/>
      <c r="G243" s="19">
        <f t="shared" si="3"/>
        <v>0</v>
      </c>
    </row>
    <row r="244" spans="2:7" x14ac:dyDescent="0.4">
      <c r="B244" s="86"/>
      <c r="C244" s="86"/>
      <c r="D244" s="36" t="s">
        <v>550</v>
      </c>
      <c r="E244" s="19">
        <v>195800</v>
      </c>
      <c r="F244" s="19">
        <v>242000</v>
      </c>
      <c r="G244" s="19">
        <f t="shared" si="3"/>
        <v>-46200</v>
      </c>
    </row>
    <row r="245" spans="2:7" x14ac:dyDescent="0.4">
      <c r="B245" s="86"/>
      <c r="C245" s="86"/>
      <c r="D245" s="36" t="s">
        <v>551</v>
      </c>
      <c r="E245" s="19"/>
      <c r="F245" s="19"/>
      <c r="G245" s="19">
        <f t="shared" si="3"/>
        <v>0</v>
      </c>
    </row>
    <row r="246" spans="2:7" x14ac:dyDescent="0.4">
      <c r="B246" s="86"/>
      <c r="C246" s="86"/>
      <c r="D246" s="36" t="s">
        <v>552</v>
      </c>
      <c r="E246" s="19"/>
      <c r="F246" s="19"/>
      <c r="G246" s="19">
        <f t="shared" si="3"/>
        <v>0</v>
      </c>
    </row>
    <row r="247" spans="2:7" x14ac:dyDescent="0.4">
      <c r="B247" s="86"/>
      <c r="C247" s="86"/>
      <c r="D247" s="36" t="s">
        <v>536</v>
      </c>
      <c r="E247" s="19">
        <v>13980</v>
      </c>
      <c r="F247" s="19">
        <v>56800</v>
      </c>
      <c r="G247" s="19">
        <f t="shared" si="3"/>
        <v>-42820</v>
      </c>
    </row>
    <row r="248" spans="2:7" x14ac:dyDescent="0.4">
      <c r="B248" s="86"/>
      <c r="C248" s="86"/>
      <c r="D248" s="36" t="s">
        <v>336</v>
      </c>
      <c r="E248" s="19">
        <f>+E249+E254</f>
        <v>0</v>
      </c>
      <c r="F248" s="19">
        <f>+F249+F254</f>
        <v>0</v>
      </c>
      <c r="G248" s="19">
        <f t="shared" si="3"/>
        <v>0</v>
      </c>
    </row>
    <row r="249" spans="2:7" x14ac:dyDescent="0.4">
      <c r="B249" s="86"/>
      <c r="C249" s="86"/>
      <c r="D249" s="36" t="s">
        <v>553</v>
      </c>
      <c r="E249" s="19">
        <f>+E250+E251+E252-E253</f>
        <v>0</v>
      </c>
      <c r="F249" s="19">
        <f>+F250+F251+F252-F253</f>
        <v>0</v>
      </c>
      <c r="G249" s="19">
        <f t="shared" si="3"/>
        <v>0</v>
      </c>
    </row>
    <row r="250" spans="2:7" x14ac:dyDescent="0.4">
      <c r="B250" s="86"/>
      <c r="C250" s="86"/>
      <c r="D250" s="36" t="s">
        <v>554</v>
      </c>
      <c r="E250" s="19"/>
      <c r="F250" s="19"/>
      <c r="G250" s="19">
        <f t="shared" si="3"/>
        <v>0</v>
      </c>
    </row>
    <row r="251" spans="2:7" x14ac:dyDescent="0.4">
      <c r="B251" s="86"/>
      <c r="C251" s="86"/>
      <c r="D251" s="36" t="s">
        <v>555</v>
      </c>
      <c r="E251" s="19"/>
      <c r="F251" s="19"/>
      <c r="G251" s="19">
        <f t="shared" si="3"/>
        <v>0</v>
      </c>
    </row>
    <row r="252" spans="2:7" x14ac:dyDescent="0.4">
      <c r="B252" s="86"/>
      <c r="C252" s="86"/>
      <c r="D252" s="36" t="s">
        <v>556</v>
      </c>
      <c r="E252" s="19"/>
      <c r="F252" s="19"/>
      <c r="G252" s="19">
        <f t="shared" si="3"/>
        <v>0</v>
      </c>
    </row>
    <row r="253" spans="2:7" x14ac:dyDescent="0.4">
      <c r="B253" s="86"/>
      <c r="C253" s="86"/>
      <c r="D253" s="36" t="s">
        <v>557</v>
      </c>
      <c r="E253" s="19"/>
      <c r="F253" s="19"/>
      <c r="G253" s="19">
        <f t="shared" si="3"/>
        <v>0</v>
      </c>
    </row>
    <row r="254" spans="2:7" x14ac:dyDescent="0.4">
      <c r="B254" s="86"/>
      <c r="C254" s="86"/>
      <c r="D254" s="36" t="s">
        <v>558</v>
      </c>
      <c r="E254" s="19"/>
      <c r="F254" s="19"/>
      <c r="G254" s="19">
        <f t="shared" si="3"/>
        <v>0</v>
      </c>
    </row>
    <row r="255" spans="2:7" x14ac:dyDescent="0.4">
      <c r="B255" s="86"/>
      <c r="C255" s="86"/>
      <c r="D255" s="36" t="s">
        <v>337</v>
      </c>
      <c r="E255" s="19"/>
      <c r="F255" s="19"/>
      <c r="G255" s="19">
        <f t="shared" si="3"/>
        <v>0</v>
      </c>
    </row>
    <row r="256" spans="2:7" x14ac:dyDescent="0.4">
      <c r="B256" s="86"/>
      <c r="C256" s="86"/>
      <c r="D256" s="36" t="s">
        <v>34</v>
      </c>
      <c r="E256" s="19"/>
      <c r="F256" s="19"/>
      <c r="G256" s="19">
        <f t="shared" si="3"/>
        <v>0</v>
      </c>
    </row>
    <row r="257" spans="2:7" x14ac:dyDescent="0.4">
      <c r="B257" s="86"/>
      <c r="C257" s="86"/>
      <c r="D257" s="36" t="s">
        <v>338</v>
      </c>
      <c r="E257" s="19">
        <v>2426989</v>
      </c>
      <c r="F257" s="19">
        <v>2832738</v>
      </c>
      <c r="G257" s="19">
        <f t="shared" si="3"/>
        <v>-405749</v>
      </c>
    </row>
    <row r="258" spans="2:7" x14ac:dyDescent="0.4">
      <c r="B258" s="86"/>
      <c r="C258" s="86"/>
      <c r="D258" s="36" t="s">
        <v>339</v>
      </c>
      <c r="E258" s="19"/>
      <c r="F258" s="19"/>
      <c r="G258" s="19">
        <f t="shared" si="3"/>
        <v>0</v>
      </c>
    </row>
    <row r="259" spans="2:7" x14ac:dyDescent="0.4">
      <c r="B259" s="86"/>
      <c r="C259" s="86"/>
      <c r="D259" s="36" t="s">
        <v>730</v>
      </c>
      <c r="E259" s="19"/>
      <c r="F259" s="19"/>
      <c r="G259" s="19">
        <f t="shared" si="3"/>
        <v>0</v>
      </c>
    </row>
    <row r="260" spans="2:7" x14ac:dyDescent="0.4">
      <c r="B260" s="86"/>
      <c r="C260" s="86"/>
      <c r="D260" s="36" t="s">
        <v>731</v>
      </c>
      <c r="E260" s="19"/>
      <c r="F260" s="19"/>
      <c r="G260" s="19">
        <f t="shared" si="3"/>
        <v>0</v>
      </c>
    </row>
    <row r="261" spans="2:7" x14ac:dyDescent="0.4">
      <c r="B261" s="86"/>
      <c r="C261" s="86"/>
      <c r="D261" s="36" t="s">
        <v>340</v>
      </c>
      <c r="E261" s="19"/>
      <c r="F261" s="19"/>
      <c r="G261" s="19">
        <f t="shared" si="3"/>
        <v>0</v>
      </c>
    </row>
    <row r="262" spans="2:7" x14ac:dyDescent="0.4">
      <c r="B262" s="86"/>
      <c r="C262" s="86"/>
      <c r="D262" s="36" t="s">
        <v>341</v>
      </c>
      <c r="E262" s="19"/>
      <c r="F262" s="19"/>
      <c r="G262" s="19">
        <f t="shared" si="3"/>
        <v>0</v>
      </c>
    </row>
    <row r="263" spans="2:7" x14ac:dyDescent="0.4">
      <c r="B263" s="86"/>
      <c r="C263" s="86"/>
      <c r="D263" s="36" t="s">
        <v>342</v>
      </c>
      <c r="E263" s="19"/>
      <c r="F263" s="19"/>
      <c r="G263" s="19">
        <f t="shared" ref="G263:G326" si="4">E263-F263</f>
        <v>0</v>
      </c>
    </row>
    <row r="264" spans="2:7" x14ac:dyDescent="0.4">
      <c r="B264" s="86"/>
      <c r="C264" s="87"/>
      <c r="D264" s="40" t="s">
        <v>343</v>
      </c>
      <c r="E264" s="21">
        <f>+E185+E196+E225+E248+E255+E256+E257+E258+E259+E260+E261+E262+E263</f>
        <v>10143592</v>
      </c>
      <c r="F264" s="21">
        <f>+F185+F196+F225+F248+F255+F256+F257+F258+F259+F260+F261+F262+F263</f>
        <v>15176032</v>
      </c>
      <c r="G264" s="21">
        <f t="shared" si="4"/>
        <v>-5032440</v>
      </c>
    </row>
    <row r="265" spans="2:7" x14ac:dyDescent="0.4">
      <c r="B265" s="87"/>
      <c r="C265" s="17" t="s">
        <v>344</v>
      </c>
      <c r="D265" s="15"/>
      <c r="E265" s="16">
        <f xml:space="preserve"> +E184 - E264</f>
        <v>-2306852</v>
      </c>
      <c r="F265" s="16">
        <f xml:space="preserve"> +F184 - F264</f>
        <v>-5897032</v>
      </c>
      <c r="G265" s="16">
        <f t="shared" si="4"/>
        <v>3590180</v>
      </c>
    </row>
    <row r="266" spans="2:7" x14ac:dyDescent="0.4">
      <c r="B266" s="85" t="s">
        <v>345</v>
      </c>
      <c r="C266" s="85" t="s">
        <v>316</v>
      </c>
      <c r="D266" s="36" t="s">
        <v>346</v>
      </c>
      <c r="E266" s="19"/>
      <c r="F266" s="19"/>
      <c r="G266" s="19">
        <f t="shared" si="4"/>
        <v>0</v>
      </c>
    </row>
    <row r="267" spans="2:7" x14ac:dyDescent="0.4">
      <c r="B267" s="86"/>
      <c r="C267" s="86"/>
      <c r="D267" s="36" t="s">
        <v>347</v>
      </c>
      <c r="E267" s="19">
        <v>123</v>
      </c>
      <c r="F267" s="19">
        <v>133</v>
      </c>
      <c r="G267" s="19">
        <f t="shared" si="4"/>
        <v>-10</v>
      </c>
    </row>
    <row r="268" spans="2:7" x14ac:dyDescent="0.4">
      <c r="B268" s="86"/>
      <c r="C268" s="86"/>
      <c r="D268" s="36" t="s">
        <v>732</v>
      </c>
      <c r="E268" s="19"/>
      <c r="F268" s="19"/>
      <c r="G268" s="19">
        <f t="shared" si="4"/>
        <v>0</v>
      </c>
    </row>
    <row r="269" spans="2:7" x14ac:dyDescent="0.4">
      <c r="B269" s="86"/>
      <c r="C269" s="86"/>
      <c r="D269" s="36" t="s">
        <v>348</v>
      </c>
      <c r="E269" s="19"/>
      <c r="F269" s="19"/>
      <c r="G269" s="19">
        <f t="shared" si="4"/>
        <v>0</v>
      </c>
    </row>
    <row r="270" spans="2:7" x14ac:dyDescent="0.4">
      <c r="B270" s="86"/>
      <c r="C270" s="86"/>
      <c r="D270" s="36" t="s">
        <v>349</v>
      </c>
      <c r="E270" s="19"/>
      <c r="F270" s="19"/>
      <c r="G270" s="19">
        <f t="shared" si="4"/>
        <v>0</v>
      </c>
    </row>
    <row r="271" spans="2:7" x14ac:dyDescent="0.4">
      <c r="B271" s="86"/>
      <c r="C271" s="86"/>
      <c r="D271" s="36" t="s">
        <v>350</v>
      </c>
      <c r="E271" s="19"/>
      <c r="F271" s="19"/>
      <c r="G271" s="19">
        <f t="shared" si="4"/>
        <v>0</v>
      </c>
    </row>
    <row r="272" spans="2:7" x14ac:dyDescent="0.4">
      <c r="B272" s="86"/>
      <c r="C272" s="86"/>
      <c r="D272" s="36" t="s">
        <v>351</v>
      </c>
      <c r="E272" s="19"/>
      <c r="F272" s="19"/>
      <c r="G272" s="19">
        <f t="shared" si="4"/>
        <v>0</v>
      </c>
    </row>
    <row r="273" spans="2:7" x14ac:dyDescent="0.4">
      <c r="B273" s="86"/>
      <c r="C273" s="86"/>
      <c r="D273" s="36" t="s">
        <v>352</v>
      </c>
      <c r="E273" s="19"/>
      <c r="F273" s="19"/>
      <c r="G273" s="19">
        <f t="shared" si="4"/>
        <v>0</v>
      </c>
    </row>
    <row r="274" spans="2:7" x14ac:dyDescent="0.4">
      <c r="B274" s="86"/>
      <c r="C274" s="86"/>
      <c r="D274" s="36" t="s">
        <v>353</v>
      </c>
      <c r="E274" s="19"/>
      <c r="F274" s="19"/>
      <c r="G274" s="19">
        <f t="shared" si="4"/>
        <v>0</v>
      </c>
    </row>
    <row r="275" spans="2:7" x14ac:dyDescent="0.4">
      <c r="B275" s="86"/>
      <c r="C275" s="86"/>
      <c r="D275" s="36" t="s">
        <v>354</v>
      </c>
      <c r="E275" s="19">
        <f>+E276+E277+E278+E279</f>
        <v>8878</v>
      </c>
      <c r="F275" s="19">
        <f>+F276+F277+F278+F279</f>
        <v>540057</v>
      </c>
      <c r="G275" s="19">
        <f t="shared" si="4"/>
        <v>-531179</v>
      </c>
    </row>
    <row r="276" spans="2:7" x14ac:dyDescent="0.4">
      <c r="B276" s="86"/>
      <c r="C276" s="86"/>
      <c r="D276" s="36" t="s">
        <v>559</v>
      </c>
      <c r="E276" s="19"/>
      <c r="F276" s="19"/>
      <c r="G276" s="19">
        <f t="shared" si="4"/>
        <v>0</v>
      </c>
    </row>
    <row r="277" spans="2:7" x14ac:dyDescent="0.4">
      <c r="B277" s="86"/>
      <c r="C277" s="86"/>
      <c r="D277" s="36" t="s">
        <v>560</v>
      </c>
      <c r="E277" s="19"/>
      <c r="F277" s="19"/>
      <c r="G277" s="19">
        <f t="shared" si="4"/>
        <v>0</v>
      </c>
    </row>
    <row r="278" spans="2:7" x14ac:dyDescent="0.4">
      <c r="B278" s="86"/>
      <c r="C278" s="86"/>
      <c r="D278" s="36" t="s">
        <v>209</v>
      </c>
      <c r="E278" s="19"/>
      <c r="F278" s="19"/>
      <c r="G278" s="19">
        <f t="shared" si="4"/>
        <v>0</v>
      </c>
    </row>
    <row r="279" spans="2:7" x14ac:dyDescent="0.4">
      <c r="B279" s="86"/>
      <c r="C279" s="86"/>
      <c r="D279" s="36" t="s">
        <v>561</v>
      </c>
      <c r="E279" s="19">
        <v>8878</v>
      </c>
      <c r="F279" s="19">
        <v>540057</v>
      </c>
      <c r="G279" s="19">
        <f t="shared" si="4"/>
        <v>-531179</v>
      </c>
    </row>
    <row r="280" spans="2:7" x14ac:dyDescent="0.4">
      <c r="B280" s="86"/>
      <c r="C280" s="87"/>
      <c r="D280" s="40" t="s">
        <v>355</v>
      </c>
      <c r="E280" s="21">
        <f>+E266+E267+E268+E269+E270+E271+E272+E273+E274+E275</f>
        <v>9001</v>
      </c>
      <c r="F280" s="21">
        <f>+F266+F267+F268+F269+F270+F271+F272+F273+F274+F275</f>
        <v>540190</v>
      </c>
      <c r="G280" s="21">
        <f t="shared" si="4"/>
        <v>-531189</v>
      </c>
    </row>
    <row r="281" spans="2:7" x14ac:dyDescent="0.4">
      <c r="B281" s="86"/>
      <c r="C281" s="85" t="s">
        <v>332</v>
      </c>
      <c r="D281" s="36" t="s">
        <v>356</v>
      </c>
      <c r="E281" s="19"/>
      <c r="F281" s="19"/>
      <c r="G281" s="19">
        <f t="shared" si="4"/>
        <v>0</v>
      </c>
    </row>
    <row r="282" spans="2:7" x14ac:dyDescent="0.4">
      <c r="B282" s="86"/>
      <c r="C282" s="86"/>
      <c r="D282" s="36" t="s">
        <v>733</v>
      </c>
      <c r="E282" s="19"/>
      <c r="F282" s="19"/>
      <c r="G282" s="19">
        <f t="shared" si="4"/>
        <v>0</v>
      </c>
    </row>
    <row r="283" spans="2:7" x14ac:dyDescent="0.4">
      <c r="B283" s="86"/>
      <c r="C283" s="86"/>
      <c r="D283" s="36" t="s">
        <v>357</v>
      </c>
      <c r="E283" s="19"/>
      <c r="F283" s="19"/>
      <c r="G283" s="19">
        <f t="shared" si="4"/>
        <v>0</v>
      </c>
    </row>
    <row r="284" spans="2:7" x14ac:dyDescent="0.4">
      <c r="B284" s="86"/>
      <c r="C284" s="86"/>
      <c r="D284" s="36" t="s">
        <v>358</v>
      </c>
      <c r="E284" s="19"/>
      <c r="F284" s="19"/>
      <c r="G284" s="19">
        <f t="shared" si="4"/>
        <v>0</v>
      </c>
    </row>
    <row r="285" spans="2:7" x14ac:dyDescent="0.4">
      <c r="B285" s="86"/>
      <c r="C285" s="86"/>
      <c r="D285" s="36" t="s">
        <v>359</v>
      </c>
      <c r="E285" s="19"/>
      <c r="F285" s="19"/>
      <c r="G285" s="19">
        <f t="shared" si="4"/>
        <v>0</v>
      </c>
    </row>
    <row r="286" spans="2:7" x14ac:dyDescent="0.4">
      <c r="B286" s="86"/>
      <c r="C286" s="86"/>
      <c r="D286" s="36" t="s">
        <v>360</v>
      </c>
      <c r="E286" s="19"/>
      <c r="F286" s="19"/>
      <c r="G286" s="19">
        <f t="shared" si="4"/>
        <v>0</v>
      </c>
    </row>
    <row r="287" spans="2:7" x14ac:dyDescent="0.4">
      <c r="B287" s="86"/>
      <c r="C287" s="86"/>
      <c r="D287" s="36" t="s">
        <v>361</v>
      </c>
      <c r="E287" s="19"/>
      <c r="F287" s="19"/>
      <c r="G287" s="19">
        <f t="shared" si="4"/>
        <v>0</v>
      </c>
    </row>
    <row r="288" spans="2:7" x14ac:dyDescent="0.4">
      <c r="B288" s="86"/>
      <c r="C288" s="86"/>
      <c r="D288" s="36" t="s">
        <v>362</v>
      </c>
      <c r="E288" s="19"/>
      <c r="F288" s="19"/>
      <c r="G288" s="19">
        <f t="shared" si="4"/>
        <v>0</v>
      </c>
    </row>
    <row r="289" spans="2:7" x14ac:dyDescent="0.4">
      <c r="B289" s="86"/>
      <c r="C289" s="86"/>
      <c r="D289" s="36" t="s">
        <v>363</v>
      </c>
      <c r="E289" s="19">
        <f>+E290+E291+E292</f>
        <v>0</v>
      </c>
      <c r="F289" s="19">
        <f>+F290+F291+F292</f>
        <v>0</v>
      </c>
      <c r="G289" s="19">
        <f t="shared" si="4"/>
        <v>0</v>
      </c>
    </row>
    <row r="290" spans="2:7" x14ac:dyDescent="0.4">
      <c r="B290" s="86"/>
      <c r="C290" s="86"/>
      <c r="D290" s="36" t="s">
        <v>562</v>
      </c>
      <c r="E290" s="19"/>
      <c r="F290" s="19"/>
      <c r="G290" s="19">
        <f t="shared" si="4"/>
        <v>0</v>
      </c>
    </row>
    <row r="291" spans="2:7" x14ac:dyDescent="0.4">
      <c r="B291" s="86"/>
      <c r="C291" s="86"/>
      <c r="D291" s="36" t="s">
        <v>270</v>
      </c>
      <c r="E291" s="19"/>
      <c r="F291" s="19"/>
      <c r="G291" s="19">
        <f t="shared" si="4"/>
        <v>0</v>
      </c>
    </row>
    <row r="292" spans="2:7" x14ac:dyDescent="0.4">
      <c r="B292" s="86"/>
      <c r="C292" s="86"/>
      <c r="D292" s="36" t="s">
        <v>563</v>
      </c>
      <c r="E292" s="19"/>
      <c r="F292" s="19"/>
      <c r="G292" s="19">
        <f t="shared" si="4"/>
        <v>0</v>
      </c>
    </row>
    <row r="293" spans="2:7" x14ac:dyDescent="0.4">
      <c r="B293" s="86"/>
      <c r="C293" s="87"/>
      <c r="D293" s="40" t="s">
        <v>364</v>
      </c>
      <c r="E293" s="21">
        <f>+E281+E282+E283+E284+E285+E286+E287+E288+E289</f>
        <v>0</v>
      </c>
      <c r="F293" s="21">
        <f>+F281+F282+F283+F284+F285+F286+F287+F288+F289</f>
        <v>0</v>
      </c>
      <c r="G293" s="21">
        <f t="shared" si="4"/>
        <v>0</v>
      </c>
    </row>
    <row r="294" spans="2:7" x14ac:dyDescent="0.4">
      <c r="B294" s="87"/>
      <c r="C294" s="17" t="s">
        <v>365</v>
      </c>
      <c r="D294" s="28"/>
      <c r="E294" s="41">
        <f xml:space="preserve"> +E280 - E293</f>
        <v>9001</v>
      </c>
      <c r="F294" s="41">
        <f xml:space="preserve"> +F280 - F293</f>
        <v>540190</v>
      </c>
      <c r="G294" s="41">
        <f t="shared" si="4"/>
        <v>-531189</v>
      </c>
    </row>
    <row r="295" spans="2:7" x14ac:dyDescent="0.4">
      <c r="B295" s="17" t="s">
        <v>366</v>
      </c>
      <c r="C295" s="14"/>
      <c r="D295" s="15"/>
      <c r="E295" s="16">
        <f xml:space="preserve"> +E265 +E294</f>
        <v>-2297851</v>
      </c>
      <c r="F295" s="16">
        <f xml:space="preserve"> +F265 +F294</f>
        <v>-5356842</v>
      </c>
      <c r="G295" s="16">
        <f t="shared" si="4"/>
        <v>3058991</v>
      </c>
    </row>
    <row r="296" spans="2:7" x14ac:dyDescent="0.4">
      <c r="B296" s="85" t="s">
        <v>367</v>
      </c>
      <c r="C296" s="85" t="s">
        <v>316</v>
      </c>
      <c r="D296" s="36" t="s">
        <v>368</v>
      </c>
      <c r="E296" s="19">
        <f>+E297+E298</f>
        <v>0</v>
      </c>
      <c r="F296" s="19">
        <f>+F297+F298</f>
        <v>0</v>
      </c>
      <c r="G296" s="19">
        <f t="shared" si="4"/>
        <v>0</v>
      </c>
    </row>
    <row r="297" spans="2:7" x14ac:dyDescent="0.4">
      <c r="B297" s="86"/>
      <c r="C297" s="86"/>
      <c r="D297" s="36" t="s">
        <v>564</v>
      </c>
      <c r="E297" s="19"/>
      <c r="F297" s="19"/>
      <c r="G297" s="19">
        <f t="shared" si="4"/>
        <v>0</v>
      </c>
    </row>
    <row r="298" spans="2:7" x14ac:dyDescent="0.4">
      <c r="B298" s="86"/>
      <c r="C298" s="86"/>
      <c r="D298" s="36" t="s">
        <v>565</v>
      </c>
      <c r="E298" s="19"/>
      <c r="F298" s="19"/>
      <c r="G298" s="19">
        <f t="shared" si="4"/>
        <v>0</v>
      </c>
    </row>
    <row r="299" spans="2:7" x14ac:dyDescent="0.4">
      <c r="B299" s="86"/>
      <c r="C299" s="86"/>
      <c r="D299" s="36" t="s">
        <v>369</v>
      </c>
      <c r="E299" s="19">
        <f>+E300+E301</f>
        <v>0</v>
      </c>
      <c r="F299" s="19">
        <f>+F300+F301</f>
        <v>0</v>
      </c>
      <c r="G299" s="19">
        <f t="shared" si="4"/>
        <v>0</v>
      </c>
    </row>
    <row r="300" spans="2:7" x14ac:dyDescent="0.4">
      <c r="B300" s="86"/>
      <c r="C300" s="86"/>
      <c r="D300" s="36" t="s">
        <v>566</v>
      </c>
      <c r="E300" s="19"/>
      <c r="F300" s="19"/>
      <c r="G300" s="19">
        <f t="shared" si="4"/>
        <v>0</v>
      </c>
    </row>
    <row r="301" spans="2:7" x14ac:dyDescent="0.4">
      <c r="B301" s="86"/>
      <c r="C301" s="86"/>
      <c r="D301" s="36" t="s">
        <v>567</v>
      </c>
      <c r="E301" s="19"/>
      <c r="F301" s="19"/>
      <c r="G301" s="19">
        <f t="shared" si="4"/>
        <v>0</v>
      </c>
    </row>
    <row r="302" spans="2:7" x14ac:dyDescent="0.4">
      <c r="B302" s="86"/>
      <c r="C302" s="86"/>
      <c r="D302" s="36" t="s">
        <v>370</v>
      </c>
      <c r="E302" s="19"/>
      <c r="F302" s="19"/>
      <c r="G302" s="19">
        <f t="shared" si="4"/>
        <v>0</v>
      </c>
    </row>
    <row r="303" spans="2:7" x14ac:dyDescent="0.4">
      <c r="B303" s="86"/>
      <c r="C303" s="86"/>
      <c r="D303" s="36" t="s">
        <v>371</v>
      </c>
      <c r="E303" s="19"/>
      <c r="F303" s="19"/>
      <c r="G303" s="19">
        <f t="shared" si="4"/>
        <v>0</v>
      </c>
    </row>
    <row r="304" spans="2:7" x14ac:dyDescent="0.4">
      <c r="B304" s="86"/>
      <c r="C304" s="86"/>
      <c r="D304" s="36" t="s">
        <v>372</v>
      </c>
      <c r="E304" s="19">
        <f>+E305+E306</f>
        <v>0</v>
      </c>
      <c r="F304" s="19">
        <f>+F305+F306</f>
        <v>0</v>
      </c>
      <c r="G304" s="19">
        <f t="shared" si="4"/>
        <v>0</v>
      </c>
    </row>
    <row r="305" spans="2:7" x14ac:dyDescent="0.4">
      <c r="B305" s="86"/>
      <c r="C305" s="86"/>
      <c r="D305" s="36" t="s">
        <v>568</v>
      </c>
      <c r="E305" s="19"/>
      <c r="F305" s="19"/>
      <c r="G305" s="19">
        <f t="shared" si="4"/>
        <v>0</v>
      </c>
    </row>
    <row r="306" spans="2:7" x14ac:dyDescent="0.4">
      <c r="B306" s="86"/>
      <c r="C306" s="86"/>
      <c r="D306" s="36" t="s">
        <v>569</v>
      </c>
      <c r="E306" s="19"/>
      <c r="F306" s="19"/>
      <c r="G306" s="19">
        <f t="shared" si="4"/>
        <v>0</v>
      </c>
    </row>
    <row r="307" spans="2:7" x14ac:dyDescent="0.4">
      <c r="B307" s="86"/>
      <c r="C307" s="86"/>
      <c r="D307" s="36" t="s">
        <v>394</v>
      </c>
      <c r="E307" s="19"/>
      <c r="F307" s="19"/>
      <c r="G307" s="19">
        <f t="shared" si="4"/>
        <v>0</v>
      </c>
    </row>
    <row r="308" spans="2:7" x14ac:dyDescent="0.4">
      <c r="B308" s="86"/>
      <c r="C308" s="86"/>
      <c r="D308" s="36" t="s">
        <v>399</v>
      </c>
      <c r="E308" s="19"/>
      <c r="F308" s="19">
        <v>2680000</v>
      </c>
      <c r="G308" s="19">
        <f t="shared" si="4"/>
        <v>-2680000</v>
      </c>
    </row>
    <row r="309" spans="2:7" x14ac:dyDescent="0.4">
      <c r="B309" s="86"/>
      <c r="C309" s="86"/>
      <c r="D309" s="36" t="s">
        <v>395</v>
      </c>
      <c r="E309" s="19"/>
      <c r="F309" s="19"/>
      <c r="G309" s="19">
        <f t="shared" si="4"/>
        <v>0</v>
      </c>
    </row>
    <row r="310" spans="2:7" x14ac:dyDescent="0.4">
      <c r="B310" s="86"/>
      <c r="C310" s="86"/>
      <c r="D310" s="36" t="s">
        <v>400</v>
      </c>
      <c r="E310" s="19"/>
      <c r="F310" s="19"/>
      <c r="G310" s="19">
        <f t="shared" si="4"/>
        <v>0</v>
      </c>
    </row>
    <row r="311" spans="2:7" x14ac:dyDescent="0.4">
      <c r="B311" s="86"/>
      <c r="C311" s="86"/>
      <c r="D311" s="36" t="s">
        <v>373</v>
      </c>
      <c r="E311" s="19">
        <f>+E312+E313</f>
        <v>0</v>
      </c>
      <c r="F311" s="19">
        <f>+F312+F313</f>
        <v>0</v>
      </c>
      <c r="G311" s="19">
        <f t="shared" si="4"/>
        <v>0</v>
      </c>
    </row>
    <row r="312" spans="2:7" x14ac:dyDescent="0.4">
      <c r="B312" s="86"/>
      <c r="C312" s="86"/>
      <c r="D312" s="36" t="s">
        <v>734</v>
      </c>
      <c r="E312" s="19"/>
      <c r="F312" s="19"/>
      <c r="G312" s="19">
        <f t="shared" si="4"/>
        <v>0</v>
      </c>
    </row>
    <row r="313" spans="2:7" x14ac:dyDescent="0.4">
      <c r="B313" s="86"/>
      <c r="C313" s="86"/>
      <c r="D313" s="36" t="s">
        <v>570</v>
      </c>
      <c r="E313" s="19"/>
      <c r="F313" s="19"/>
      <c r="G313" s="19">
        <f t="shared" si="4"/>
        <v>0</v>
      </c>
    </row>
    <row r="314" spans="2:7" x14ac:dyDescent="0.4">
      <c r="B314" s="86"/>
      <c r="C314" s="87"/>
      <c r="D314" s="40" t="s">
        <v>374</v>
      </c>
      <c r="E314" s="21">
        <f>+E296+E299+E302+E303+E304+E307+E308+E309+E310+E311</f>
        <v>0</v>
      </c>
      <c r="F314" s="21">
        <f>+F296+F299+F302+F303+F304+F307+F308+F309+F310+F311</f>
        <v>2680000</v>
      </c>
      <c r="G314" s="21">
        <f t="shared" si="4"/>
        <v>-2680000</v>
      </c>
    </row>
    <row r="315" spans="2:7" x14ac:dyDescent="0.4">
      <c r="B315" s="86"/>
      <c r="C315" s="85" t="s">
        <v>332</v>
      </c>
      <c r="D315" s="36" t="s">
        <v>375</v>
      </c>
      <c r="E315" s="19"/>
      <c r="F315" s="19"/>
      <c r="G315" s="19">
        <f t="shared" si="4"/>
        <v>0</v>
      </c>
    </row>
    <row r="316" spans="2:7" x14ac:dyDescent="0.4">
      <c r="B316" s="86"/>
      <c r="C316" s="86"/>
      <c r="D316" s="36" t="s">
        <v>376</v>
      </c>
      <c r="E316" s="19"/>
      <c r="F316" s="19"/>
      <c r="G316" s="19">
        <f t="shared" si="4"/>
        <v>0</v>
      </c>
    </row>
    <row r="317" spans="2:7" x14ac:dyDescent="0.4">
      <c r="B317" s="86"/>
      <c r="C317" s="86"/>
      <c r="D317" s="36" t="s">
        <v>377</v>
      </c>
      <c r="E317" s="19">
        <f>+E318+E319+E320+E321</f>
        <v>0</v>
      </c>
      <c r="F317" s="19">
        <f>+F318+F319+F320+F321</f>
        <v>0</v>
      </c>
      <c r="G317" s="19">
        <f t="shared" si="4"/>
        <v>0</v>
      </c>
    </row>
    <row r="318" spans="2:7" x14ac:dyDescent="0.4">
      <c r="B318" s="86"/>
      <c r="C318" s="86"/>
      <c r="D318" s="36" t="s">
        <v>571</v>
      </c>
      <c r="E318" s="19"/>
      <c r="F318" s="19"/>
      <c r="G318" s="19">
        <f t="shared" si="4"/>
        <v>0</v>
      </c>
    </row>
    <row r="319" spans="2:7" x14ac:dyDescent="0.4">
      <c r="B319" s="86"/>
      <c r="C319" s="86"/>
      <c r="D319" s="36" t="s">
        <v>572</v>
      </c>
      <c r="E319" s="19"/>
      <c r="F319" s="19"/>
      <c r="G319" s="19">
        <f t="shared" si="4"/>
        <v>0</v>
      </c>
    </row>
    <row r="320" spans="2:7" x14ac:dyDescent="0.4">
      <c r="B320" s="86"/>
      <c r="C320" s="86"/>
      <c r="D320" s="36" t="s">
        <v>573</v>
      </c>
      <c r="E320" s="19"/>
      <c r="F320" s="19"/>
      <c r="G320" s="19">
        <f t="shared" si="4"/>
        <v>0</v>
      </c>
    </row>
    <row r="321" spans="2:7" x14ac:dyDescent="0.4">
      <c r="B321" s="86"/>
      <c r="C321" s="86"/>
      <c r="D321" s="36" t="s">
        <v>574</v>
      </c>
      <c r="E321" s="19"/>
      <c r="F321" s="19"/>
      <c r="G321" s="19">
        <f t="shared" si="4"/>
        <v>0</v>
      </c>
    </row>
    <row r="322" spans="2:7" x14ac:dyDescent="0.4">
      <c r="B322" s="86"/>
      <c r="C322" s="86"/>
      <c r="D322" s="36" t="s">
        <v>378</v>
      </c>
      <c r="E322" s="19"/>
      <c r="F322" s="19"/>
      <c r="G322" s="19">
        <f t="shared" si="4"/>
        <v>0</v>
      </c>
    </row>
    <row r="323" spans="2:7" x14ac:dyDescent="0.4">
      <c r="B323" s="86"/>
      <c r="C323" s="86"/>
      <c r="D323" s="36" t="s">
        <v>379</v>
      </c>
      <c r="E323" s="19"/>
      <c r="F323" s="19"/>
      <c r="G323" s="19">
        <f t="shared" si="4"/>
        <v>0</v>
      </c>
    </row>
    <row r="324" spans="2:7" x14ac:dyDescent="0.4">
      <c r="B324" s="86"/>
      <c r="C324" s="86"/>
      <c r="D324" s="36" t="s">
        <v>380</v>
      </c>
      <c r="E324" s="19"/>
      <c r="F324" s="19"/>
      <c r="G324" s="19">
        <f t="shared" si="4"/>
        <v>0</v>
      </c>
    </row>
    <row r="325" spans="2:7" x14ac:dyDescent="0.4">
      <c r="B325" s="86"/>
      <c r="C325" s="86"/>
      <c r="D325" s="36" t="s">
        <v>396</v>
      </c>
      <c r="E325" s="19"/>
      <c r="F325" s="19"/>
      <c r="G325" s="19">
        <f t="shared" si="4"/>
        <v>0</v>
      </c>
    </row>
    <row r="326" spans="2:7" x14ac:dyDescent="0.4">
      <c r="B326" s="86"/>
      <c r="C326" s="86"/>
      <c r="D326" s="36" t="s">
        <v>401</v>
      </c>
      <c r="E326" s="19"/>
      <c r="F326" s="19">
        <v>4139753</v>
      </c>
      <c r="G326" s="19">
        <f t="shared" si="4"/>
        <v>-4139753</v>
      </c>
    </row>
    <row r="327" spans="2:7" x14ac:dyDescent="0.4">
      <c r="B327" s="86"/>
      <c r="C327" s="86"/>
      <c r="D327" s="36" t="s">
        <v>397</v>
      </c>
      <c r="E327" s="19"/>
      <c r="F327" s="19"/>
      <c r="G327" s="19">
        <f t="shared" ref="G327:G338" si="5">E327-F327</f>
        <v>0</v>
      </c>
    </row>
    <row r="328" spans="2:7" x14ac:dyDescent="0.4">
      <c r="B328" s="86"/>
      <c r="C328" s="86"/>
      <c r="D328" s="36" t="s">
        <v>402</v>
      </c>
      <c r="E328" s="19"/>
      <c r="F328" s="19"/>
      <c r="G328" s="19">
        <f t="shared" si="5"/>
        <v>0</v>
      </c>
    </row>
    <row r="329" spans="2:7" x14ac:dyDescent="0.4">
      <c r="B329" s="86"/>
      <c r="C329" s="86"/>
      <c r="D329" s="36" t="s">
        <v>381</v>
      </c>
      <c r="E329" s="19"/>
      <c r="F329" s="19"/>
      <c r="G329" s="19">
        <f t="shared" si="5"/>
        <v>0</v>
      </c>
    </row>
    <row r="330" spans="2:7" x14ac:dyDescent="0.4">
      <c r="B330" s="86"/>
      <c r="C330" s="87"/>
      <c r="D330" s="40" t="s">
        <v>382</v>
      </c>
      <c r="E330" s="21">
        <f>+E315+E316+E317+E322+E323+E324+E325+E326+E327+E328+E329</f>
        <v>0</v>
      </c>
      <c r="F330" s="21">
        <f>+F315+F316+F317+F322+F323+F324+F325+F326+F327+F328+F329</f>
        <v>4139753</v>
      </c>
      <c r="G330" s="21">
        <f t="shared" si="5"/>
        <v>-4139753</v>
      </c>
    </row>
    <row r="331" spans="2:7" x14ac:dyDescent="0.4">
      <c r="B331" s="87"/>
      <c r="C331" s="22" t="s">
        <v>383</v>
      </c>
      <c r="D331" s="42"/>
      <c r="E331" s="43">
        <f xml:space="preserve"> +E314 - E330</f>
        <v>0</v>
      </c>
      <c r="F331" s="43">
        <f xml:space="preserve"> +F314 - F330</f>
        <v>-1459753</v>
      </c>
      <c r="G331" s="43">
        <f t="shared" si="5"/>
        <v>1459753</v>
      </c>
    </row>
    <row r="332" spans="2:7" x14ac:dyDescent="0.4">
      <c r="B332" s="17" t="s">
        <v>384</v>
      </c>
      <c r="C332" s="44"/>
      <c r="D332" s="45"/>
      <c r="E332" s="46">
        <f xml:space="preserve"> +E295 +E331</f>
        <v>-2297851</v>
      </c>
      <c r="F332" s="46">
        <f xml:space="preserve"> +F295 +F331</f>
        <v>-6816595</v>
      </c>
      <c r="G332" s="46">
        <f t="shared" si="5"/>
        <v>4518744</v>
      </c>
    </row>
    <row r="333" spans="2:7" x14ac:dyDescent="0.4">
      <c r="B333" s="88" t="s">
        <v>385</v>
      </c>
      <c r="C333" s="44" t="s">
        <v>386</v>
      </c>
      <c r="D333" s="45"/>
      <c r="E333" s="46">
        <v>80706782</v>
      </c>
      <c r="F333" s="46">
        <v>87523377</v>
      </c>
      <c r="G333" s="46">
        <f t="shared" si="5"/>
        <v>-6816595</v>
      </c>
    </row>
    <row r="334" spans="2:7" x14ac:dyDescent="0.4">
      <c r="B334" s="89"/>
      <c r="C334" s="44" t="s">
        <v>387</v>
      </c>
      <c r="D334" s="45"/>
      <c r="E334" s="46">
        <f xml:space="preserve"> +E332 +E333</f>
        <v>78408931</v>
      </c>
      <c r="F334" s="46">
        <f xml:space="preserve"> +F332 +F333</f>
        <v>80706782</v>
      </c>
      <c r="G334" s="46">
        <f t="shared" si="5"/>
        <v>-2297851</v>
      </c>
    </row>
    <row r="335" spans="2:7" x14ac:dyDescent="0.4">
      <c r="B335" s="89"/>
      <c r="C335" s="44" t="s">
        <v>388</v>
      </c>
      <c r="D335" s="45"/>
      <c r="E335" s="46"/>
      <c r="F335" s="46"/>
      <c r="G335" s="46">
        <f t="shared" si="5"/>
        <v>0</v>
      </c>
    </row>
    <row r="336" spans="2:7" x14ac:dyDescent="0.4">
      <c r="B336" s="89"/>
      <c r="C336" s="44" t="s">
        <v>389</v>
      </c>
      <c r="D336" s="45"/>
      <c r="E336" s="46"/>
      <c r="F336" s="46"/>
      <c r="G336" s="46">
        <f t="shared" si="5"/>
        <v>0</v>
      </c>
    </row>
    <row r="337" spans="2:7" x14ac:dyDescent="0.4">
      <c r="B337" s="89"/>
      <c r="C337" s="44" t="s">
        <v>390</v>
      </c>
      <c r="D337" s="45"/>
      <c r="E337" s="46"/>
      <c r="F337" s="46"/>
      <c r="G337" s="46">
        <f t="shared" si="5"/>
        <v>0</v>
      </c>
    </row>
    <row r="338" spans="2:7" x14ac:dyDescent="0.4">
      <c r="B338" s="90"/>
      <c r="C338" s="44" t="s">
        <v>391</v>
      </c>
      <c r="D338" s="45"/>
      <c r="E338" s="46">
        <f xml:space="preserve"> +E334 +E335 +E336 - E337</f>
        <v>78408931</v>
      </c>
      <c r="F338" s="46">
        <f xml:space="preserve"> +F334 +F335 +F336 - F337</f>
        <v>80706782</v>
      </c>
      <c r="G338" s="46">
        <f t="shared" si="5"/>
        <v>-2297851</v>
      </c>
    </row>
  </sheetData>
  <mergeCells count="13">
    <mergeCell ref="B296:B331"/>
    <mergeCell ref="C296:C314"/>
    <mergeCell ref="C315:C330"/>
    <mergeCell ref="B333:B338"/>
    <mergeCell ref="B2:G2"/>
    <mergeCell ref="B3:G3"/>
    <mergeCell ref="B5:D5"/>
    <mergeCell ref="C6:C184"/>
    <mergeCell ref="B6:B265"/>
    <mergeCell ref="C185:C264"/>
    <mergeCell ref="B266:B294"/>
    <mergeCell ref="C266:C280"/>
    <mergeCell ref="C281:C293"/>
  </mergeCells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BC62-B1BA-4CEF-88FA-EC02CFC342D2}">
  <dimension ref="B1:H296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44.375" customWidth="1"/>
    <col min="5" max="8" width="20.75" customWidth="1"/>
  </cols>
  <sheetData>
    <row r="1" spans="2:8" ht="21" x14ac:dyDescent="0.4">
      <c r="B1" s="64"/>
      <c r="C1" s="64"/>
      <c r="D1" s="64"/>
      <c r="E1" s="64"/>
      <c r="G1" s="33"/>
      <c r="H1" s="34" t="s">
        <v>575</v>
      </c>
    </row>
    <row r="2" spans="2:8" ht="21" x14ac:dyDescent="0.4">
      <c r="B2" s="70" t="s">
        <v>576</v>
      </c>
      <c r="C2" s="70"/>
      <c r="D2" s="70"/>
      <c r="E2" s="70"/>
      <c r="F2" s="70"/>
      <c r="G2" s="70"/>
      <c r="H2" s="70"/>
    </row>
    <row r="3" spans="2:8" ht="21" x14ac:dyDescent="0.4">
      <c r="B3" s="71" t="s">
        <v>718</v>
      </c>
      <c r="C3" s="71"/>
      <c r="D3" s="71"/>
      <c r="E3" s="71"/>
      <c r="F3" s="71"/>
      <c r="G3" s="71"/>
      <c r="H3" s="71"/>
    </row>
    <row r="4" spans="2:8" x14ac:dyDescent="0.4">
      <c r="B4" s="3"/>
      <c r="C4" s="3"/>
      <c r="D4" s="3"/>
      <c r="E4" s="3"/>
      <c r="F4" s="1"/>
      <c r="G4" s="1"/>
      <c r="H4" s="3" t="s">
        <v>2</v>
      </c>
    </row>
    <row r="5" spans="2:8" x14ac:dyDescent="0.4">
      <c r="B5" s="76" t="s">
        <v>3</v>
      </c>
      <c r="C5" s="77"/>
      <c r="D5" s="78"/>
      <c r="E5" s="65" t="s">
        <v>290</v>
      </c>
      <c r="F5" s="82" t="s">
        <v>97</v>
      </c>
      <c r="G5" s="82" t="s">
        <v>81</v>
      </c>
      <c r="H5" s="82" t="s">
        <v>291</v>
      </c>
    </row>
    <row r="6" spans="2:8" x14ac:dyDescent="0.4">
      <c r="B6" s="79"/>
      <c r="C6" s="80"/>
      <c r="D6" s="81"/>
      <c r="E6" s="35" t="s">
        <v>292</v>
      </c>
      <c r="F6" s="83"/>
      <c r="G6" s="83"/>
      <c r="H6" s="83"/>
    </row>
    <row r="7" spans="2:8" x14ac:dyDescent="0.4">
      <c r="B7" s="85" t="s">
        <v>315</v>
      </c>
      <c r="C7" s="85" t="s">
        <v>316</v>
      </c>
      <c r="D7" s="38" t="s">
        <v>317</v>
      </c>
      <c r="E7" s="39">
        <f>+E8+E12+E20+E27+E30+E34+E46+E54</f>
        <v>0</v>
      </c>
      <c r="F7" s="39">
        <f>+E7</f>
        <v>0</v>
      </c>
      <c r="G7" s="39">
        <f>+G8+G12+G20+G27+G30+G34+G46+G54</f>
        <v>0</v>
      </c>
      <c r="H7" s="39">
        <f>F7-ABS(G7)</f>
        <v>0</v>
      </c>
    </row>
    <row r="8" spans="2:8" x14ac:dyDescent="0.4">
      <c r="B8" s="86"/>
      <c r="C8" s="86"/>
      <c r="D8" s="36" t="s">
        <v>404</v>
      </c>
      <c r="E8" s="19">
        <f>+E9+E10+E11</f>
        <v>0</v>
      </c>
      <c r="F8" s="19">
        <f t="shared" ref="F8:F71" si="0">+E8</f>
        <v>0</v>
      </c>
      <c r="G8" s="19">
        <f>+G9+G10+G11</f>
        <v>0</v>
      </c>
      <c r="H8" s="19">
        <f t="shared" ref="H8:H71" si="1">F8-ABS(G8)</f>
        <v>0</v>
      </c>
    </row>
    <row r="9" spans="2:8" x14ac:dyDescent="0.4">
      <c r="B9" s="86"/>
      <c r="C9" s="86"/>
      <c r="D9" s="36" t="s">
        <v>405</v>
      </c>
      <c r="E9" s="19"/>
      <c r="F9" s="19">
        <f t="shared" si="0"/>
        <v>0</v>
      </c>
      <c r="G9" s="19"/>
      <c r="H9" s="19">
        <f t="shared" si="1"/>
        <v>0</v>
      </c>
    </row>
    <row r="10" spans="2:8" x14ac:dyDescent="0.4">
      <c r="B10" s="86"/>
      <c r="C10" s="86"/>
      <c r="D10" s="36" t="s">
        <v>406</v>
      </c>
      <c r="E10" s="19"/>
      <c r="F10" s="19">
        <f t="shared" si="0"/>
        <v>0</v>
      </c>
      <c r="G10" s="19"/>
      <c r="H10" s="19">
        <f t="shared" si="1"/>
        <v>0</v>
      </c>
    </row>
    <row r="11" spans="2:8" x14ac:dyDescent="0.4">
      <c r="B11" s="86"/>
      <c r="C11" s="86"/>
      <c r="D11" s="36" t="s">
        <v>407</v>
      </c>
      <c r="E11" s="19"/>
      <c r="F11" s="19">
        <f t="shared" si="0"/>
        <v>0</v>
      </c>
      <c r="G11" s="19"/>
      <c r="H11" s="19">
        <f t="shared" si="1"/>
        <v>0</v>
      </c>
    </row>
    <row r="12" spans="2:8" x14ac:dyDescent="0.4">
      <c r="B12" s="86"/>
      <c r="C12" s="86"/>
      <c r="D12" s="36" t="s">
        <v>408</v>
      </c>
      <c r="E12" s="19">
        <f>+E13+E14+E15+E16+E17+E18+E19</f>
        <v>0</v>
      </c>
      <c r="F12" s="19">
        <f t="shared" si="0"/>
        <v>0</v>
      </c>
      <c r="G12" s="19">
        <f>+G13+G14+G15+G16+G17+G18+G19</f>
        <v>0</v>
      </c>
      <c r="H12" s="19">
        <f t="shared" si="1"/>
        <v>0</v>
      </c>
    </row>
    <row r="13" spans="2:8" x14ac:dyDescent="0.4">
      <c r="B13" s="86"/>
      <c r="C13" s="86"/>
      <c r="D13" s="36" t="s">
        <v>405</v>
      </c>
      <c r="E13" s="19"/>
      <c r="F13" s="19">
        <f t="shared" si="0"/>
        <v>0</v>
      </c>
      <c r="G13" s="19"/>
      <c r="H13" s="19">
        <f t="shared" si="1"/>
        <v>0</v>
      </c>
    </row>
    <row r="14" spans="2:8" x14ac:dyDescent="0.4">
      <c r="B14" s="86"/>
      <c r="C14" s="86"/>
      <c r="D14" s="36" t="s">
        <v>409</v>
      </c>
      <c r="E14" s="19"/>
      <c r="F14" s="19">
        <f t="shared" si="0"/>
        <v>0</v>
      </c>
      <c r="G14" s="19"/>
      <c r="H14" s="19">
        <f t="shared" si="1"/>
        <v>0</v>
      </c>
    </row>
    <row r="15" spans="2:8" x14ac:dyDescent="0.4">
      <c r="B15" s="86"/>
      <c r="C15" s="86"/>
      <c r="D15" s="36" t="s">
        <v>410</v>
      </c>
      <c r="E15" s="19"/>
      <c r="F15" s="19">
        <f t="shared" si="0"/>
        <v>0</v>
      </c>
      <c r="G15" s="19"/>
      <c r="H15" s="19">
        <f t="shared" si="1"/>
        <v>0</v>
      </c>
    </row>
    <row r="16" spans="2:8" x14ac:dyDescent="0.4">
      <c r="B16" s="86"/>
      <c r="C16" s="86"/>
      <c r="D16" s="36" t="s">
        <v>411</v>
      </c>
      <c r="E16" s="19"/>
      <c r="F16" s="19">
        <f t="shared" si="0"/>
        <v>0</v>
      </c>
      <c r="G16" s="19"/>
      <c r="H16" s="19">
        <f t="shared" si="1"/>
        <v>0</v>
      </c>
    </row>
    <row r="17" spans="2:8" x14ac:dyDescent="0.4">
      <c r="B17" s="86"/>
      <c r="C17" s="86"/>
      <c r="D17" s="36" t="s">
        <v>412</v>
      </c>
      <c r="E17" s="19"/>
      <c r="F17" s="19">
        <f t="shared" si="0"/>
        <v>0</v>
      </c>
      <c r="G17" s="19"/>
      <c r="H17" s="19">
        <f t="shared" si="1"/>
        <v>0</v>
      </c>
    </row>
    <row r="18" spans="2:8" x14ac:dyDescent="0.4">
      <c r="B18" s="86"/>
      <c r="C18" s="86"/>
      <c r="D18" s="36" t="s">
        <v>413</v>
      </c>
      <c r="E18" s="19"/>
      <c r="F18" s="19">
        <f t="shared" si="0"/>
        <v>0</v>
      </c>
      <c r="G18" s="19"/>
      <c r="H18" s="19">
        <f t="shared" si="1"/>
        <v>0</v>
      </c>
    </row>
    <row r="19" spans="2:8" x14ac:dyDescent="0.4">
      <c r="B19" s="86"/>
      <c r="C19" s="86"/>
      <c r="D19" s="36" t="s">
        <v>414</v>
      </c>
      <c r="E19" s="19"/>
      <c r="F19" s="19">
        <f t="shared" si="0"/>
        <v>0</v>
      </c>
      <c r="G19" s="19"/>
      <c r="H19" s="19">
        <f t="shared" si="1"/>
        <v>0</v>
      </c>
    </row>
    <row r="20" spans="2:8" x14ac:dyDescent="0.4">
      <c r="B20" s="86"/>
      <c r="C20" s="86"/>
      <c r="D20" s="36" t="s">
        <v>415</v>
      </c>
      <c r="E20" s="19">
        <f>+E21+E22+E23+E24+E25+E26</f>
        <v>0</v>
      </c>
      <c r="F20" s="19">
        <f t="shared" si="0"/>
        <v>0</v>
      </c>
      <c r="G20" s="19">
        <f>+G21+G22+G23+G24+G25+G26</f>
        <v>0</v>
      </c>
      <c r="H20" s="19">
        <f t="shared" si="1"/>
        <v>0</v>
      </c>
    </row>
    <row r="21" spans="2:8" x14ac:dyDescent="0.4">
      <c r="B21" s="86"/>
      <c r="C21" s="86"/>
      <c r="D21" s="36" t="s">
        <v>405</v>
      </c>
      <c r="E21" s="19"/>
      <c r="F21" s="19">
        <f t="shared" si="0"/>
        <v>0</v>
      </c>
      <c r="G21" s="19"/>
      <c r="H21" s="19">
        <f t="shared" si="1"/>
        <v>0</v>
      </c>
    </row>
    <row r="22" spans="2:8" x14ac:dyDescent="0.4">
      <c r="B22" s="86"/>
      <c r="C22" s="86"/>
      <c r="D22" s="36" t="s">
        <v>409</v>
      </c>
      <c r="E22" s="19"/>
      <c r="F22" s="19">
        <f t="shared" si="0"/>
        <v>0</v>
      </c>
      <c r="G22" s="19"/>
      <c r="H22" s="19">
        <f t="shared" si="1"/>
        <v>0</v>
      </c>
    </row>
    <row r="23" spans="2:8" x14ac:dyDescent="0.4">
      <c r="B23" s="86"/>
      <c r="C23" s="86"/>
      <c r="D23" s="36" t="s">
        <v>410</v>
      </c>
      <c r="E23" s="19"/>
      <c r="F23" s="19">
        <f t="shared" si="0"/>
        <v>0</v>
      </c>
      <c r="G23" s="19"/>
      <c r="H23" s="19">
        <f t="shared" si="1"/>
        <v>0</v>
      </c>
    </row>
    <row r="24" spans="2:8" x14ac:dyDescent="0.4">
      <c r="B24" s="86"/>
      <c r="C24" s="86"/>
      <c r="D24" s="36" t="s">
        <v>411</v>
      </c>
      <c r="E24" s="19"/>
      <c r="F24" s="19">
        <f t="shared" si="0"/>
        <v>0</v>
      </c>
      <c r="G24" s="19"/>
      <c r="H24" s="19">
        <f t="shared" si="1"/>
        <v>0</v>
      </c>
    </row>
    <row r="25" spans="2:8" x14ac:dyDescent="0.4">
      <c r="B25" s="86"/>
      <c r="C25" s="86"/>
      <c r="D25" s="36" t="s">
        <v>412</v>
      </c>
      <c r="E25" s="19"/>
      <c r="F25" s="19">
        <f t="shared" si="0"/>
        <v>0</v>
      </c>
      <c r="G25" s="19"/>
      <c r="H25" s="19">
        <f t="shared" si="1"/>
        <v>0</v>
      </c>
    </row>
    <row r="26" spans="2:8" x14ac:dyDescent="0.4">
      <c r="B26" s="86"/>
      <c r="C26" s="86"/>
      <c r="D26" s="36" t="s">
        <v>413</v>
      </c>
      <c r="E26" s="19"/>
      <c r="F26" s="19">
        <f t="shared" si="0"/>
        <v>0</v>
      </c>
      <c r="G26" s="19"/>
      <c r="H26" s="19">
        <f t="shared" si="1"/>
        <v>0</v>
      </c>
    </row>
    <row r="27" spans="2:8" x14ac:dyDescent="0.4">
      <c r="B27" s="86"/>
      <c r="C27" s="86"/>
      <c r="D27" s="36" t="s">
        <v>416</v>
      </c>
      <c r="E27" s="19">
        <f>+E28+E29</f>
        <v>0</v>
      </c>
      <c r="F27" s="19">
        <f t="shared" si="0"/>
        <v>0</v>
      </c>
      <c r="G27" s="19">
        <f>+G28+G29</f>
        <v>0</v>
      </c>
      <c r="H27" s="19">
        <f t="shared" si="1"/>
        <v>0</v>
      </c>
    </row>
    <row r="28" spans="2:8" x14ac:dyDescent="0.4">
      <c r="B28" s="86"/>
      <c r="C28" s="86"/>
      <c r="D28" s="36" t="s">
        <v>417</v>
      </c>
      <c r="E28" s="19"/>
      <c r="F28" s="19">
        <f t="shared" si="0"/>
        <v>0</v>
      </c>
      <c r="G28" s="19"/>
      <c r="H28" s="19">
        <f t="shared" si="1"/>
        <v>0</v>
      </c>
    </row>
    <row r="29" spans="2:8" x14ac:dyDescent="0.4">
      <c r="B29" s="86"/>
      <c r="C29" s="86"/>
      <c r="D29" s="36" t="s">
        <v>418</v>
      </c>
      <c r="E29" s="19"/>
      <c r="F29" s="19">
        <f t="shared" si="0"/>
        <v>0</v>
      </c>
      <c r="G29" s="19"/>
      <c r="H29" s="19">
        <f t="shared" si="1"/>
        <v>0</v>
      </c>
    </row>
    <row r="30" spans="2:8" x14ac:dyDescent="0.4">
      <c r="B30" s="86"/>
      <c r="C30" s="86"/>
      <c r="D30" s="36" t="s">
        <v>419</v>
      </c>
      <c r="E30" s="19">
        <f>+E31+E32+E33</f>
        <v>0</v>
      </c>
      <c r="F30" s="19">
        <f t="shared" si="0"/>
        <v>0</v>
      </c>
      <c r="G30" s="19">
        <f>+G31+G32+G33</f>
        <v>0</v>
      </c>
      <c r="H30" s="19">
        <f t="shared" si="1"/>
        <v>0</v>
      </c>
    </row>
    <row r="31" spans="2:8" x14ac:dyDescent="0.4">
      <c r="B31" s="86"/>
      <c r="C31" s="86"/>
      <c r="D31" s="36" t="s">
        <v>420</v>
      </c>
      <c r="E31" s="19"/>
      <c r="F31" s="19">
        <f t="shared" si="0"/>
        <v>0</v>
      </c>
      <c r="G31" s="19"/>
      <c r="H31" s="19">
        <f t="shared" si="1"/>
        <v>0</v>
      </c>
    </row>
    <row r="32" spans="2:8" x14ac:dyDescent="0.4">
      <c r="B32" s="86"/>
      <c r="C32" s="86"/>
      <c r="D32" s="36" t="s">
        <v>421</v>
      </c>
      <c r="E32" s="19"/>
      <c r="F32" s="19">
        <f t="shared" si="0"/>
        <v>0</v>
      </c>
      <c r="G32" s="19"/>
      <c r="H32" s="19">
        <f t="shared" si="1"/>
        <v>0</v>
      </c>
    </row>
    <row r="33" spans="2:8" x14ac:dyDescent="0.4">
      <c r="B33" s="86"/>
      <c r="C33" s="86"/>
      <c r="D33" s="36" t="s">
        <v>422</v>
      </c>
      <c r="E33" s="19"/>
      <c r="F33" s="19">
        <f t="shared" si="0"/>
        <v>0</v>
      </c>
      <c r="G33" s="19"/>
      <c r="H33" s="19">
        <f t="shared" si="1"/>
        <v>0</v>
      </c>
    </row>
    <row r="34" spans="2:8" x14ac:dyDescent="0.4">
      <c r="B34" s="86"/>
      <c r="C34" s="86"/>
      <c r="D34" s="36" t="s">
        <v>423</v>
      </c>
      <c r="E34" s="19">
        <f>+E35+E36+E37+E38+E39+E40+E41+E42+E43+E44+E45</f>
        <v>0</v>
      </c>
      <c r="F34" s="19">
        <f t="shared" si="0"/>
        <v>0</v>
      </c>
      <c r="G34" s="19">
        <f>+G35+G36+G37+G38+G39+G40+G41+G42+G43+G44+G45</f>
        <v>0</v>
      </c>
      <c r="H34" s="19">
        <f t="shared" si="1"/>
        <v>0</v>
      </c>
    </row>
    <row r="35" spans="2:8" x14ac:dyDescent="0.4">
      <c r="B35" s="86"/>
      <c r="C35" s="86"/>
      <c r="D35" s="36" t="s">
        <v>424</v>
      </c>
      <c r="E35" s="19"/>
      <c r="F35" s="19">
        <f t="shared" si="0"/>
        <v>0</v>
      </c>
      <c r="G35" s="19"/>
      <c r="H35" s="19">
        <f t="shared" si="1"/>
        <v>0</v>
      </c>
    </row>
    <row r="36" spans="2:8" x14ac:dyDescent="0.4">
      <c r="B36" s="86"/>
      <c r="C36" s="86"/>
      <c r="D36" s="36" t="s">
        <v>425</v>
      </c>
      <c r="E36" s="19"/>
      <c r="F36" s="19">
        <f t="shared" si="0"/>
        <v>0</v>
      </c>
      <c r="G36" s="19"/>
      <c r="H36" s="19">
        <f t="shared" si="1"/>
        <v>0</v>
      </c>
    </row>
    <row r="37" spans="2:8" x14ac:dyDescent="0.4">
      <c r="B37" s="86"/>
      <c r="C37" s="86"/>
      <c r="D37" s="36" t="s">
        <v>426</v>
      </c>
      <c r="E37" s="19"/>
      <c r="F37" s="19">
        <f t="shared" si="0"/>
        <v>0</v>
      </c>
      <c r="G37" s="19"/>
      <c r="H37" s="19">
        <f t="shared" si="1"/>
        <v>0</v>
      </c>
    </row>
    <row r="38" spans="2:8" x14ac:dyDescent="0.4">
      <c r="B38" s="86"/>
      <c r="C38" s="86"/>
      <c r="D38" s="36" t="s">
        <v>427</v>
      </c>
      <c r="E38" s="19"/>
      <c r="F38" s="19">
        <f t="shared" si="0"/>
        <v>0</v>
      </c>
      <c r="G38" s="19"/>
      <c r="H38" s="19">
        <f t="shared" si="1"/>
        <v>0</v>
      </c>
    </row>
    <row r="39" spans="2:8" x14ac:dyDescent="0.4">
      <c r="B39" s="86"/>
      <c r="C39" s="86"/>
      <c r="D39" s="36" t="s">
        <v>428</v>
      </c>
      <c r="E39" s="19"/>
      <c r="F39" s="19">
        <f t="shared" si="0"/>
        <v>0</v>
      </c>
      <c r="G39" s="19"/>
      <c r="H39" s="19">
        <f t="shared" si="1"/>
        <v>0</v>
      </c>
    </row>
    <row r="40" spans="2:8" x14ac:dyDescent="0.4">
      <c r="B40" s="86"/>
      <c r="C40" s="86"/>
      <c r="D40" s="36" t="s">
        <v>429</v>
      </c>
      <c r="E40" s="19"/>
      <c r="F40" s="19">
        <f t="shared" si="0"/>
        <v>0</v>
      </c>
      <c r="G40" s="19"/>
      <c r="H40" s="19">
        <f t="shared" si="1"/>
        <v>0</v>
      </c>
    </row>
    <row r="41" spans="2:8" x14ac:dyDescent="0.4">
      <c r="B41" s="86"/>
      <c r="C41" s="86"/>
      <c r="D41" s="36" t="s">
        <v>430</v>
      </c>
      <c r="E41" s="19"/>
      <c r="F41" s="19">
        <f t="shared" si="0"/>
        <v>0</v>
      </c>
      <c r="G41" s="19"/>
      <c r="H41" s="19">
        <f t="shared" si="1"/>
        <v>0</v>
      </c>
    </row>
    <row r="42" spans="2:8" x14ac:dyDescent="0.4">
      <c r="B42" s="86"/>
      <c r="C42" s="86"/>
      <c r="D42" s="36" t="s">
        <v>431</v>
      </c>
      <c r="E42" s="19"/>
      <c r="F42" s="19">
        <f t="shared" si="0"/>
        <v>0</v>
      </c>
      <c r="G42" s="19"/>
      <c r="H42" s="19">
        <f t="shared" si="1"/>
        <v>0</v>
      </c>
    </row>
    <row r="43" spans="2:8" x14ac:dyDescent="0.4">
      <c r="B43" s="86"/>
      <c r="C43" s="86"/>
      <c r="D43" s="36" t="s">
        <v>432</v>
      </c>
      <c r="E43" s="19"/>
      <c r="F43" s="19">
        <f t="shared" si="0"/>
        <v>0</v>
      </c>
      <c r="G43" s="19"/>
      <c r="H43" s="19">
        <f t="shared" si="1"/>
        <v>0</v>
      </c>
    </row>
    <row r="44" spans="2:8" x14ac:dyDescent="0.4">
      <c r="B44" s="86"/>
      <c r="C44" s="86"/>
      <c r="D44" s="36" t="s">
        <v>433</v>
      </c>
      <c r="E44" s="19"/>
      <c r="F44" s="19">
        <f t="shared" si="0"/>
        <v>0</v>
      </c>
      <c r="G44" s="19"/>
      <c r="H44" s="19">
        <f t="shared" si="1"/>
        <v>0</v>
      </c>
    </row>
    <row r="45" spans="2:8" x14ac:dyDescent="0.4">
      <c r="B45" s="86"/>
      <c r="C45" s="86"/>
      <c r="D45" s="36" t="s">
        <v>434</v>
      </c>
      <c r="E45" s="19"/>
      <c r="F45" s="19">
        <f t="shared" si="0"/>
        <v>0</v>
      </c>
      <c r="G45" s="19"/>
      <c r="H45" s="19">
        <f t="shared" si="1"/>
        <v>0</v>
      </c>
    </row>
    <row r="46" spans="2:8" x14ac:dyDescent="0.4">
      <c r="B46" s="86"/>
      <c r="C46" s="86"/>
      <c r="D46" s="36" t="s">
        <v>435</v>
      </c>
      <c r="E46" s="19">
        <f>+E47+E48+E49+E50+E51+E52+E53</f>
        <v>0</v>
      </c>
      <c r="F46" s="19">
        <f t="shared" si="0"/>
        <v>0</v>
      </c>
      <c r="G46" s="19">
        <f>+G47+G48+G49+G50+G51+G52+G53</f>
        <v>0</v>
      </c>
      <c r="H46" s="19">
        <f t="shared" si="1"/>
        <v>0</v>
      </c>
    </row>
    <row r="47" spans="2:8" x14ac:dyDescent="0.4">
      <c r="B47" s="86"/>
      <c r="C47" s="86"/>
      <c r="D47" s="36" t="s">
        <v>436</v>
      </c>
      <c r="E47" s="19"/>
      <c r="F47" s="19">
        <f t="shared" si="0"/>
        <v>0</v>
      </c>
      <c r="G47" s="19"/>
      <c r="H47" s="19">
        <f t="shared" si="1"/>
        <v>0</v>
      </c>
    </row>
    <row r="48" spans="2:8" x14ac:dyDescent="0.4">
      <c r="B48" s="86"/>
      <c r="C48" s="86"/>
      <c r="D48" s="36" t="s">
        <v>437</v>
      </c>
      <c r="E48" s="19"/>
      <c r="F48" s="19">
        <f t="shared" si="0"/>
        <v>0</v>
      </c>
      <c r="G48" s="19"/>
      <c r="H48" s="19">
        <f t="shared" si="1"/>
        <v>0</v>
      </c>
    </row>
    <row r="49" spans="2:8" x14ac:dyDescent="0.4">
      <c r="B49" s="86"/>
      <c r="C49" s="86"/>
      <c r="D49" s="36" t="s">
        <v>438</v>
      </c>
      <c r="E49" s="19"/>
      <c r="F49" s="19">
        <f t="shared" si="0"/>
        <v>0</v>
      </c>
      <c r="G49" s="19"/>
      <c r="H49" s="19">
        <f t="shared" si="1"/>
        <v>0</v>
      </c>
    </row>
    <row r="50" spans="2:8" x14ac:dyDescent="0.4">
      <c r="B50" s="86"/>
      <c r="C50" s="86"/>
      <c r="D50" s="36" t="s">
        <v>439</v>
      </c>
      <c r="E50" s="19"/>
      <c r="F50" s="19">
        <f t="shared" si="0"/>
        <v>0</v>
      </c>
      <c r="G50" s="19"/>
      <c r="H50" s="19">
        <f t="shared" si="1"/>
        <v>0</v>
      </c>
    </row>
    <row r="51" spans="2:8" x14ac:dyDescent="0.4">
      <c r="B51" s="86"/>
      <c r="C51" s="86"/>
      <c r="D51" s="36" t="s">
        <v>440</v>
      </c>
      <c r="E51" s="19"/>
      <c r="F51" s="19">
        <f t="shared" si="0"/>
        <v>0</v>
      </c>
      <c r="G51" s="19"/>
      <c r="H51" s="19">
        <f t="shared" si="1"/>
        <v>0</v>
      </c>
    </row>
    <row r="52" spans="2:8" x14ac:dyDescent="0.4">
      <c r="B52" s="86"/>
      <c r="C52" s="86"/>
      <c r="D52" s="36" t="s">
        <v>441</v>
      </c>
      <c r="E52" s="19"/>
      <c r="F52" s="19">
        <f t="shared" si="0"/>
        <v>0</v>
      </c>
      <c r="G52" s="19"/>
      <c r="H52" s="19">
        <f t="shared" si="1"/>
        <v>0</v>
      </c>
    </row>
    <row r="53" spans="2:8" x14ac:dyDescent="0.4">
      <c r="B53" s="86"/>
      <c r="C53" s="86"/>
      <c r="D53" s="36" t="s">
        <v>442</v>
      </c>
      <c r="E53" s="19"/>
      <c r="F53" s="19">
        <f t="shared" si="0"/>
        <v>0</v>
      </c>
      <c r="G53" s="19"/>
      <c r="H53" s="19">
        <f t="shared" si="1"/>
        <v>0</v>
      </c>
    </row>
    <row r="54" spans="2:8" x14ac:dyDescent="0.4">
      <c r="B54" s="86"/>
      <c r="C54" s="86"/>
      <c r="D54" s="36" t="s">
        <v>146</v>
      </c>
      <c r="E54" s="19"/>
      <c r="F54" s="19">
        <f t="shared" si="0"/>
        <v>0</v>
      </c>
      <c r="G54" s="19"/>
      <c r="H54" s="19">
        <f t="shared" si="1"/>
        <v>0</v>
      </c>
    </row>
    <row r="55" spans="2:8" x14ac:dyDescent="0.4">
      <c r="B55" s="86"/>
      <c r="C55" s="86"/>
      <c r="D55" s="36" t="s">
        <v>318</v>
      </c>
      <c r="E55" s="19">
        <f>+E56+E61+E67</f>
        <v>0</v>
      </c>
      <c r="F55" s="19">
        <f t="shared" si="0"/>
        <v>0</v>
      </c>
      <c r="G55" s="19">
        <f>+G56+G61+G67</f>
        <v>0</v>
      </c>
      <c r="H55" s="19">
        <f t="shared" si="1"/>
        <v>0</v>
      </c>
    </row>
    <row r="56" spans="2:8" x14ac:dyDescent="0.4">
      <c r="B56" s="86"/>
      <c r="C56" s="86"/>
      <c r="D56" s="36" t="s">
        <v>443</v>
      </c>
      <c r="E56" s="19">
        <f>+E57+E58+E59+E60</f>
        <v>0</v>
      </c>
      <c r="F56" s="19">
        <f t="shared" si="0"/>
        <v>0</v>
      </c>
      <c r="G56" s="19">
        <f>+G57+G58+G59+G60</f>
        <v>0</v>
      </c>
      <c r="H56" s="19">
        <f t="shared" si="1"/>
        <v>0</v>
      </c>
    </row>
    <row r="57" spans="2:8" x14ac:dyDescent="0.4">
      <c r="B57" s="86"/>
      <c r="C57" s="86"/>
      <c r="D57" s="36" t="s">
        <v>444</v>
      </c>
      <c r="E57" s="19"/>
      <c r="F57" s="19">
        <f t="shared" si="0"/>
        <v>0</v>
      </c>
      <c r="G57" s="19"/>
      <c r="H57" s="19">
        <f t="shared" si="1"/>
        <v>0</v>
      </c>
    </row>
    <row r="58" spans="2:8" x14ac:dyDescent="0.4">
      <c r="B58" s="86"/>
      <c r="C58" s="86"/>
      <c r="D58" s="36" t="s">
        <v>420</v>
      </c>
      <c r="E58" s="19"/>
      <c r="F58" s="19">
        <f t="shared" si="0"/>
        <v>0</v>
      </c>
      <c r="G58" s="19"/>
      <c r="H58" s="19">
        <f t="shared" si="1"/>
        <v>0</v>
      </c>
    </row>
    <row r="59" spans="2:8" x14ac:dyDescent="0.4">
      <c r="B59" s="86"/>
      <c r="C59" s="86"/>
      <c r="D59" s="36" t="s">
        <v>434</v>
      </c>
      <c r="E59" s="19"/>
      <c r="F59" s="19">
        <f t="shared" si="0"/>
        <v>0</v>
      </c>
      <c r="G59" s="19"/>
      <c r="H59" s="19">
        <f t="shared" si="1"/>
        <v>0</v>
      </c>
    </row>
    <row r="60" spans="2:8" x14ac:dyDescent="0.4">
      <c r="B60" s="86"/>
      <c r="C60" s="86"/>
      <c r="D60" s="36" t="s">
        <v>442</v>
      </c>
      <c r="E60" s="19"/>
      <c r="F60" s="19">
        <f t="shared" si="0"/>
        <v>0</v>
      </c>
      <c r="G60" s="19"/>
      <c r="H60" s="19">
        <f t="shared" si="1"/>
        <v>0</v>
      </c>
    </row>
    <row r="61" spans="2:8" x14ac:dyDescent="0.4">
      <c r="B61" s="86"/>
      <c r="C61" s="86"/>
      <c r="D61" s="36" t="s">
        <v>445</v>
      </c>
      <c r="E61" s="19">
        <f>+E62+E63+E64+E65+E66</f>
        <v>0</v>
      </c>
      <c r="F61" s="19">
        <f t="shared" si="0"/>
        <v>0</v>
      </c>
      <c r="G61" s="19">
        <f>+G62+G63+G64+G65+G66</f>
        <v>0</v>
      </c>
      <c r="H61" s="19">
        <f t="shared" si="1"/>
        <v>0</v>
      </c>
    </row>
    <row r="62" spans="2:8" x14ac:dyDescent="0.4">
      <c r="B62" s="86"/>
      <c r="C62" s="86"/>
      <c r="D62" s="36" t="s">
        <v>446</v>
      </c>
      <c r="E62" s="19"/>
      <c r="F62" s="19">
        <f t="shared" si="0"/>
        <v>0</v>
      </c>
      <c r="G62" s="19"/>
      <c r="H62" s="19">
        <f t="shared" si="1"/>
        <v>0</v>
      </c>
    </row>
    <row r="63" spans="2:8" x14ac:dyDescent="0.4">
      <c r="B63" s="86"/>
      <c r="C63" s="86"/>
      <c r="D63" s="36" t="s">
        <v>434</v>
      </c>
      <c r="E63" s="19"/>
      <c r="F63" s="19">
        <f t="shared" si="0"/>
        <v>0</v>
      </c>
      <c r="G63" s="19"/>
      <c r="H63" s="19">
        <f t="shared" si="1"/>
        <v>0</v>
      </c>
    </row>
    <row r="64" spans="2:8" x14ac:dyDescent="0.4">
      <c r="B64" s="86"/>
      <c r="C64" s="86"/>
      <c r="D64" s="36" t="s">
        <v>436</v>
      </c>
      <c r="E64" s="19"/>
      <c r="F64" s="19">
        <f t="shared" si="0"/>
        <v>0</v>
      </c>
      <c r="G64" s="19"/>
      <c r="H64" s="19">
        <f t="shared" si="1"/>
        <v>0</v>
      </c>
    </row>
    <row r="65" spans="2:8" x14ac:dyDescent="0.4">
      <c r="B65" s="86"/>
      <c r="C65" s="86"/>
      <c r="D65" s="36" t="s">
        <v>437</v>
      </c>
      <c r="E65" s="19"/>
      <c r="F65" s="19">
        <f t="shared" si="0"/>
        <v>0</v>
      </c>
      <c r="G65" s="19"/>
      <c r="H65" s="19">
        <f t="shared" si="1"/>
        <v>0</v>
      </c>
    </row>
    <row r="66" spans="2:8" x14ac:dyDescent="0.4">
      <c r="B66" s="86"/>
      <c r="C66" s="86"/>
      <c r="D66" s="36" t="s">
        <v>442</v>
      </c>
      <c r="E66" s="19"/>
      <c r="F66" s="19">
        <f t="shared" si="0"/>
        <v>0</v>
      </c>
      <c r="G66" s="19"/>
      <c r="H66" s="19">
        <f t="shared" si="1"/>
        <v>0</v>
      </c>
    </row>
    <row r="67" spans="2:8" x14ac:dyDescent="0.4">
      <c r="B67" s="86"/>
      <c r="C67" s="86"/>
      <c r="D67" s="36" t="s">
        <v>435</v>
      </c>
      <c r="E67" s="19">
        <f>+E68+E69+E70</f>
        <v>0</v>
      </c>
      <c r="F67" s="19">
        <f t="shared" si="0"/>
        <v>0</v>
      </c>
      <c r="G67" s="19">
        <f>+G68+G69+G70</f>
        <v>0</v>
      </c>
      <c r="H67" s="19">
        <f t="shared" si="1"/>
        <v>0</v>
      </c>
    </row>
    <row r="68" spans="2:8" x14ac:dyDescent="0.4">
      <c r="B68" s="86"/>
      <c r="C68" s="86"/>
      <c r="D68" s="36" t="s">
        <v>446</v>
      </c>
      <c r="E68" s="19"/>
      <c r="F68" s="19">
        <f t="shared" si="0"/>
        <v>0</v>
      </c>
      <c r="G68" s="19"/>
      <c r="H68" s="19">
        <f t="shared" si="1"/>
        <v>0</v>
      </c>
    </row>
    <row r="69" spans="2:8" x14ac:dyDescent="0.4">
      <c r="B69" s="86"/>
      <c r="C69" s="86"/>
      <c r="D69" s="36" t="s">
        <v>434</v>
      </c>
      <c r="E69" s="19"/>
      <c r="F69" s="19">
        <f t="shared" si="0"/>
        <v>0</v>
      </c>
      <c r="G69" s="19"/>
      <c r="H69" s="19">
        <f t="shared" si="1"/>
        <v>0</v>
      </c>
    </row>
    <row r="70" spans="2:8" x14ac:dyDescent="0.4">
      <c r="B70" s="86"/>
      <c r="C70" s="86"/>
      <c r="D70" s="36" t="s">
        <v>442</v>
      </c>
      <c r="E70" s="19"/>
      <c r="F70" s="19">
        <f t="shared" si="0"/>
        <v>0</v>
      </c>
      <c r="G70" s="19"/>
      <c r="H70" s="19">
        <f t="shared" si="1"/>
        <v>0</v>
      </c>
    </row>
    <row r="71" spans="2:8" x14ac:dyDescent="0.4">
      <c r="B71" s="86"/>
      <c r="C71" s="86"/>
      <c r="D71" s="36" t="s">
        <v>319</v>
      </c>
      <c r="E71" s="19">
        <f>+E72+E75+E76</f>
        <v>0</v>
      </c>
      <c r="F71" s="19">
        <f t="shared" si="0"/>
        <v>0</v>
      </c>
      <c r="G71" s="19">
        <f>+G72+G75+G76</f>
        <v>0</v>
      </c>
      <c r="H71" s="19">
        <f t="shared" si="1"/>
        <v>0</v>
      </c>
    </row>
    <row r="72" spans="2:8" x14ac:dyDescent="0.4">
      <c r="B72" s="86"/>
      <c r="C72" s="86"/>
      <c r="D72" s="36" t="s">
        <v>447</v>
      </c>
      <c r="E72" s="19">
        <f>+E73+E74</f>
        <v>0</v>
      </c>
      <c r="F72" s="19">
        <f t="shared" ref="F72:F135" si="2">+E72</f>
        <v>0</v>
      </c>
      <c r="G72" s="19">
        <f>+G73+G74</f>
        <v>0</v>
      </c>
      <c r="H72" s="19">
        <f t="shared" ref="H72:H135" si="3">F72-ABS(G72)</f>
        <v>0</v>
      </c>
    </row>
    <row r="73" spans="2:8" x14ac:dyDescent="0.4">
      <c r="B73" s="86"/>
      <c r="C73" s="86"/>
      <c r="D73" s="36" t="s">
        <v>444</v>
      </c>
      <c r="E73" s="19"/>
      <c r="F73" s="19">
        <f t="shared" si="2"/>
        <v>0</v>
      </c>
      <c r="G73" s="19"/>
      <c r="H73" s="19">
        <f t="shared" si="3"/>
        <v>0</v>
      </c>
    </row>
    <row r="74" spans="2:8" x14ac:dyDescent="0.4">
      <c r="B74" s="86"/>
      <c r="C74" s="86"/>
      <c r="D74" s="36" t="s">
        <v>420</v>
      </c>
      <c r="E74" s="19"/>
      <c r="F74" s="19">
        <f t="shared" si="2"/>
        <v>0</v>
      </c>
      <c r="G74" s="19"/>
      <c r="H74" s="19">
        <f t="shared" si="3"/>
        <v>0</v>
      </c>
    </row>
    <row r="75" spans="2:8" x14ac:dyDescent="0.4">
      <c r="B75" s="86"/>
      <c r="C75" s="86"/>
      <c r="D75" s="36" t="s">
        <v>448</v>
      </c>
      <c r="E75" s="19"/>
      <c r="F75" s="19">
        <f t="shared" si="2"/>
        <v>0</v>
      </c>
      <c r="G75" s="19"/>
      <c r="H75" s="19">
        <f t="shared" si="3"/>
        <v>0</v>
      </c>
    </row>
    <row r="76" spans="2:8" x14ac:dyDescent="0.4">
      <c r="B76" s="86"/>
      <c r="C76" s="86"/>
      <c r="D76" s="36" t="s">
        <v>435</v>
      </c>
      <c r="E76" s="19">
        <f>+E77+E78+E79+E80+E81</f>
        <v>0</v>
      </c>
      <c r="F76" s="19">
        <f t="shared" si="2"/>
        <v>0</v>
      </c>
      <c r="G76" s="19">
        <f>+G77+G78+G79+G80+G81</f>
        <v>0</v>
      </c>
      <c r="H76" s="19">
        <f t="shared" si="3"/>
        <v>0</v>
      </c>
    </row>
    <row r="77" spans="2:8" x14ac:dyDescent="0.4">
      <c r="B77" s="86"/>
      <c r="C77" s="86"/>
      <c r="D77" s="36" t="s">
        <v>436</v>
      </c>
      <c r="E77" s="19"/>
      <c r="F77" s="19">
        <f t="shared" si="2"/>
        <v>0</v>
      </c>
      <c r="G77" s="19"/>
      <c r="H77" s="19">
        <f t="shared" si="3"/>
        <v>0</v>
      </c>
    </row>
    <row r="78" spans="2:8" x14ac:dyDescent="0.4">
      <c r="B78" s="86"/>
      <c r="C78" s="86"/>
      <c r="D78" s="36" t="s">
        <v>437</v>
      </c>
      <c r="E78" s="19"/>
      <c r="F78" s="19">
        <f t="shared" si="2"/>
        <v>0</v>
      </c>
      <c r="G78" s="19"/>
      <c r="H78" s="19">
        <f t="shared" si="3"/>
        <v>0</v>
      </c>
    </row>
    <row r="79" spans="2:8" x14ac:dyDescent="0.4">
      <c r="B79" s="86"/>
      <c r="C79" s="86"/>
      <c r="D79" s="36" t="s">
        <v>440</v>
      </c>
      <c r="E79" s="19"/>
      <c r="F79" s="19">
        <f t="shared" si="2"/>
        <v>0</v>
      </c>
      <c r="G79" s="19"/>
      <c r="H79" s="19">
        <f t="shared" si="3"/>
        <v>0</v>
      </c>
    </row>
    <row r="80" spans="2:8" x14ac:dyDescent="0.4">
      <c r="B80" s="86"/>
      <c r="C80" s="86"/>
      <c r="D80" s="36" t="s">
        <v>441</v>
      </c>
      <c r="E80" s="19"/>
      <c r="F80" s="19">
        <f t="shared" si="2"/>
        <v>0</v>
      </c>
      <c r="G80" s="19"/>
      <c r="H80" s="19">
        <f t="shared" si="3"/>
        <v>0</v>
      </c>
    </row>
    <row r="81" spans="2:8" x14ac:dyDescent="0.4">
      <c r="B81" s="86"/>
      <c r="C81" s="86"/>
      <c r="D81" s="36" t="s">
        <v>442</v>
      </c>
      <c r="E81" s="19"/>
      <c r="F81" s="19">
        <f t="shared" si="2"/>
        <v>0</v>
      </c>
      <c r="G81" s="19"/>
      <c r="H81" s="19">
        <f t="shared" si="3"/>
        <v>0</v>
      </c>
    </row>
    <row r="82" spans="2:8" x14ac:dyDescent="0.4">
      <c r="B82" s="86"/>
      <c r="C82" s="86"/>
      <c r="D82" s="36" t="s">
        <v>320</v>
      </c>
      <c r="E82" s="19">
        <f>+E83+E86+E89+E92+E95+E96+E100+E101</f>
        <v>0</v>
      </c>
      <c r="F82" s="19">
        <f t="shared" si="2"/>
        <v>0</v>
      </c>
      <c r="G82" s="19">
        <f>+G83+G86+G89+G92+G95+G96+G100+G101</f>
        <v>0</v>
      </c>
      <c r="H82" s="19">
        <f t="shared" si="3"/>
        <v>0</v>
      </c>
    </row>
    <row r="83" spans="2:8" x14ac:dyDescent="0.4">
      <c r="B83" s="86"/>
      <c r="C83" s="86"/>
      <c r="D83" s="36" t="s">
        <v>449</v>
      </c>
      <c r="E83" s="19">
        <f>+E84+E85</f>
        <v>0</v>
      </c>
      <c r="F83" s="19">
        <f t="shared" si="2"/>
        <v>0</v>
      </c>
      <c r="G83" s="19">
        <f>+G84+G85</f>
        <v>0</v>
      </c>
      <c r="H83" s="19">
        <f t="shared" si="3"/>
        <v>0</v>
      </c>
    </row>
    <row r="84" spans="2:8" x14ac:dyDescent="0.4">
      <c r="B84" s="86"/>
      <c r="C84" s="86"/>
      <c r="D84" s="36" t="s">
        <v>450</v>
      </c>
      <c r="E84" s="19"/>
      <c r="F84" s="19">
        <f t="shared" si="2"/>
        <v>0</v>
      </c>
      <c r="G84" s="19"/>
      <c r="H84" s="19">
        <f t="shared" si="3"/>
        <v>0</v>
      </c>
    </row>
    <row r="85" spans="2:8" x14ac:dyDescent="0.4">
      <c r="B85" s="86"/>
      <c r="C85" s="86"/>
      <c r="D85" s="36" t="s">
        <v>414</v>
      </c>
      <c r="E85" s="19"/>
      <c r="F85" s="19">
        <f t="shared" si="2"/>
        <v>0</v>
      </c>
      <c r="G85" s="19"/>
      <c r="H85" s="19">
        <f t="shared" si="3"/>
        <v>0</v>
      </c>
    </row>
    <row r="86" spans="2:8" x14ac:dyDescent="0.4">
      <c r="B86" s="86"/>
      <c r="C86" s="86"/>
      <c r="D86" s="36" t="s">
        <v>451</v>
      </c>
      <c r="E86" s="19">
        <f>+E87+E88</f>
        <v>0</v>
      </c>
      <c r="F86" s="19">
        <f t="shared" si="2"/>
        <v>0</v>
      </c>
      <c r="G86" s="19">
        <f>+G87+G88</f>
        <v>0</v>
      </c>
      <c r="H86" s="19">
        <f t="shared" si="3"/>
        <v>0</v>
      </c>
    </row>
    <row r="87" spans="2:8" x14ac:dyDescent="0.4">
      <c r="B87" s="86"/>
      <c r="C87" s="86"/>
      <c r="D87" s="36" t="s">
        <v>452</v>
      </c>
      <c r="E87" s="19"/>
      <c r="F87" s="19">
        <f t="shared" si="2"/>
        <v>0</v>
      </c>
      <c r="G87" s="19"/>
      <c r="H87" s="19">
        <f t="shared" si="3"/>
        <v>0</v>
      </c>
    </row>
    <row r="88" spans="2:8" x14ac:dyDescent="0.4">
      <c r="B88" s="86"/>
      <c r="C88" s="86"/>
      <c r="D88" s="36" t="s">
        <v>414</v>
      </c>
      <c r="E88" s="19"/>
      <c r="F88" s="19">
        <f t="shared" si="2"/>
        <v>0</v>
      </c>
      <c r="G88" s="19"/>
      <c r="H88" s="19">
        <f t="shared" si="3"/>
        <v>0</v>
      </c>
    </row>
    <row r="89" spans="2:8" x14ac:dyDescent="0.4">
      <c r="B89" s="86"/>
      <c r="C89" s="86"/>
      <c r="D89" s="36" t="s">
        <v>453</v>
      </c>
      <c r="E89" s="19">
        <f>+E90+E91</f>
        <v>0</v>
      </c>
      <c r="F89" s="19">
        <f t="shared" si="2"/>
        <v>0</v>
      </c>
      <c r="G89" s="19">
        <f>+G90+G91</f>
        <v>0</v>
      </c>
      <c r="H89" s="19">
        <f t="shared" si="3"/>
        <v>0</v>
      </c>
    </row>
    <row r="90" spans="2:8" x14ac:dyDescent="0.4">
      <c r="B90" s="86"/>
      <c r="C90" s="86"/>
      <c r="D90" s="36" t="s">
        <v>454</v>
      </c>
      <c r="E90" s="19"/>
      <c r="F90" s="19">
        <f t="shared" si="2"/>
        <v>0</v>
      </c>
      <c r="G90" s="19"/>
      <c r="H90" s="19">
        <f t="shared" si="3"/>
        <v>0</v>
      </c>
    </row>
    <row r="91" spans="2:8" x14ac:dyDescent="0.4">
      <c r="B91" s="86"/>
      <c r="C91" s="86"/>
      <c r="D91" s="36" t="s">
        <v>414</v>
      </c>
      <c r="E91" s="19"/>
      <c r="F91" s="19">
        <f t="shared" si="2"/>
        <v>0</v>
      </c>
      <c r="G91" s="19"/>
      <c r="H91" s="19">
        <f t="shared" si="3"/>
        <v>0</v>
      </c>
    </row>
    <row r="92" spans="2:8" x14ac:dyDescent="0.4">
      <c r="B92" s="86"/>
      <c r="C92" s="86"/>
      <c r="D92" s="36" t="s">
        <v>455</v>
      </c>
      <c r="E92" s="19">
        <f>+E93+E94</f>
        <v>0</v>
      </c>
      <c r="F92" s="19">
        <f t="shared" si="2"/>
        <v>0</v>
      </c>
      <c r="G92" s="19">
        <f>+G93+G94</f>
        <v>0</v>
      </c>
      <c r="H92" s="19">
        <f t="shared" si="3"/>
        <v>0</v>
      </c>
    </row>
    <row r="93" spans="2:8" x14ac:dyDescent="0.4">
      <c r="B93" s="86"/>
      <c r="C93" s="86"/>
      <c r="D93" s="36" t="s">
        <v>456</v>
      </c>
      <c r="E93" s="19"/>
      <c r="F93" s="19">
        <f t="shared" si="2"/>
        <v>0</v>
      </c>
      <c r="G93" s="19"/>
      <c r="H93" s="19">
        <f t="shared" si="3"/>
        <v>0</v>
      </c>
    </row>
    <row r="94" spans="2:8" x14ac:dyDescent="0.4">
      <c r="B94" s="86"/>
      <c r="C94" s="86"/>
      <c r="D94" s="36" t="s">
        <v>414</v>
      </c>
      <c r="E94" s="19"/>
      <c r="F94" s="19">
        <f t="shared" si="2"/>
        <v>0</v>
      </c>
      <c r="G94" s="19"/>
      <c r="H94" s="19">
        <f t="shared" si="3"/>
        <v>0</v>
      </c>
    </row>
    <row r="95" spans="2:8" x14ac:dyDescent="0.4">
      <c r="B95" s="86"/>
      <c r="C95" s="86"/>
      <c r="D95" s="36" t="s">
        <v>457</v>
      </c>
      <c r="E95" s="19"/>
      <c r="F95" s="19">
        <f t="shared" si="2"/>
        <v>0</v>
      </c>
      <c r="G95" s="19"/>
      <c r="H95" s="19">
        <f t="shared" si="3"/>
        <v>0</v>
      </c>
    </row>
    <row r="96" spans="2:8" x14ac:dyDescent="0.4">
      <c r="B96" s="86"/>
      <c r="C96" s="86"/>
      <c r="D96" s="36" t="s">
        <v>423</v>
      </c>
      <c r="E96" s="19">
        <f>+E97+E98+E99</f>
        <v>0</v>
      </c>
      <c r="F96" s="19">
        <f t="shared" si="2"/>
        <v>0</v>
      </c>
      <c r="G96" s="19">
        <f>+G97+G98+G99</f>
        <v>0</v>
      </c>
      <c r="H96" s="19">
        <f t="shared" si="3"/>
        <v>0</v>
      </c>
    </row>
    <row r="97" spans="2:8" x14ac:dyDescent="0.4">
      <c r="B97" s="86"/>
      <c r="C97" s="86"/>
      <c r="D97" s="36" t="s">
        <v>458</v>
      </c>
      <c r="E97" s="19"/>
      <c r="F97" s="19">
        <f t="shared" si="2"/>
        <v>0</v>
      </c>
      <c r="G97" s="19"/>
      <c r="H97" s="19">
        <f t="shared" si="3"/>
        <v>0</v>
      </c>
    </row>
    <row r="98" spans="2:8" x14ac:dyDescent="0.4">
      <c r="B98" s="86"/>
      <c r="C98" s="86"/>
      <c r="D98" s="36" t="s">
        <v>459</v>
      </c>
      <c r="E98" s="19"/>
      <c r="F98" s="19">
        <f t="shared" si="2"/>
        <v>0</v>
      </c>
      <c r="G98" s="19"/>
      <c r="H98" s="19">
        <f t="shared" si="3"/>
        <v>0</v>
      </c>
    </row>
    <row r="99" spans="2:8" x14ac:dyDescent="0.4">
      <c r="B99" s="86"/>
      <c r="C99" s="86"/>
      <c r="D99" s="36" t="s">
        <v>434</v>
      </c>
      <c r="E99" s="19"/>
      <c r="F99" s="19">
        <f t="shared" si="2"/>
        <v>0</v>
      </c>
      <c r="G99" s="19"/>
      <c r="H99" s="19">
        <f t="shared" si="3"/>
        <v>0</v>
      </c>
    </row>
    <row r="100" spans="2:8" x14ac:dyDescent="0.4">
      <c r="B100" s="86"/>
      <c r="C100" s="86"/>
      <c r="D100" s="36" t="s">
        <v>448</v>
      </c>
      <c r="E100" s="19"/>
      <c r="F100" s="19">
        <f t="shared" si="2"/>
        <v>0</v>
      </c>
      <c r="G100" s="19"/>
      <c r="H100" s="19">
        <f t="shared" si="3"/>
        <v>0</v>
      </c>
    </row>
    <row r="101" spans="2:8" x14ac:dyDescent="0.4">
      <c r="B101" s="86"/>
      <c r="C101" s="86"/>
      <c r="D101" s="36" t="s">
        <v>435</v>
      </c>
      <c r="E101" s="19">
        <f>+E102+E103+E104+E105+E106</f>
        <v>0</v>
      </c>
      <c r="F101" s="19">
        <f t="shared" si="2"/>
        <v>0</v>
      </c>
      <c r="G101" s="19">
        <f>+G102+G103+G104+G105+G106</f>
        <v>0</v>
      </c>
      <c r="H101" s="19">
        <f t="shared" si="3"/>
        <v>0</v>
      </c>
    </row>
    <row r="102" spans="2:8" x14ac:dyDescent="0.4">
      <c r="B102" s="86"/>
      <c r="C102" s="86"/>
      <c r="D102" s="36" t="s">
        <v>436</v>
      </c>
      <c r="E102" s="19"/>
      <c r="F102" s="19">
        <f t="shared" si="2"/>
        <v>0</v>
      </c>
      <c r="G102" s="19"/>
      <c r="H102" s="19">
        <f t="shared" si="3"/>
        <v>0</v>
      </c>
    </row>
    <row r="103" spans="2:8" x14ac:dyDescent="0.4">
      <c r="B103" s="86"/>
      <c r="C103" s="86"/>
      <c r="D103" s="36" t="s">
        <v>437</v>
      </c>
      <c r="E103" s="19"/>
      <c r="F103" s="19">
        <f t="shared" si="2"/>
        <v>0</v>
      </c>
      <c r="G103" s="19"/>
      <c r="H103" s="19">
        <f t="shared" si="3"/>
        <v>0</v>
      </c>
    </row>
    <row r="104" spans="2:8" x14ac:dyDescent="0.4">
      <c r="B104" s="86"/>
      <c r="C104" s="86"/>
      <c r="D104" s="36" t="s">
        <v>440</v>
      </c>
      <c r="E104" s="19"/>
      <c r="F104" s="19">
        <f t="shared" si="2"/>
        <v>0</v>
      </c>
      <c r="G104" s="19"/>
      <c r="H104" s="19">
        <f t="shared" si="3"/>
        <v>0</v>
      </c>
    </row>
    <row r="105" spans="2:8" x14ac:dyDescent="0.4">
      <c r="B105" s="86"/>
      <c r="C105" s="86"/>
      <c r="D105" s="36" t="s">
        <v>441</v>
      </c>
      <c r="E105" s="19"/>
      <c r="F105" s="19">
        <f t="shared" si="2"/>
        <v>0</v>
      </c>
      <c r="G105" s="19"/>
      <c r="H105" s="19">
        <f t="shared" si="3"/>
        <v>0</v>
      </c>
    </row>
    <row r="106" spans="2:8" x14ac:dyDescent="0.4">
      <c r="B106" s="86"/>
      <c r="C106" s="86"/>
      <c r="D106" s="36" t="s">
        <v>442</v>
      </c>
      <c r="E106" s="19"/>
      <c r="F106" s="19">
        <f t="shared" si="2"/>
        <v>0</v>
      </c>
      <c r="G106" s="19"/>
      <c r="H106" s="19">
        <f t="shared" si="3"/>
        <v>0</v>
      </c>
    </row>
    <row r="107" spans="2:8" x14ac:dyDescent="0.4">
      <c r="B107" s="86"/>
      <c r="C107" s="86"/>
      <c r="D107" s="36" t="s">
        <v>321</v>
      </c>
      <c r="E107" s="19"/>
      <c r="F107" s="19">
        <f t="shared" si="2"/>
        <v>0</v>
      </c>
      <c r="G107" s="19"/>
      <c r="H107" s="19">
        <f t="shared" si="3"/>
        <v>0</v>
      </c>
    </row>
    <row r="108" spans="2:8" x14ac:dyDescent="0.4">
      <c r="B108" s="86"/>
      <c r="C108" s="86"/>
      <c r="D108" s="36" t="s">
        <v>322</v>
      </c>
      <c r="E108" s="19">
        <f>+E109+E118+E123+E124+E128+E131+E137</f>
        <v>0</v>
      </c>
      <c r="F108" s="19">
        <f t="shared" si="2"/>
        <v>0</v>
      </c>
      <c r="G108" s="19">
        <f>+G109+G118+G123+G124+G128+G131+G137</f>
        <v>0</v>
      </c>
      <c r="H108" s="19">
        <f t="shared" si="3"/>
        <v>0</v>
      </c>
    </row>
    <row r="109" spans="2:8" x14ac:dyDescent="0.4">
      <c r="B109" s="86"/>
      <c r="C109" s="86"/>
      <c r="D109" s="36" t="s">
        <v>460</v>
      </c>
      <c r="E109" s="19">
        <f>+E110+E111+E112+E113+E114+E115+E116+E117</f>
        <v>0</v>
      </c>
      <c r="F109" s="19">
        <f t="shared" si="2"/>
        <v>0</v>
      </c>
      <c r="G109" s="19">
        <f>+G110+G111+G112+G113+G114+G115+G116+G117</f>
        <v>0</v>
      </c>
      <c r="H109" s="19">
        <f t="shared" si="3"/>
        <v>0</v>
      </c>
    </row>
    <row r="110" spans="2:8" x14ac:dyDescent="0.4">
      <c r="B110" s="86"/>
      <c r="C110" s="86"/>
      <c r="D110" s="36" t="s">
        <v>461</v>
      </c>
      <c r="E110" s="19"/>
      <c r="F110" s="19">
        <f t="shared" si="2"/>
        <v>0</v>
      </c>
      <c r="G110" s="19"/>
      <c r="H110" s="19">
        <f t="shared" si="3"/>
        <v>0</v>
      </c>
    </row>
    <row r="111" spans="2:8" x14ac:dyDescent="0.4">
      <c r="B111" s="86"/>
      <c r="C111" s="86"/>
      <c r="D111" s="36" t="s">
        <v>462</v>
      </c>
      <c r="E111" s="19"/>
      <c r="F111" s="19">
        <f t="shared" si="2"/>
        <v>0</v>
      </c>
      <c r="G111" s="19"/>
      <c r="H111" s="19">
        <f t="shared" si="3"/>
        <v>0</v>
      </c>
    </row>
    <row r="112" spans="2:8" x14ac:dyDescent="0.4">
      <c r="B112" s="86"/>
      <c r="C112" s="86"/>
      <c r="D112" s="36" t="s">
        <v>463</v>
      </c>
      <c r="E112" s="19"/>
      <c r="F112" s="19">
        <f t="shared" si="2"/>
        <v>0</v>
      </c>
      <c r="G112" s="19"/>
      <c r="H112" s="19">
        <f t="shared" si="3"/>
        <v>0</v>
      </c>
    </row>
    <row r="113" spans="2:8" x14ac:dyDescent="0.4">
      <c r="B113" s="86"/>
      <c r="C113" s="86"/>
      <c r="D113" s="36" t="s">
        <v>464</v>
      </c>
      <c r="E113" s="19"/>
      <c r="F113" s="19">
        <f t="shared" si="2"/>
        <v>0</v>
      </c>
      <c r="G113" s="19"/>
      <c r="H113" s="19">
        <f t="shared" si="3"/>
        <v>0</v>
      </c>
    </row>
    <row r="114" spans="2:8" x14ac:dyDescent="0.4">
      <c r="B114" s="86"/>
      <c r="C114" s="86"/>
      <c r="D114" s="36" t="s">
        <v>465</v>
      </c>
      <c r="E114" s="19"/>
      <c r="F114" s="19">
        <f t="shared" si="2"/>
        <v>0</v>
      </c>
      <c r="G114" s="19"/>
      <c r="H114" s="19">
        <f t="shared" si="3"/>
        <v>0</v>
      </c>
    </row>
    <row r="115" spans="2:8" x14ac:dyDescent="0.4">
      <c r="B115" s="86"/>
      <c r="C115" s="86"/>
      <c r="D115" s="36" t="s">
        <v>466</v>
      </c>
      <c r="E115" s="19"/>
      <c r="F115" s="19">
        <f t="shared" si="2"/>
        <v>0</v>
      </c>
      <c r="G115" s="19"/>
      <c r="H115" s="19">
        <f t="shared" si="3"/>
        <v>0</v>
      </c>
    </row>
    <row r="116" spans="2:8" x14ac:dyDescent="0.4">
      <c r="B116" s="86"/>
      <c r="C116" s="86"/>
      <c r="D116" s="36" t="s">
        <v>467</v>
      </c>
      <c r="E116" s="19"/>
      <c r="F116" s="19">
        <f t="shared" si="2"/>
        <v>0</v>
      </c>
      <c r="G116" s="19"/>
      <c r="H116" s="19">
        <f t="shared" si="3"/>
        <v>0</v>
      </c>
    </row>
    <row r="117" spans="2:8" x14ac:dyDescent="0.4">
      <c r="B117" s="86"/>
      <c r="C117" s="86"/>
      <c r="D117" s="36" t="s">
        <v>468</v>
      </c>
      <c r="E117" s="19"/>
      <c r="F117" s="19">
        <f t="shared" si="2"/>
        <v>0</v>
      </c>
      <c r="G117" s="19"/>
      <c r="H117" s="19">
        <f t="shared" si="3"/>
        <v>0</v>
      </c>
    </row>
    <row r="118" spans="2:8" x14ac:dyDescent="0.4">
      <c r="B118" s="86"/>
      <c r="C118" s="86"/>
      <c r="D118" s="36" t="s">
        <v>469</v>
      </c>
      <c r="E118" s="19">
        <f>+E119+E120+E121+E122</f>
        <v>0</v>
      </c>
      <c r="F118" s="19">
        <f t="shared" si="2"/>
        <v>0</v>
      </c>
      <c r="G118" s="19">
        <f>+G119+G120+G121+G122</f>
        <v>0</v>
      </c>
      <c r="H118" s="19">
        <f t="shared" si="3"/>
        <v>0</v>
      </c>
    </row>
    <row r="119" spans="2:8" x14ac:dyDescent="0.4">
      <c r="B119" s="86"/>
      <c r="C119" s="86"/>
      <c r="D119" s="36" t="s">
        <v>470</v>
      </c>
      <c r="E119" s="19"/>
      <c r="F119" s="19">
        <f t="shared" si="2"/>
        <v>0</v>
      </c>
      <c r="G119" s="19"/>
      <c r="H119" s="19">
        <f t="shared" si="3"/>
        <v>0</v>
      </c>
    </row>
    <row r="120" spans="2:8" x14ac:dyDescent="0.4">
      <c r="B120" s="86"/>
      <c r="C120" s="86"/>
      <c r="D120" s="36" t="s">
        <v>471</v>
      </c>
      <c r="E120" s="19"/>
      <c r="F120" s="19">
        <f t="shared" si="2"/>
        <v>0</v>
      </c>
      <c r="G120" s="19"/>
      <c r="H120" s="19">
        <f t="shared" si="3"/>
        <v>0</v>
      </c>
    </row>
    <row r="121" spans="2:8" x14ac:dyDescent="0.4">
      <c r="B121" s="86"/>
      <c r="C121" s="86"/>
      <c r="D121" s="36" t="s">
        <v>472</v>
      </c>
      <c r="E121" s="19"/>
      <c r="F121" s="19">
        <f t="shared" si="2"/>
        <v>0</v>
      </c>
      <c r="G121" s="19"/>
      <c r="H121" s="19">
        <f t="shared" si="3"/>
        <v>0</v>
      </c>
    </row>
    <row r="122" spans="2:8" x14ac:dyDescent="0.4">
      <c r="B122" s="86"/>
      <c r="C122" s="86"/>
      <c r="D122" s="36" t="s">
        <v>473</v>
      </c>
      <c r="E122" s="19"/>
      <c r="F122" s="19">
        <f t="shared" si="2"/>
        <v>0</v>
      </c>
      <c r="G122" s="19"/>
      <c r="H122" s="19">
        <f t="shared" si="3"/>
        <v>0</v>
      </c>
    </row>
    <row r="123" spans="2:8" x14ac:dyDescent="0.4">
      <c r="B123" s="86"/>
      <c r="C123" s="86"/>
      <c r="D123" s="36" t="s">
        <v>474</v>
      </c>
      <c r="E123" s="19"/>
      <c r="F123" s="19">
        <f t="shared" si="2"/>
        <v>0</v>
      </c>
      <c r="G123" s="19"/>
      <c r="H123" s="19">
        <f t="shared" si="3"/>
        <v>0</v>
      </c>
    </row>
    <row r="124" spans="2:8" x14ac:dyDescent="0.4">
      <c r="B124" s="86"/>
      <c r="C124" s="86"/>
      <c r="D124" s="36" t="s">
        <v>475</v>
      </c>
      <c r="E124" s="19">
        <f>+E125+E126+E127</f>
        <v>0</v>
      </c>
      <c r="F124" s="19">
        <f t="shared" si="2"/>
        <v>0</v>
      </c>
      <c r="G124" s="19">
        <f>+G125+G126+G127</f>
        <v>0</v>
      </c>
      <c r="H124" s="19">
        <f t="shared" si="3"/>
        <v>0</v>
      </c>
    </row>
    <row r="125" spans="2:8" x14ac:dyDescent="0.4">
      <c r="B125" s="86"/>
      <c r="C125" s="86"/>
      <c r="D125" s="36" t="s">
        <v>476</v>
      </c>
      <c r="E125" s="19"/>
      <c r="F125" s="19">
        <f t="shared" si="2"/>
        <v>0</v>
      </c>
      <c r="G125" s="19"/>
      <c r="H125" s="19">
        <f t="shared" si="3"/>
        <v>0</v>
      </c>
    </row>
    <row r="126" spans="2:8" x14ac:dyDescent="0.4">
      <c r="B126" s="86"/>
      <c r="C126" s="86"/>
      <c r="D126" s="36" t="s">
        <v>477</v>
      </c>
      <c r="E126" s="19"/>
      <c r="F126" s="19">
        <f t="shared" si="2"/>
        <v>0</v>
      </c>
      <c r="G126" s="19"/>
      <c r="H126" s="19">
        <f t="shared" si="3"/>
        <v>0</v>
      </c>
    </row>
    <row r="127" spans="2:8" x14ac:dyDescent="0.4">
      <c r="B127" s="86"/>
      <c r="C127" s="86"/>
      <c r="D127" s="36" t="s">
        <v>478</v>
      </c>
      <c r="E127" s="19"/>
      <c r="F127" s="19">
        <f t="shared" si="2"/>
        <v>0</v>
      </c>
      <c r="G127" s="19"/>
      <c r="H127" s="19">
        <f t="shared" si="3"/>
        <v>0</v>
      </c>
    </row>
    <row r="128" spans="2:8" x14ac:dyDescent="0.4">
      <c r="B128" s="86"/>
      <c r="C128" s="86"/>
      <c r="D128" s="36" t="s">
        <v>479</v>
      </c>
      <c r="E128" s="19">
        <f>+E129+E130</f>
        <v>0</v>
      </c>
      <c r="F128" s="19">
        <f t="shared" si="2"/>
        <v>0</v>
      </c>
      <c r="G128" s="19">
        <f>+G129+G130</f>
        <v>0</v>
      </c>
      <c r="H128" s="19">
        <f t="shared" si="3"/>
        <v>0</v>
      </c>
    </row>
    <row r="129" spans="2:8" x14ac:dyDescent="0.4">
      <c r="B129" s="86"/>
      <c r="C129" s="86"/>
      <c r="D129" s="36" t="s">
        <v>414</v>
      </c>
      <c r="E129" s="19"/>
      <c r="F129" s="19">
        <f t="shared" si="2"/>
        <v>0</v>
      </c>
      <c r="G129" s="19"/>
      <c r="H129" s="19">
        <f t="shared" si="3"/>
        <v>0</v>
      </c>
    </row>
    <row r="130" spans="2:8" x14ac:dyDescent="0.4">
      <c r="B130" s="86"/>
      <c r="C130" s="86"/>
      <c r="D130" s="36" t="s">
        <v>480</v>
      </c>
      <c r="E130" s="19"/>
      <c r="F130" s="19">
        <f t="shared" si="2"/>
        <v>0</v>
      </c>
      <c r="G130" s="19"/>
      <c r="H130" s="19">
        <f t="shared" si="3"/>
        <v>0</v>
      </c>
    </row>
    <row r="131" spans="2:8" x14ac:dyDescent="0.4">
      <c r="B131" s="86"/>
      <c r="C131" s="86"/>
      <c r="D131" s="36" t="s">
        <v>435</v>
      </c>
      <c r="E131" s="19">
        <f>+E132+E133+E134+E135+E136</f>
        <v>0</v>
      </c>
      <c r="F131" s="19">
        <f t="shared" si="2"/>
        <v>0</v>
      </c>
      <c r="G131" s="19">
        <f>+G132+G133+G134+G135+G136</f>
        <v>0</v>
      </c>
      <c r="H131" s="19">
        <f t="shared" si="3"/>
        <v>0</v>
      </c>
    </row>
    <row r="132" spans="2:8" x14ac:dyDescent="0.4">
      <c r="B132" s="86"/>
      <c r="C132" s="86"/>
      <c r="D132" s="36" t="s">
        <v>436</v>
      </c>
      <c r="E132" s="19"/>
      <c r="F132" s="19">
        <f t="shared" si="2"/>
        <v>0</v>
      </c>
      <c r="G132" s="19"/>
      <c r="H132" s="19">
        <f t="shared" si="3"/>
        <v>0</v>
      </c>
    </row>
    <row r="133" spans="2:8" x14ac:dyDescent="0.4">
      <c r="B133" s="86"/>
      <c r="C133" s="86"/>
      <c r="D133" s="36" t="s">
        <v>437</v>
      </c>
      <c r="E133" s="19"/>
      <c r="F133" s="19">
        <f t="shared" si="2"/>
        <v>0</v>
      </c>
      <c r="G133" s="19"/>
      <c r="H133" s="19">
        <f t="shared" si="3"/>
        <v>0</v>
      </c>
    </row>
    <row r="134" spans="2:8" x14ac:dyDescent="0.4">
      <c r="B134" s="86"/>
      <c r="C134" s="86"/>
      <c r="D134" s="36" t="s">
        <v>440</v>
      </c>
      <c r="E134" s="19"/>
      <c r="F134" s="19">
        <f t="shared" si="2"/>
        <v>0</v>
      </c>
      <c r="G134" s="19"/>
      <c r="H134" s="19">
        <f t="shared" si="3"/>
        <v>0</v>
      </c>
    </row>
    <row r="135" spans="2:8" x14ac:dyDescent="0.4">
      <c r="B135" s="86"/>
      <c r="C135" s="86"/>
      <c r="D135" s="36" t="s">
        <v>441</v>
      </c>
      <c r="E135" s="19"/>
      <c r="F135" s="19">
        <f t="shared" si="2"/>
        <v>0</v>
      </c>
      <c r="G135" s="19"/>
      <c r="H135" s="19">
        <f t="shared" si="3"/>
        <v>0</v>
      </c>
    </row>
    <row r="136" spans="2:8" x14ac:dyDescent="0.4">
      <c r="B136" s="86"/>
      <c r="C136" s="86"/>
      <c r="D136" s="36" t="s">
        <v>442</v>
      </c>
      <c r="E136" s="19"/>
      <c r="F136" s="19">
        <f t="shared" ref="F136:F199" si="4">+E136</f>
        <v>0</v>
      </c>
      <c r="G136" s="19"/>
      <c r="H136" s="19">
        <f t="shared" ref="H136:H199" si="5">F136-ABS(G136)</f>
        <v>0</v>
      </c>
    </row>
    <row r="137" spans="2:8" x14ac:dyDescent="0.4">
      <c r="B137" s="86"/>
      <c r="C137" s="86"/>
      <c r="D137" s="36" t="s">
        <v>146</v>
      </c>
      <c r="E137" s="19"/>
      <c r="F137" s="19">
        <f t="shared" si="4"/>
        <v>0</v>
      </c>
      <c r="G137" s="19"/>
      <c r="H137" s="19">
        <f t="shared" si="5"/>
        <v>0</v>
      </c>
    </row>
    <row r="138" spans="2:8" x14ac:dyDescent="0.4">
      <c r="B138" s="86"/>
      <c r="C138" s="86"/>
      <c r="D138" s="36" t="s">
        <v>323</v>
      </c>
      <c r="E138" s="19">
        <f>+E139+E142+E143+E144</f>
        <v>0</v>
      </c>
      <c r="F138" s="19">
        <f t="shared" si="4"/>
        <v>0</v>
      </c>
      <c r="G138" s="19">
        <f>+G139+G142+G143+G144</f>
        <v>0</v>
      </c>
      <c r="H138" s="19">
        <f t="shared" si="5"/>
        <v>0</v>
      </c>
    </row>
    <row r="139" spans="2:8" x14ac:dyDescent="0.4">
      <c r="B139" s="86"/>
      <c r="C139" s="86"/>
      <c r="D139" s="36" t="s">
        <v>447</v>
      </c>
      <c r="E139" s="19">
        <f>+E140+E141</f>
        <v>0</v>
      </c>
      <c r="F139" s="19">
        <f t="shared" si="4"/>
        <v>0</v>
      </c>
      <c r="G139" s="19">
        <f>+G140+G141</f>
        <v>0</v>
      </c>
      <c r="H139" s="19">
        <f t="shared" si="5"/>
        <v>0</v>
      </c>
    </row>
    <row r="140" spans="2:8" x14ac:dyDescent="0.4">
      <c r="B140" s="86"/>
      <c r="C140" s="86"/>
      <c r="D140" s="36" t="s">
        <v>444</v>
      </c>
      <c r="E140" s="19"/>
      <c r="F140" s="19">
        <f t="shared" si="4"/>
        <v>0</v>
      </c>
      <c r="G140" s="19"/>
      <c r="H140" s="19">
        <f t="shared" si="5"/>
        <v>0</v>
      </c>
    </row>
    <row r="141" spans="2:8" x14ac:dyDescent="0.4">
      <c r="B141" s="86"/>
      <c r="C141" s="86"/>
      <c r="D141" s="36" t="s">
        <v>420</v>
      </c>
      <c r="E141" s="19"/>
      <c r="F141" s="19">
        <f t="shared" si="4"/>
        <v>0</v>
      </c>
      <c r="G141" s="19"/>
      <c r="H141" s="19">
        <f t="shared" si="5"/>
        <v>0</v>
      </c>
    </row>
    <row r="142" spans="2:8" x14ac:dyDescent="0.4">
      <c r="B142" s="86"/>
      <c r="C142" s="86"/>
      <c r="D142" s="36" t="s">
        <v>481</v>
      </c>
      <c r="E142" s="19"/>
      <c r="F142" s="19">
        <f t="shared" si="4"/>
        <v>0</v>
      </c>
      <c r="G142" s="19"/>
      <c r="H142" s="19">
        <f t="shared" si="5"/>
        <v>0</v>
      </c>
    </row>
    <row r="143" spans="2:8" x14ac:dyDescent="0.4">
      <c r="B143" s="86"/>
      <c r="C143" s="86"/>
      <c r="D143" s="36" t="s">
        <v>474</v>
      </c>
      <c r="E143" s="19"/>
      <c r="F143" s="19">
        <f t="shared" si="4"/>
        <v>0</v>
      </c>
      <c r="G143" s="19"/>
      <c r="H143" s="19">
        <f t="shared" si="5"/>
        <v>0</v>
      </c>
    </row>
    <row r="144" spans="2:8" x14ac:dyDescent="0.4">
      <c r="B144" s="86"/>
      <c r="C144" s="86"/>
      <c r="D144" s="36" t="s">
        <v>435</v>
      </c>
      <c r="E144" s="19">
        <f>+E145+E146+E147+E148+E149</f>
        <v>0</v>
      </c>
      <c r="F144" s="19">
        <f t="shared" si="4"/>
        <v>0</v>
      </c>
      <c r="G144" s="19">
        <f>+G145+G146+G147+G148+G149</f>
        <v>0</v>
      </c>
      <c r="H144" s="19">
        <f t="shared" si="5"/>
        <v>0</v>
      </c>
    </row>
    <row r="145" spans="2:8" x14ac:dyDescent="0.4">
      <c r="B145" s="86"/>
      <c r="C145" s="86"/>
      <c r="D145" s="36" t="s">
        <v>436</v>
      </c>
      <c r="E145" s="19"/>
      <c r="F145" s="19">
        <f t="shared" si="4"/>
        <v>0</v>
      </c>
      <c r="G145" s="19"/>
      <c r="H145" s="19">
        <f t="shared" si="5"/>
        <v>0</v>
      </c>
    </row>
    <row r="146" spans="2:8" x14ac:dyDescent="0.4">
      <c r="B146" s="86"/>
      <c r="C146" s="86"/>
      <c r="D146" s="36" t="s">
        <v>437</v>
      </c>
      <c r="E146" s="19"/>
      <c r="F146" s="19">
        <f t="shared" si="4"/>
        <v>0</v>
      </c>
      <c r="G146" s="19"/>
      <c r="H146" s="19">
        <f t="shared" si="5"/>
        <v>0</v>
      </c>
    </row>
    <row r="147" spans="2:8" x14ac:dyDescent="0.4">
      <c r="B147" s="86"/>
      <c r="C147" s="86"/>
      <c r="D147" s="36" t="s">
        <v>440</v>
      </c>
      <c r="E147" s="19"/>
      <c r="F147" s="19">
        <f t="shared" si="4"/>
        <v>0</v>
      </c>
      <c r="G147" s="19"/>
      <c r="H147" s="19">
        <f t="shared" si="5"/>
        <v>0</v>
      </c>
    </row>
    <row r="148" spans="2:8" x14ac:dyDescent="0.4">
      <c r="B148" s="86"/>
      <c r="C148" s="86"/>
      <c r="D148" s="36" t="s">
        <v>441</v>
      </c>
      <c r="E148" s="19"/>
      <c r="F148" s="19">
        <f t="shared" si="4"/>
        <v>0</v>
      </c>
      <c r="G148" s="19"/>
      <c r="H148" s="19">
        <f t="shared" si="5"/>
        <v>0</v>
      </c>
    </row>
    <row r="149" spans="2:8" x14ac:dyDescent="0.4">
      <c r="B149" s="86"/>
      <c r="C149" s="86"/>
      <c r="D149" s="36" t="s">
        <v>442</v>
      </c>
      <c r="E149" s="19"/>
      <c r="F149" s="19">
        <f t="shared" si="4"/>
        <v>0</v>
      </c>
      <c r="G149" s="19"/>
      <c r="H149" s="19">
        <f t="shared" si="5"/>
        <v>0</v>
      </c>
    </row>
    <row r="150" spans="2:8" x14ac:dyDescent="0.4">
      <c r="B150" s="86"/>
      <c r="C150" s="86"/>
      <c r="D150" s="36" t="s">
        <v>324</v>
      </c>
      <c r="E150" s="19">
        <f>+E151+E152+E153+E154+E155+E156+E157+E158+E159+E160+E163+E169</f>
        <v>0</v>
      </c>
      <c r="F150" s="19">
        <f t="shared" si="4"/>
        <v>0</v>
      </c>
      <c r="G150" s="19">
        <f>+G151+G152+G153+G154+G155+G156+G157+G158+G159+G160+G163+G169</f>
        <v>0</v>
      </c>
      <c r="H150" s="19">
        <f t="shared" si="5"/>
        <v>0</v>
      </c>
    </row>
    <row r="151" spans="2:8" x14ac:dyDescent="0.4">
      <c r="B151" s="86"/>
      <c r="C151" s="86"/>
      <c r="D151" s="36" t="s">
        <v>482</v>
      </c>
      <c r="E151" s="19"/>
      <c r="F151" s="19">
        <f t="shared" si="4"/>
        <v>0</v>
      </c>
      <c r="G151" s="19"/>
      <c r="H151" s="19">
        <f t="shared" si="5"/>
        <v>0</v>
      </c>
    </row>
    <row r="152" spans="2:8" x14ac:dyDescent="0.4">
      <c r="B152" s="86"/>
      <c r="C152" s="86"/>
      <c r="D152" s="36" t="s">
        <v>483</v>
      </c>
      <c r="E152" s="19"/>
      <c r="F152" s="19">
        <f t="shared" si="4"/>
        <v>0</v>
      </c>
      <c r="G152" s="19"/>
      <c r="H152" s="19">
        <f t="shared" si="5"/>
        <v>0</v>
      </c>
    </row>
    <row r="153" spans="2:8" x14ac:dyDescent="0.4">
      <c r="B153" s="86"/>
      <c r="C153" s="86"/>
      <c r="D153" s="36" t="s">
        <v>484</v>
      </c>
      <c r="E153" s="19"/>
      <c r="F153" s="19">
        <f t="shared" si="4"/>
        <v>0</v>
      </c>
      <c r="G153" s="19"/>
      <c r="H153" s="19">
        <f t="shared" si="5"/>
        <v>0</v>
      </c>
    </row>
    <row r="154" spans="2:8" x14ac:dyDescent="0.4">
      <c r="B154" s="86"/>
      <c r="C154" s="86"/>
      <c r="D154" s="36" t="s">
        <v>485</v>
      </c>
      <c r="E154" s="19"/>
      <c r="F154" s="19">
        <f t="shared" si="4"/>
        <v>0</v>
      </c>
      <c r="G154" s="19"/>
      <c r="H154" s="19">
        <f t="shared" si="5"/>
        <v>0</v>
      </c>
    </row>
    <row r="155" spans="2:8" x14ac:dyDescent="0.4">
      <c r="B155" s="86"/>
      <c r="C155" s="86"/>
      <c r="D155" s="36" t="s">
        <v>486</v>
      </c>
      <c r="E155" s="19"/>
      <c r="F155" s="19">
        <f t="shared" si="4"/>
        <v>0</v>
      </c>
      <c r="G155" s="19"/>
      <c r="H155" s="19">
        <f t="shared" si="5"/>
        <v>0</v>
      </c>
    </row>
    <row r="156" spans="2:8" x14ac:dyDescent="0.4">
      <c r="B156" s="86"/>
      <c r="C156" s="86"/>
      <c r="D156" s="36" t="s">
        <v>487</v>
      </c>
      <c r="E156" s="19"/>
      <c r="F156" s="19">
        <f t="shared" si="4"/>
        <v>0</v>
      </c>
      <c r="G156" s="19"/>
      <c r="H156" s="19">
        <f t="shared" si="5"/>
        <v>0</v>
      </c>
    </row>
    <row r="157" spans="2:8" x14ac:dyDescent="0.4">
      <c r="B157" s="86"/>
      <c r="C157" s="86"/>
      <c r="D157" s="36" t="s">
        <v>488</v>
      </c>
      <c r="E157" s="19"/>
      <c r="F157" s="19">
        <f t="shared" si="4"/>
        <v>0</v>
      </c>
      <c r="G157" s="19"/>
      <c r="H157" s="19">
        <f t="shared" si="5"/>
        <v>0</v>
      </c>
    </row>
    <row r="158" spans="2:8" x14ac:dyDescent="0.4">
      <c r="B158" s="86"/>
      <c r="C158" s="86"/>
      <c r="D158" s="36" t="s">
        <v>489</v>
      </c>
      <c r="E158" s="19"/>
      <c r="F158" s="19">
        <f t="shared" si="4"/>
        <v>0</v>
      </c>
      <c r="G158" s="19"/>
      <c r="H158" s="19">
        <f t="shared" si="5"/>
        <v>0</v>
      </c>
    </row>
    <row r="159" spans="2:8" x14ac:dyDescent="0.4">
      <c r="B159" s="86"/>
      <c r="C159" s="86"/>
      <c r="D159" s="36" t="s">
        <v>490</v>
      </c>
      <c r="E159" s="19"/>
      <c r="F159" s="19">
        <f t="shared" si="4"/>
        <v>0</v>
      </c>
      <c r="G159" s="19"/>
      <c r="H159" s="19">
        <f t="shared" si="5"/>
        <v>0</v>
      </c>
    </row>
    <row r="160" spans="2:8" x14ac:dyDescent="0.4">
      <c r="B160" s="86"/>
      <c r="C160" s="86"/>
      <c r="D160" s="36" t="s">
        <v>491</v>
      </c>
      <c r="E160" s="19">
        <f>+E161+E162</f>
        <v>0</v>
      </c>
      <c r="F160" s="19">
        <f t="shared" si="4"/>
        <v>0</v>
      </c>
      <c r="G160" s="19">
        <f>+G161+G162</f>
        <v>0</v>
      </c>
      <c r="H160" s="19">
        <f t="shared" si="5"/>
        <v>0</v>
      </c>
    </row>
    <row r="161" spans="2:8" x14ac:dyDescent="0.4">
      <c r="B161" s="86"/>
      <c r="C161" s="86"/>
      <c r="D161" s="36" t="s">
        <v>492</v>
      </c>
      <c r="E161" s="19"/>
      <c r="F161" s="19">
        <f t="shared" si="4"/>
        <v>0</v>
      </c>
      <c r="G161" s="19"/>
      <c r="H161" s="19">
        <f t="shared" si="5"/>
        <v>0</v>
      </c>
    </row>
    <row r="162" spans="2:8" x14ac:dyDescent="0.4">
      <c r="B162" s="86"/>
      <c r="C162" s="86"/>
      <c r="D162" s="36" t="s">
        <v>493</v>
      </c>
      <c r="E162" s="19"/>
      <c r="F162" s="19">
        <f t="shared" si="4"/>
        <v>0</v>
      </c>
      <c r="G162" s="19"/>
      <c r="H162" s="19">
        <f t="shared" si="5"/>
        <v>0</v>
      </c>
    </row>
    <row r="163" spans="2:8" x14ac:dyDescent="0.4">
      <c r="B163" s="86"/>
      <c r="C163" s="86"/>
      <c r="D163" s="36" t="s">
        <v>494</v>
      </c>
      <c r="E163" s="19">
        <f>+E164+E165+E166+E167+E168</f>
        <v>0</v>
      </c>
      <c r="F163" s="19">
        <f t="shared" si="4"/>
        <v>0</v>
      </c>
      <c r="G163" s="19">
        <f>+G164+G165+G166+G167+G168</f>
        <v>0</v>
      </c>
      <c r="H163" s="19">
        <f t="shared" si="5"/>
        <v>0</v>
      </c>
    </row>
    <row r="164" spans="2:8" x14ac:dyDescent="0.4">
      <c r="B164" s="86"/>
      <c r="C164" s="86"/>
      <c r="D164" s="36" t="s">
        <v>436</v>
      </c>
      <c r="E164" s="19"/>
      <c r="F164" s="19">
        <f t="shared" si="4"/>
        <v>0</v>
      </c>
      <c r="G164" s="19"/>
      <c r="H164" s="19">
        <f t="shared" si="5"/>
        <v>0</v>
      </c>
    </row>
    <row r="165" spans="2:8" x14ac:dyDescent="0.4">
      <c r="B165" s="86"/>
      <c r="C165" s="86"/>
      <c r="D165" s="36" t="s">
        <v>437</v>
      </c>
      <c r="E165" s="19"/>
      <c r="F165" s="19">
        <f t="shared" si="4"/>
        <v>0</v>
      </c>
      <c r="G165" s="19"/>
      <c r="H165" s="19">
        <f t="shared" si="5"/>
        <v>0</v>
      </c>
    </row>
    <row r="166" spans="2:8" x14ac:dyDescent="0.4">
      <c r="B166" s="86"/>
      <c r="C166" s="86"/>
      <c r="D166" s="36" t="s">
        <v>440</v>
      </c>
      <c r="E166" s="19"/>
      <c r="F166" s="19">
        <f t="shared" si="4"/>
        <v>0</v>
      </c>
      <c r="G166" s="19"/>
      <c r="H166" s="19">
        <f t="shared" si="5"/>
        <v>0</v>
      </c>
    </row>
    <row r="167" spans="2:8" x14ac:dyDescent="0.4">
      <c r="B167" s="86"/>
      <c r="C167" s="86"/>
      <c r="D167" s="36" t="s">
        <v>441</v>
      </c>
      <c r="E167" s="19"/>
      <c r="F167" s="19">
        <f t="shared" si="4"/>
        <v>0</v>
      </c>
      <c r="G167" s="19"/>
      <c r="H167" s="19">
        <f t="shared" si="5"/>
        <v>0</v>
      </c>
    </row>
    <row r="168" spans="2:8" x14ac:dyDescent="0.4">
      <c r="B168" s="86"/>
      <c r="C168" s="86"/>
      <c r="D168" s="36" t="s">
        <v>495</v>
      </c>
      <c r="E168" s="19"/>
      <c r="F168" s="19">
        <f t="shared" si="4"/>
        <v>0</v>
      </c>
      <c r="G168" s="19"/>
      <c r="H168" s="19">
        <f t="shared" si="5"/>
        <v>0</v>
      </c>
    </row>
    <row r="169" spans="2:8" x14ac:dyDescent="0.4">
      <c r="B169" s="86"/>
      <c r="C169" s="86"/>
      <c r="D169" s="36" t="s">
        <v>146</v>
      </c>
      <c r="E169" s="19"/>
      <c r="F169" s="19">
        <f t="shared" si="4"/>
        <v>0</v>
      </c>
      <c r="G169" s="19"/>
      <c r="H169" s="19">
        <f t="shared" si="5"/>
        <v>0</v>
      </c>
    </row>
    <row r="170" spans="2:8" x14ac:dyDescent="0.4">
      <c r="B170" s="86"/>
      <c r="C170" s="86"/>
      <c r="D170" s="36" t="s">
        <v>325</v>
      </c>
      <c r="E170" s="19">
        <f>+E171</f>
        <v>0</v>
      </c>
      <c r="F170" s="19">
        <f t="shared" si="4"/>
        <v>0</v>
      </c>
      <c r="G170" s="19">
        <f>+G171</f>
        <v>0</v>
      </c>
      <c r="H170" s="19">
        <f t="shared" si="5"/>
        <v>0</v>
      </c>
    </row>
    <row r="171" spans="2:8" x14ac:dyDescent="0.4">
      <c r="B171" s="86"/>
      <c r="C171" s="86"/>
      <c r="D171" s="36" t="s">
        <v>435</v>
      </c>
      <c r="E171" s="19">
        <f>+E172+E173</f>
        <v>0</v>
      </c>
      <c r="F171" s="19">
        <f t="shared" si="4"/>
        <v>0</v>
      </c>
      <c r="G171" s="19">
        <f>+G172+G173</f>
        <v>0</v>
      </c>
      <c r="H171" s="19">
        <f t="shared" si="5"/>
        <v>0</v>
      </c>
    </row>
    <row r="172" spans="2:8" x14ac:dyDescent="0.4">
      <c r="B172" s="86"/>
      <c r="C172" s="86"/>
      <c r="D172" s="36" t="s">
        <v>496</v>
      </c>
      <c r="E172" s="19"/>
      <c r="F172" s="19">
        <f t="shared" si="4"/>
        <v>0</v>
      </c>
      <c r="G172" s="19"/>
      <c r="H172" s="19">
        <f t="shared" si="5"/>
        <v>0</v>
      </c>
    </row>
    <row r="173" spans="2:8" x14ac:dyDescent="0.4">
      <c r="B173" s="86"/>
      <c r="C173" s="86"/>
      <c r="D173" s="36" t="s">
        <v>497</v>
      </c>
      <c r="E173" s="19"/>
      <c r="F173" s="19">
        <f t="shared" si="4"/>
        <v>0</v>
      </c>
      <c r="G173" s="19"/>
      <c r="H173" s="19">
        <f t="shared" si="5"/>
        <v>0</v>
      </c>
    </row>
    <row r="174" spans="2:8" x14ac:dyDescent="0.4">
      <c r="B174" s="86"/>
      <c r="C174" s="86"/>
      <c r="D174" s="36" t="s">
        <v>326</v>
      </c>
      <c r="E174" s="19">
        <f>+E175</f>
        <v>0</v>
      </c>
      <c r="F174" s="19">
        <f t="shared" si="4"/>
        <v>0</v>
      </c>
      <c r="G174" s="19">
        <f>+G175</f>
        <v>0</v>
      </c>
      <c r="H174" s="19">
        <f t="shared" si="5"/>
        <v>0</v>
      </c>
    </row>
    <row r="175" spans="2:8" x14ac:dyDescent="0.4">
      <c r="B175" s="86"/>
      <c r="C175" s="86"/>
      <c r="D175" s="36" t="s">
        <v>435</v>
      </c>
      <c r="E175" s="19">
        <f>+E176+E177</f>
        <v>0</v>
      </c>
      <c r="F175" s="19">
        <f t="shared" si="4"/>
        <v>0</v>
      </c>
      <c r="G175" s="19">
        <f>+G176+G177</f>
        <v>0</v>
      </c>
      <c r="H175" s="19">
        <f t="shared" si="5"/>
        <v>0</v>
      </c>
    </row>
    <row r="176" spans="2:8" x14ac:dyDescent="0.4">
      <c r="B176" s="86"/>
      <c r="C176" s="86"/>
      <c r="D176" s="36" t="s">
        <v>498</v>
      </c>
      <c r="E176" s="19"/>
      <c r="F176" s="19">
        <f t="shared" si="4"/>
        <v>0</v>
      </c>
      <c r="G176" s="19"/>
      <c r="H176" s="19">
        <f t="shared" si="5"/>
        <v>0</v>
      </c>
    </row>
    <row r="177" spans="2:8" x14ac:dyDescent="0.4">
      <c r="B177" s="86"/>
      <c r="C177" s="86"/>
      <c r="D177" s="36" t="s">
        <v>497</v>
      </c>
      <c r="E177" s="19"/>
      <c r="F177" s="19">
        <f t="shared" si="4"/>
        <v>0</v>
      </c>
      <c r="G177" s="19"/>
      <c r="H177" s="19">
        <f t="shared" si="5"/>
        <v>0</v>
      </c>
    </row>
    <row r="178" spans="2:8" x14ac:dyDescent="0.4">
      <c r="B178" s="86"/>
      <c r="C178" s="86"/>
      <c r="D178" s="36" t="s">
        <v>327</v>
      </c>
      <c r="E178" s="19">
        <f>+E179</f>
        <v>0</v>
      </c>
      <c r="F178" s="19">
        <f t="shared" si="4"/>
        <v>0</v>
      </c>
      <c r="G178" s="19">
        <f>+G179</f>
        <v>0</v>
      </c>
      <c r="H178" s="19">
        <f t="shared" si="5"/>
        <v>0</v>
      </c>
    </row>
    <row r="179" spans="2:8" x14ac:dyDescent="0.4">
      <c r="B179" s="86"/>
      <c r="C179" s="86"/>
      <c r="D179" s="36" t="s">
        <v>435</v>
      </c>
      <c r="E179" s="19">
        <f>+E180</f>
        <v>0</v>
      </c>
      <c r="F179" s="19">
        <f t="shared" si="4"/>
        <v>0</v>
      </c>
      <c r="G179" s="19">
        <f>+G180</f>
        <v>0</v>
      </c>
      <c r="H179" s="19">
        <f t="shared" si="5"/>
        <v>0</v>
      </c>
    </row>
    <row r="180" spans="2:8" x14ac:dyDescent="0.4">
      <c r="B180" s="86"/>
      <c r="C180" s="86"/>
      <c r="D180" s="36" t="s">
        <v>497</v>
      </c>
      <c r="E180" s="19"/>
      <c r="F180" s="19">
        <f t="shared" si="4"/>
        <v>0</v>
      </c>
      <c r="G180" s="19"/>
      <c r="H180" s="19">
        <f t="shared" si="5"/>
        <v>0</v>
      </c>
    </row>
    <row r="181" spans="2:8" x14ac:dyDescent="0.4">
      <c r="B181" s="86"/>
      <c r="C181" s="86"/>
      <c r="D181" s="36" t="s">
        <v>328</v>
      </c>
      <c r="E181" s="19">
        <f>+E182</f>
        <v>0</v>
      </c>
      <c r="F181" s="19">
        <f t="shared" si="4"/>
        <v>0</v>
      </c>
      <c r="G181" s="19">
        <f>+G182</f>
        <v>0</v>
      </c>
      <c r="H181" s="19">
        <f t="shared" si="5"/>
        <v>0</v>
      </c>
    </row>
    <row r="182" spans="2:8" x14ac:dyDescent="0.4">
      <c r="B182" s="86"/>
      <c r="C182" s="86"/>
      <c r="D182" s="36" t="s">
        <v>499</v>
      </c>
      <c r="E182" s="19"/>
      <c r="F182" s="19">
        <f t="shared" si="4"/>
        <v>0</v>
      </c>
      <c r="G182" s="19"/>
      <c r="H182" s="19">
        <f t="shared" si="5"/>
        <v>0</v>
      </c>
    </row>
    <row r="183" spans="2:8" x14ac:dyDescent="0.4">
      <c r="B183" s="86"/>
      <c r="C183" s="86"/>
      <c r="D183" s="36" t="s">
        <v>329</v>
      </c>
      <c r="E183" s="19">
        <v>16000</v>
      </c>
      <c r="F183" s="19">
        <f t="shared" si="4"/>
        <v>16000</v>
      </c>
      <c r="G183" s="19"/>
      <c r="H183" s="19">
        <f t="shared" si="5"/>
        <v>16000</v>
      </c>
    </row>
    <row r="184" spans="2:8" x14ac:dyDescent="0.4">
      <c r="B184" s="86"/>
      <c r="C184" s="86"/>
      <c r="D184" s="36" t="s">
        <v>330</v>
      </c>
      <c r="E184" s="19"/>
      <c r="F184" s="19">
        <f t="shared" si="4"/>
        <v>0</v>
      </c>
      <c r="G184" s="19"/>
      <c r="H184" s="19">
        <f t="shared" si="5"/>
        <v>0</v>
      </c>
    </row>
    <row r="185" spans="2:8" x14ac:dyDescent="0.4">
      <c r="B185" s="86"/>
      <c r="C185" s="87"/>
      <c r="D185" s="40" t="s">
        <v>331</v>
      </c>
      <c r="E185" s="21">
        <f>+E7+E55+E71+E82+E107+E108+E138+E150+E170+E174+E178+E181+E183+E184</f>
        <v>16000</v>
      </c>
      <c r="F185" s="21">
        <f t="shared" si="4"/>
        <v>16000</v>
      </c>
      <c r="G185" s="21">
        <f>+G7+G55+G71+G82+G107+G108+G138+G150+G170+G174+G178+G181+G183+G184</f>
        <v>0</v>
      </c>
      <c r="H185" s="21">
        <f t="shared" si="5"/>
        <v>16000</v>
      </c>
    </row>
    <row r="186" spans="2:8" x14ac:dyDescent="0.4">
      <c r="B186" s="86"/>
      <c r="C186" s="85" t="s">
        <v>332</v>
      </c>
      <c r="D186" s="36" t="s">
        <v>333</v>
      </c>
      <c r="E186" s="19">
        <f>+E187+E188+E189+E190+E191+E192+E193+E194+E195+E196</f>
        <v>67500</v>
      </c>
      <c r="F186" s="19">
        <f t="shared" si="4"/>
        <v>67500</v>
      </c>
      <c r="G186" s="19">
        <f>+G187+G188+G189+G190+G191+G192+G193+G194+G195+G196</f>
        <v>0</v>
      </c>
      <c r="H186" s="19">
        <f t="shared" si="5"/>
        <v>67500</v>
      </c>
    </row>
    <row r="187" spans="2:8" x14ac:dyDescent="0.4">
      <c r="B187" s="86"/>
      <c r="C187" s="86"/>
      <c r="D187" s="36" t="s">
        <v>500</v>
      </c>
      <c r="E187" s="19">
        <v>67500</v>
      </c>
      <c r="F187" s="19">
        <f t="shared" si="4"/>
        <v>67500</v>
      </c>
      <c r="G187" s="19"/>
      <c r="H187" s="19">
        <f t="shared" si="5"/>
        <v>67500</v>
      </c>
    </row>
    <row r="188" spans="2:8" x14ac:dyDescent="0.4">
      <c r="B188" s="86"/>
      <c r="C188" s="86"/>
      <c r="D188" s="36" t="s">
        <v>501</v>
      </c>
      <c r="E188" s="19"/>
      <c r="F188" s="19">
        <f t="shared" si="4"/>
        <v>0</v>
      </c>
      <c r="G188" s="19"/>
      <c r="H188" s="19">
        <f t="shared" si="5"/>
        <v>0</v>
      </c>
    </row>
    <row r="189" spans="2:8" x14ac:dyDescent="0.4">
      <c r="B189" s="86"/>
      <c r="C189" s="86"/>
      <c r="D189" s="36" t="s">
        <v>502</v>
      </c>
      <c r="E189" s="19"/>
      <c r="F189" s="19">
        <f t="shared" si="4"/>
        <v>0</v>
      </c>
      <c r="G189" s="19"/>
      <c r="H189" s="19">
        <f t="shared" si="5"/>
        <v>0</v>
      </c>
    </row>
    <row r="190" spans="2:8" x14ac:dyDescent="0.4">
      <c r="B190" s="86"/>
      <c r="C190" s="86"/>
      <c r="D190" s="36" t="s">
        <v>503</v>
      </c>
      <c r="E190" s="19"/>
      <c r="F190" s="19">
        <f t="shared" si="4"/>
        <v>0</v>
      </c>
      <c r="G190" s="19"/>
      <c r="H190" s="19">
        <f t="shared" si="5"/>
        <v>0</v>
      </c>
    </row>
    <row r="191" spans="2:8" x14ac:dyDescent="0.4">
      <c r="B191" s="86"/>
      <c r="C191" s="86"/>
      <c r="D191" s="36" t="s">
        <v>504</v>
      </c>
      <c r="E191" s="19"/>
      <c r="F191" s="19">
        <f t="shared" si="4"/>
        <v>0</v>
      </c>
      <c r="G191" s="19"/>
      <c r="H191" s="19">
        <f t="shared" si="5"/>
        <v>0</v>
      </c>
    </row>
    <row r="192" spans="2:8" x14ac:dyDescent="0.4">
      <c r="B192" s="86"/>
      <c r="C192" s="86"/>
      <c r="D192" s="36" t="s">
        <v>505</v>
      </c>
      <c r="E192" s="19"/>
      <c r="F192" s="19">
        <f t="shared" si="4"/>
        <v>0</v>
      </c>
      <c r="G192" s="19"/>
      <c r="H192" s="19">
        <f t="shared" si="5"/>
        <v>0</v>
      </c>
    </row>
    <row r="193" spans="2:8" x14ac:dyDescent="0.4">
      <c r="B193" s="86"/>
      <c r="C193" s="86"/>
      <c r="D193" s="36" t="s">
        <v>506</v>
      </c>
      <c r="E193" s="19"/>
      <c r="F193" s="19">
        <f t="shared" si="4"/>
        <v>0</v>
      </c>
      <c r="G193" s="19"/>
      <c r="H193" s="19">
        <f t="shared" si="5"/>
        <v>0</v>
      </c>
    </row>
    <row r="194" spans="2:8" x14ac:dyDescent="0.4">
      <c r="B194" s="86"/>
      <c r="C194" s="86"/>
      <c r="D194" s="36" t="s">
        <v>507</v>
      </c>
      <c r="E194" s="19"/>
      <c r="F194" s="19">
        <f t="shared" si="4"/>
        <v>0</v>
      </c>
      <c r="G194" s="19"/>
      <c r="H194" s="19">
        <f t="shared" si="5"/>
        <v>0</v>
      </c>
    </row>
    <row r="195" spans="2:8" x14ac:dyDescent="0.4">
      <c r="B195" s="86"/>
      <c r="C195" s="86"/>
      <c r="D195" s="36" t="s">
        <v>508</v>
      </c>
      <c r="E195" s="19"/>
      <c r="F195" s="19">
        <f t="shared" si="4"/>
        <v>0</v>
      </c>
      <c r="G195" s="19"/>
      <c r="H195" s="19">
        <f t="shared" si="5"/>
        <v>0</v>
      </c>
    </row>
    <row r="196" spans="2:8" x14ac:dyDescent="0.4">
      <c r="B196" s="86"/>
      <c r="C196" s="86"/>
      <c r="D196" s="36" t="s">
        <v>509</v>
      </c>
      <c r="E196" s="19"/>
      <c r="F196" s="19">
        <f t="shared" si="4"/>
        <v>0</v>
      </c>
      <c r="G196" s="19"/>
      <c r="H196" s="19">
        <f t="shared" si="5"/>
        <v>0</v>
      </c>
    </row>
    <row r="197" spans="2:8" x14ac:dyDescent="0.4">
      <c r="B197" s="86"/>
      <c r="C197" s="86"/>
      <c r="D197" s="36" t="s">
        <v>334</v>
      </c>
      <c r="E197" s="19">
        <f>+E198+E199+E200+E201+E202+E203+E204+E205+E206+E207+E208+E209+E210+E211+E212+E213+E214+E215+E216+E217+E218+E219+E220+E221+E222+E223+E224+E225</f>
        <v>825158</v>
      </c>
      <c r="F197" s="19">
        <f t="shared" si="4"/>
        <v>825158</v>
      </c>
      <c r="G197" s="19">
        <f>+G198+G199+G200+G201+G202+G203+G204+G205+G206+G207+G208+G209+G210+G211+G212+G213+G214+G215+G216+G217+G218+G219+G220+G221+G222+G223+G224+G225</f>
        <v>0</v>
      </c>
      <c r="H197" s="19">
        <f t="shared" si="5"/>
        <v>825158</v>
      </c>
    </row>
    <row r="198" spans="2:8" x14ac:dyDescent="0.4">
      <c r="B198" s="86"/>
      <c r="C198" s="86"/>
      <c r="D198" s="36" t="s">
        <v>510</v>
      </c>
      <c r="E198" s="19"/>
      <c r="F198" s="19">
        <f t="shared" si="4"/>
        <v>0</v>
      </c>
      <c r="G198" s="19"/>
      <c r="H198" s="19">
        <f t="shared" si="5"/>
        <v>0</v>
      </c>
    </row>
    <row r="199" spans="2:8" x14ac:dyDescent="0.4">
      <c r="B199" s="86"/>
      <c r="C199" s="86"/>
      <c r="D199" s="36" t="s">
        <v>511</v>
      </c>
      <c r="E199" s="19"/>
      <c r="F199" s="19">
        <f t="shared" si="4"/>
        <v>0</v>
      </c>
      <c r="G199" s="19"/>
      <c r="H199" s="19">
        <f t="shared" si="5"/>
        <v>0</v>
      </c>
    </row>
    <row r="200" spans="2:8" x14ac:dyDescent="0.4">
      <c r="B200" s="86"/>
      <c r="C200" s="86"/>
      <c r="D200" s="36" t="s">
        <v>512</v>
      </c>
      <c r="E200" s="19"/>
      <c r="F200" s="19">
        <f t="shared" ref="F200:F263" si="6">+E200</f>
        <v>0</v>
      </c>
      <c r="G200" s="19"/>
      <c r="H200" s="19">
        <f t="shared" ref="H200:H263" si="7">F200-ABS(G200)</f>
        <v>0</v>
      </c>
    </row>
    <row r="201" spans="2:8" x14ac:dyDescent="0.4">
      <c r="B201" s="86"/>
      <c r="C201" s="86"/>
      <c r="D201" s="36" t="s">
        <v>513</v>
      </c>
      <c r="E201" s="19"/>
      <c r="F201" s="19">
        <f t="shared" si="6"/>
        <v>0</v>
      </c>
      <c r="G201" s="19"/>
      <c r="H201" s="19">
        <f t="shared" si="7"/>
        <v>0</v>
      </c>
    </row>
    <row r="202" spans="2:8" x14ac:dyDescent="0.4">
      <c r="B202" s="86"/>
      <c r="C202" s="86"/>
      <c r="D202" s="36" t="s">
        <v>514</v>
      </c>
      <c r="E202" s="19"/>
      <c r="F202" s="19">
        <f t="shared" si="6"/>
        <v>0</v>
      </c>
      <c r="G202" s="19"/>
      <c r="H202" s="19">
        <f t="shared" si="7"/>
        <v>0</v>
      </c>
    </row>
    <row r="203" spans="2:8" x14ac:dyDescent="0.4">
      <c r="B203" s="86"/>
      <c r="C203" s="86"/>
      <c r="D203" s="36" t="s">
        <v>515</v>
      </c>
      <c r="E203" s="19"/>
      <c r="F203" s="19">
        <f t="shared" si="6"/>
        <v>0</v>
      </c>
      <c r="G203" s="19"/>
      <c r="H203" s="19">
        <f t="shared" si="7"/>
        <v>0</v>
      </c>
    </row>
    <row r="204" spans="2:8" x14ac:dyDescent="0.4">
      <c r="B204" s="86"/>
      <c r="C204" s="86"/>
      <c r="D204" s="36" t="s">
        <v>516</v>
      </c>
      <c r="E204" s="19"/>
      <c r="F204" s="19">
        <f t="shared" si="6"/>
        <v>0</v>
      </c>
      <c r="G204" s="19"/>
      <c r="H204" s="19">
        <f t="shared" si="7"/>
        <v>0</v>
      </c>
    </row>
    <row r="205" spans="2:8" x14ac:dyDescent="0.4">
      <c r="B205" s="86"/>
      <c r="C205" s="86"/>
      <c r="D205" s="36" t="s">
        <v>517</v>
      </c>
      <c r="E205" s="19"/>
      <c r="F205" s="19">
        <f t="shared" si="6"/>
        <v>0</v>
      </c>
      <c r="G205" s="19"/>
      <c r="H205" s="19">
        <f t="shared" si="7"/>
        <v>0</v>
      </c>
    </row>
    <row r="206" spans="2:8" x14ac:dyDescent="0.4">
      <c r="B206" s="86"/>
      <c r="C206" s="86"/>
      <c r="D206" s="36" t="s">
        <v>518</v>
      </c>
      <c r="E206" s="19"/>
      <c r="F206" s="19">
        <f t="shared" si="6"/>
        <v>0</v>
      </c>
      <c r="G206" s="19"/>
      <c r="H206" s="19">
        <f t="shared" si="7"/>
        <v>0</v>
      </c>
    </row>
    <row r="207" spans="2:8" x14ac:dyDescent="0.4">
      <c r="B207" s="86"/>
      <c r="C207" s="86"/>
      <c r="D207" s="36" t="s">
        <v>519</v>
      </c>
      <c r="E207" s="19"/>
      <c r="F207" s="19">
        <f t="shared" si="6"/>
        <v>0</v>
      </c>
      <c r="G207" s="19"/>
      <c r="H207" s="19">
        <f t="shared" si="7"/>
        <v>0</v>
      </c>
    </row>
    <row r="208" spans="2:8" x14ac:dyDescent="0.4">
      <c r="B208" s="86"/>
      <c r="C208" s="86"/>
      <c r="D208" s="36" t="s">
        <v>520</v>
      </c>
      <c r="E208" s="19"/>
      <c r="F208" s="19">
        <f t="shared" si="6"/>
        <v>0</v>
      </c>
      <c r="G208" s="19"/>
      <c r="H208" s="19">
        <f t="shared" si="7"/>
        <v>0</v>
      </c>
    </row>
    <row r="209" spans="2:8" x14ac:dyDescent="0.4">
      <c r="B209" s="86"/>
      <c r="C209" s="86"/>
      <c r="D209" s="36" t="s">
        <v>521</v>
      </c>
      <c r="E209" s="19"/>
      <c r="F209" s="19">
        <f t="shared" si="6"/>
        <v>0</v>
      </c>
      <c r="G209" s="19"/>
      <c r="H209" s="19">
        <f t="shared" si="7"/>
        <v>0</v>
      </c>
    </row>
    <row r="210" spans="2:8" x14ac:dyDescent="0.4">
      <c r="B210" s="86"/>
      <c r="C210" s="86"/>
      <c r="D210" s="36" t="s">
        <v>522</v>
      </c>
      <c r="E210" s="19"/>
      <c r="F210" s="19">
        <f t="shared" si="6"/>
        <v>0</v>
      </c>
      <c r="G210" s="19"/>
      <c r="H210" s="19">
        <f t="shared" si="7"/>
        <v>0</v>
      </c>
    </row>
    <row r="211" spans="2:8" x14ac:dyDescent="0.4">
      <c r="B211" s="86"/>
      <c r="C211" s="86"/>
      <c r="D211" s="36" t="s">
        <v>523</v>
      </c>
      <c r="E211" s="19"/>
      <c r="F211" s="19">
        <f t="shared" si="6"/>
        <v>0</v>
      </c>
      <c r="G211" s="19"/>
      <c r="H211" s="19">
        <f t="shared" si="7"/>
        <v>0</v>
      </c>
    </row>
    <row r="212" spans="2:8" x14ac:dyDescent="0.4">
      <c r="B212" s="86"/>
      <c r="C212" s="86"/>
      <c r="D212" s="36" t="s">
        <v>524</v>
      </c>
      <c r="E212" s="19"/>
      <c r="F212" s="19">
        <f t="shared" si="6"/>
        <v>0</v>
      </c>
      <c r="G212" s="19"/>
      <c r="H212" s="19">
        <f t="shared" si="7"/>
        <v>0</v>
      </c>
    </row>
    <row r="213" spans="2:8" x14ac:dyDescent="0.4">
      <c r="B213" s="86"/>
      <c r="C213" s="86"/>
      <c r="D213" s="36" t="s">
        <v>525</v>
      </c>
      <c r="E213" s="19"/>
      <c r="F213" s="19">
        <f t="shared" si="6"/>
        <v>0</v>
      </c>
      <c r="G213" s="19"/>
      <c r="H213" s="19">
        <f t="shared" si="7"/>
        <v>0</v>
      </c>
    </row>
    <row r="214" spans="2:8" x14ac:dyDescent="0.4">
      <c r="B214" s="86"/>
      <c r="C214" s="86"/>
      <c r="D214" s="36" t="s">
        <v>526</v>
      </c>
      <c r="E214" s="19"/>
      <c r="F214" s="19">
        <f t="shared" si="6"/>
        <v>0</v>
      </c>
      <c r="G214" s="19"/>
      <c r="H214" s="19">
        <f t="shared" si="7"/>
        <v>0</v>
      </c>
    </row>
    <row r="215" spans="2:8" x14ac:dyDescent="0.4">
      <c r="B215" s="86"/>
      <c r="C215" s="86"/>
      <c r="D215" s="36" t="s">
        <v>527</v>
      </c>
      <c r="E215" s="19"/>
      <c r="F215" s="19">
        <f t="shared" si="6"/>
        <v>0</v>
      </c>
      <c r="G215" s="19"/>
      <c r="H215" s="19">
        <f t="shared" si="7"/>
        <v>0</v>
      </c>
    </row>
    <row r="216" spans="2:8" x14ac:dyDescent="0.4">
      <c r="B216" s="86"/>
      <c r="C216" s="86"/>
      <c r="D216" s="36" t="s">
        <v>528</v>
      </c>
      <c r="E216" s="19"/>
      <c r="F216" s="19">
        <f t="shared" si="6"/>
        <v>0</v>
      </c>
      <c r="G216" s="19"/>
      <c r="H216" s="19">
        <f t="shared" si="7"/>
        <v>0</v>
      </c>
    </row>
    <row r="217" spans="2:8" x14ac:dyDescent="0.4">
      <c r="B217" s="86"/>
      <c r="C217" s="86"/>
      <c r="D217" s="36" t="s">
        <v>529</v>
      </c>
      <c r="E217" s="19"/>
      <c r="F217" s="19">
        <f t="shared" si="6"/>
        <v>0</v>
      </c>
      <c r="G217" s="19"/>
      <c r="H217" s="19">
        <f t="shared" si="7"/>
        <v>0</v>
      </c>
    </row>
    <row r="218" spans="2:8" x14ac:dyDescent="0.4">
      <c r="B218" s="86"/>
      <c r="C218" s="86"/>
      <c r="D218" s="36" t="s">
        <v>530</v>
      </c>
      <c r="E218" s="19"/>
      <c r="F218" s="19">
        <f t="shared" si="6"/>
        <v>0</v>
      </c>
      <c r="G218" s="19"/>
      <c r="H218" s="19">
        <f t="shared" si="7"/>
        <v>0</v>
      </c>
    </row>
    <row r="219" spans="2:8" x14ac:dyDescent="0.4">
      <c r="B219" s="86"/>
      <c r="C219" s="86"/>
      <c r="D219" s="36" t="s">
        <v>239</v>
      </c>
      <c r="E219" s="19"/>
      <c r="F219" s="19">
        <f t="shared" si="6"/>
        <v>0</v>
      </c>
      <c r="G219" s="19"/>
      <c r="H219" s="19">
        <f t="shared" si="7"/>
        <v>0</v>
      </c>
    </row>
    <row r="220" spans="2:8" x14ac:dyDescent="0.4">
      <c r="B220" s="86"/>
      <c r="C220" s="86"/>
      <c r="D220" s="36" t="s">
        <v>531</v>
      </c>
      <c r="E220" s="19"/>
      <c r="F220" s="19">
        <f t="shared" si="6"/>
        <v>0</v>
      </c>
      <c r="G220" s="19"/>
      <c r="H220" s="19">
        <f t="shared" si="7"/>
        <v>0</v>
      </c>
    </row>
    <row r="221" spans="2:8" x14ac:dyDescent="0.4">
      <c r="B221" s="86"/>
      <c r="C221" s="86"/>
      <c r="D221" s="36" t="s">
        <v>532</v>
      </c>
      <c r="E221" s="19">
        <v>825158</v>
      </c>
      <c r="F221" s="19">
        <f t="shared" si="6"/>
        <v>825158</v>
      </c>
      <c r="G221" s="19"/>
      <c r="H221" s="19">
        <f t="shared" si="7"/>
        <v>825158</v>
      </c>
    </row>
    <row r="222" spans="2:8" x14ac:dyDescent="0.4">
      <c r="B222" s="86"/>
      <c r="C222" s="86"/>
      <c r="D222" s="36" t="s">
        <v>533</v>
      </c>
      <c r="E222" s="19"/>
      <c r="F222" s="19">
        <f t="shared" si="6"/>
        <v>0</v>
      </c>
      <c r="G222" s="19"/>
      <c r="H222" s="19">
        <f t="shared" si="7"/>
        <v>0</v>
      </c>
    </row>
    <row r="223" spans="2:8" x14ac:dyDescent="0.4">
      <c r="B223" s="86"/>
      <c r="C223" s="86"/>
      <c r="D223" s="36" t="s">
        <v>534</v>
      </c>
      <c r="E223" s="19"/>
      <c r="F223" s="19">
        <f t="shared" si="6"/>
        <v>0</v>
      </c>
      <c r="G223" s="19"/>
      <c r="H223" s="19">
        <f t="shared" si="7"/>
        <v>0</v>
      </c>
    </row>
    <row r="224" spans="2:8" x14ac:dyDescent="0.4">
      <c r="B224" s="86"/>
      <c r="C224" s="86"/>
      <c r="D224" s="36" t="s">
        <v>535</v>
      </c>
      <c r="E224" s="19"/>
      <c r="F224" s="19">
        <f t="shared" si="6"/>
        <v>0</v>
      </c>
      <c r="G224" s="19"/>
      <c r="H224" s="19">
        <f t="shared" si="7"/>
        <v>0</v>
      </c>
    </row>
    <row r="225" spans="2:8" x14ac:dyDescent="0.4">
      <c r="B225" s="86"/>
      <c r="C225" s="86"/>
      <c r="D225" s="36" t="s">
        <v>536</v>
      </c>
      <c r="E225" s="19"/>
      <c r="F225" s="19">
        <f t="shared" si="6"/>
        <v>0</v>
      </c>
      <c r="G225" s="19"/>
      <c r="H225" s="19">
        <f t="shared" si="7"/>
        <v>0</v>
      </c>
    </row>
    <row r="226" spans="2:8" x14ac:dyDescent="0.4">
      <c r="B226" s="86"/>
      <c r="C226" s="86"/>
      <c r="D226" s="36" t="s">
        <v>335</v>
      </c>
      <c r="E226" s="19">
        <f>+E227+E228+E229+E230+E231+E232+E233+E234+E235+E236+E237+E238+E239+E240+E241+E242+E243+E244+E245+E246+E247+E248</f>
        <v>1187892</v>
      </c>
      <c r="F226" s="19">
        <f t="shared" si="6"/>
        <v>1187892</v>
      </c>
      <c r="G226" s="19">
        <f>+G227+G228+G229+G230+G231+G232+G233+G234+G235+G236+G237+G238+G239+G240+G241+G242+G243+G244+G245+G246+G247+G248</f>
        <v>0</v>
      </c>
      <c r="H226" s="19">
        <f t="shared" si="7"/>
        <v>1187892</v>
      </c>
    </row>
    <row r="227" spans="2:8" x14ac:dyDescent="0.4">
      <c r="B227" s="86"/>
      <c r="C227" s="86"/>
      <c r="D227" s="36" t="s">
        <v>537</v>
      </c>
      <c r="E227" s="19"/>
      <c r="F227" s="19">
        <f t="shared" si="6"/>
        <v>0</v>
      </c>
      <c r="G227" s="19"/>
      <c r="H227" s="19">
        <f t="shared" si="7"/>
        <v>0</v>
      </c>
    </row>
    <row r="228" spans="2:8" x14ac:dyDescent="0.4">
      <c r="B228" s="86"/>
      <c r="C228" s="86"/>
      <c r="D228" s="36" t="s">
        <v>538</v>
      </c>
      <c r="E228" s="19"/>
      <c r="F228" s="19">
        <f t="shared" si="6"/>
        <v>0</v>
      </c>
      <c r="G228" s="19"/>
      <c r="H228" s="19">
        <f t="shared" si="7"/>
        <v>0</v>
      </c>
    </row>
    <row r="229" spans="2:8" x14ac:dyDescent="0.4">
      <c r="B229" s="86"/>
      <c r="C229" s="86"/>
      <c r="D229" s="36" t="s">
        <v>539</v>
      </c>
      <c r="E229" s="19">
        <v>97020</v>
      </c>
      <c r="F229" s="19">
        <f t="shared" si="6"/>
        <v>97020</v>
      </c>
      <c r="G229" s="19"/>
      <c r="H229" s="19">
        <f t="shared" si="7"/>
        <v>97020</v>
      </c>
    </row>
    <row r="230" spans="2:8" x14ac:dyDescent="0.4">
      <c r="B230" s="86"/>
      <c r="C230" s="86"/>
      <c r="D230" s="36" t="s">
        <v>540</v>
      </c>
      <c r="E230" s="19"/>
      <c r="F230" s="19">
        <f t="shared" si="6"/>
        <v>0</v>
      </c>
      <c r="G230" s="19"/>
      <c r="H230" s="19">
        <f t="shared" si="7"/>
        <v>0</v>
      </c>
    </row>
    <row r="231" spans="2:8" x14ac:dyDescent="0.4">
      <c r="B231" s="86"/>
      <c r="C231" s="86"/>
      <c r="D231" s="36" t="s">
        <v>541</v>
      </c>
      <c r="E231" s="19"/>
      <c r="F231" s="19">
        <f t="shared" si="6"/>
        <v>0</v>
      </c>
      <c r="G231" s="19"/>
      <c r="H231" s="19">
        <f t="shared" si="7"/>
        <v>0</v>
      </c>
    </row>
    <row r="232" spans="2:8" x14ac:dyDescent="0.4">
      <c r="B232" s="86"/>
      <c r="C232" s="86"/>
      <c r="D232" s="36" t="s">
        <v>542</v>
      </c>
      <c r="E232" s="19"/>
      <c r="F232" s="19">
        <f t="shared" si="6"/>
        <v>0</v>
      </c>
      <c r="G232" s="19"/>
      <c r="H232" s="19">
        <f t="shared" si="7"/>
        <v>0</v>
      </c>
    </row>
    <row r="233" spans="2:8" x14ac:dyDescent="0.4">
      <c r="B233" s="86"/>
      <c r="C233" s="86"/>
      <c r="D233" s="36" t="s">
        <v>521</v>
      </c>
      <c r="E233" s="19"/>
      <c r="F233" s="19">
        <f t="shared" si="6"/>
        <v>0</v>
      </c>
      <c r="G233" s="19"/>
      <c r="H233" s="19">
        <f t="shared" si="7"/>
        <v>0</v>
      </c>
    </row>
    <row r="234" spans="2:8" x14ac:dyDescent="0.4">
      <c r="B234" s="86"/>
      <c r="C234" s="86"/>
      <c r="D234" s="36" t="s">
        <v>522</v>
      </c>
      <c r="E234" s="19"/>
      <c r="F234" s="19">
        <f t="shared" si="6"/>
        <v>0</v>
      </c>
      <c r="G234" s="19"/>
      <c r="H234" s="19">
        <f t="shared" si="7"/>
        <v>0</v>
      </c>
    </row>
    <row r="235" spans="2:8" x14ac:dyDescent="0.4">
      <c r="B235" s="86"/>
      <c r="C235" s="86"/>
      <c r="D235" s="36" t="s">
        <v>528</v>
      </c>
      <c r="E235" s="19"/>
      <c r="F235" s="19">
        <f t="shared" si="6"/>
        <v>0</v>
      </c>
      <c r="G235" s="19"/>
      <c r="H235" s="19">
        <f t="shared" si="7"/>
        <v>0</v>
      </c>
    </row>
    <row r="236" spans="2:8" x14ac:dyDescent="0.4">
      <c r="B236" s="86"/>
      <c r="C236" s="86"/>
      <c r="D236" s="36" t="s">
        <v>543</v>
      </c>
      <c r="E236" s="19"/>
      <c r="F236" s="19">
        <f t="shared" si="6"/>
        <v>0</v>
      </c>
      <c r="G236" s="19"/>
      <c r="H236" s="19">
        <f t="shared" si="7"/>
        <v>0</v>
      </c>
    </row>
    <row r="237" spans="2:8" x14ac:dyDescent="0.4">
      <c r="B237" s="86"/>
      <c r="C237" s="86"/>
      <c r="D237" s="36" t="s">
        <v>544</v>
      </c>
      <c r="E237" s="19">
        <v>158338</v>
      </c>
      <c r="F237" s="19">
        <f t="shared" si="6"/>
        <v>158338</v>
      </c>
      <c r="G237" s="19"/>
      <c r="H237" s="19">
        <f t="shared" si="7"/>
        <v>158338</v>
      </c>
    </row>
    <row r="238" spans="2:8" x14ac:dyDescent="0.4">
      <c r="B238" s="86"/>
      <c r="C238" s="86"/>
      <c r="D238" s="36" t="s">
        <v>545</v>
      </c>
      <c r="E238" s="19"/>
      <c r="F238" s="19">
        <f t="shared" si="6"/>
        <v>0</v>
      </c>
      <c r="G238" s="19"/>
      <c r="H238" s="19">
        <f t="shared" si="7"/>
        <v>0</v>
      </c>
    </row>
    <row r="239" spans="2:8" x14ac:dyDescent="0.4">
      <c r="B239" s="86"/>
      <c r="C239" s="86"/>
      <c r="D239" s="36" t="s">
        <v>546</v>
      </c>
      <c r="E239" s="19">
        <v>660000</v>
      </c>
      <c r="F239" s="19">
        <f t="shared" si="6"/>
        <v>660000</v>
      </c>
      <c r="G239" s="19"/>
      <c r="H239" s="19">
        <f t="shared" si="7"/>
        <v>660000</v>
      </c>
    </row>
    <row r="240" spans="2:8" x14ac:dyDescent="0.4">
      <c r="B240" s="86"/>
      <c r="C240" s="86"/>
      <c r="D240" s="36" t="s">
        <v>547</v>
      </c>
      <c r="E240" s="19"/>
      <c r="F240" s="19">
        <f t="shared" si="6"/>
        <v>0</v>
      </c>
      <c r="G240" s="19"/>
      <c r="H240" s="19">
        <f t="shared" si="7"/>
        <v>0</v>
      </c>
    </row>
    <row r="241" spans="2:8" x14ac:dyDescent="0.4">
      <c r="B241" s="86"/>
      <c r="C241" s="86"/>
      <c r="D241" s="36" t="s">
        <v>524</v>
      </c>
      <c r="E241" s="19"/>
      <c r="F241" s="19">
        <f t="shared" si="6"/>
        <v>0</v>
      </c>
      <c r="G241" s="19"/>
      <c r="H241" s="19">
        <f t="shared" si="7"/>
        <v>0</v>
      </c>
    </row>
    <row r="242" spans="2:8" x14ac:dyDescent="0.4">
      <c r="B242" s="86"/>
      <c r="C242" s="86"/>
      <c r="D242" s="36" t="s">
        <v>525</v>
      </c>
      <c r="E242" s="19"/>
      <c r="F242" s="19">
        <f t="shared" si="6"/>
        <v>0</v>
      </c>
      <c r="G242" s="19"/>
      <c r="H242" s="19">
        <f t="shared" si="7"/>
        <v>0</v>
      </c>
    </row>
    <row r="243" spans="2:8" x14ac:dyDescent="0.4">
      <c r="B243" s="86"/>
      <c r="C243" s="86"/>
      <c r="D243" s="36" t="s">
        <v>548</v>
      </c>
      <c r="E243" s="19">
        <v>141781</v>
      </c>
      <c r="F243" s="19">
        <f t="shared" si="6"/>
        <v>141781</v>
      </c>
      <c r="G243" s="19"/>
      <c r="H243" s="19">
        <f t="shared" si="7"/>
        <v>141781</v>
      </c>
    </row>
    <row r="244" spans="2:8" x14ac:dyDescent="0.4">
      <c r="B244" s="86"/>
      <c r="C244" s="86"/>
      <c r="D244" s="36" t="s">
        <v>549</v>
      </c>
      <c r="E244" s="19"/>
      <c r="F244" s="19">
        <f t="shared" si="6"/>
        <v>0</v>
      </c>
      <c r="G244" s="19"/>
      <c r="H244" s="19">
        <f t="shared" si="7"/>
        <v>0</v>
      </c>
    </row>
    <row r="245" spans="2:8" x14ac:dyDescent="0.4">
      <c r="B245" s="86"/>
      <c r="C245" s="86"/>
      <c r="D245" s="36" t="s">
        <v>550</v>
      </c>
      <c r="E245" s="19"/>
      <c r="F245" s="19">
        <f t="shared" si="6"/>
        <v>0</v>
      </c>
      <c r="G245" s="19"/>
      <c r="H245" s="19">
        <f t="shared" si="7"/>
        <v>0</v>
      </c>
    </row>
    <row r="246" spans="2:8" x14ac:dyDescent="0.4">
      <c r="B246" s="86"/>
      <c r="C246" s="86"/>
      <c r="D246" s="36" t="s">
        <v>551</v>
      </c>
      <c r="E246" s="19"/>
      <c r="F246" s="19">
        <f t="shared" si="6"/>
        <v>0</v>
      </c>
      <c r="G246" s="19"/>
      <c r="H246" s="19">
        <f t="shared" si="7"/>
        <v>0</v>
      </c>
    </row>
    <row r="247" spans="2:8" x14ac:dyDescent="0.4">
      <c r="B247" s="86"/>
      <c r="C247" s="86"/>
      <c r="D247" s="36" t="s">
        <v>552</v>
      </c>
      <c r="E247" s="19"/>
      <c r="F247" s="19">
        <f t="shared" si="6"/>
        <v>0</v>
      </c>
      <c r="G247" s="19"/>
      <c r="H247" s="19">
        <f t="shared" si="7"/>
        <v>0</v>
      </c>
    </row>
    <row r="248" spans="2:8" x14ac:dyDescent="0.4">
      <c r="B248" s="86"/>
      <c r="C248" s="86"/>
      <c r="D248" s="36" t="s">
        <v>536</v>
      </c>
      <c r="E248" s="19">
        <v>130753</v>
      </c>
      <c r="F248" s="19">
        <f t="shared" si="6"/>
        <v>130753</v>
      </c>
      <c r="G248" s="19"/>
      <c r="H248" s="19">
        <f t="shared" si="7"/>
        <v>130753</v>
      </c>
    </row>
    <row r="249" spans="2:8" x14ac:dyDescent="0.4">
      <c r="B249" s="86"/>
      <c r="C249" s="86"/>
      <c r="D249" s="36" t="s">
        <v>336</v>
      </c>
      <c r="E249" s="19">
        <f>+E250+E255</f>
        <v>0</v>
      </c>
      <c r="F249" s="19">
        <f t="shared" si="6"/>
        <v>0</v>
      </c>
      <c r="G249" s="19">
        <f>+G250+G255</f>
        <v>0</v>
      </c>
      <c r="H249" s="19">
        <f t="shared" si="7"/>
        <v>0</v>
      </c>
    </row>
    <row r="250" spans="2:8" x14ac:dyDescent="0.4">
      <c r="B250" s="86"/>
      <c r="C250" s="86"/>
      <c r="D250" s="36" t="s">
        <v>553</v>
      </c>
      <c r="E250" s="19">
        <f>+E251+E252+E253-E254</f>
        <v>0</v>
      </c>
      <c r="F250" s="19">
        <f t="shared" si="6"/>
        <v>0</v>
      </c>
      <c r="G250" s="19">
        <f>+G251+G252+G253-G254</f>
        <v>0</v>
      </c>
      <c r="H250" s="19">
        <f t="shared" si="7"/>
        <v>0</v>
      </c>
    </row>
    <row r="251" spans="2:8" x14ac:dyDescent="0.4">
      <c r="B251" s="86"/>
      <c r="C251" s="86"/>
      <c r="D251" s="36" t="s">
        <v>554</v>
      </c>
      <c r="E251" s="19"/>
      <c r="F251" s="19">
        <f t="shared" si="6"/>
        <v>0</v>
      </c>
      <c r="G251" s="19"/>
      <c r="H251" s="19">
        <f t="shared" si="7"/>
        <v>0</v>
      </c>
    </row>
    <row r="252" spans="2:8" x14ac:dyDescent="0.4">
      <c r="B252" s="86"/>
      <c r="C252" s="86"/>
      <c r="D252" s="36" t="s">
        <v>555</v>
      </c>
      <c r="E252" s="19"/>
      <c r="F252" s="19">
        <f t="shared" si="6"/>
        <v>0</v>
      </c>
      <c r="G252" s="19"/>
      <c r="H252" s="19">
        <f t="shared" si="7"/>
        <v>0</v>
      </c>
    </row>
    <row r="253" spans="2:8" x14ac:dyDescent="0.4">
      <c r="B253" s="86"/>
      <c r="C253" s="86"/>
      <c r="D253" s="36" t="s">
        <v>556</v>
      </c>
      <c r="E253" s="19"/>
      <c r="F253" s="19">
        <f t="shared" si="6"/>
        <v>0</v>
      </c>
      <c r="G253" s="19"/>
      <c r="H253" s="19">
        <f t="shared" si="7"/>
        <v>0</v>
      </c>
    </row>
    <row r="254" spans="2:8" x14ac:dyDescent="0.4">
      <c r="B254" s="86"/>
      <c r="C254" s="86"/>
      <c r="D254" s="36" t="s">
        <v>557</v>
      </c>
      <c r="E254" s="19"/>
      <c r="F254" s="19">
        <f t="shared" si="6"/>
        <v>0</v>
      </c>
      <c r="G254" s="19"/>
      <c r="H254" s="19">
        <f t="shared" si="7"/>
        <v>0</v>
      </c>
    </row>
    <row r="255" spans="2:8" x14ac:dyDescent="0.4">
      <c r="B255" s="86"/>
      <c r="C255" s="86"/>
      <c r="D255" s="36" t="s">
        <v>558</v>
      </c>
      <c r="E255" s="19"/>
      <c r="F255" s="19">
        <f t="shared" si="6"/>
        <v>0</v>
      </c>
      <c r="G255" s="19"/>
      <c r="H255" s="19">
        <f t="shared" si="7"/>
        <v>0</v>
      </c>
    </row>
    <row r="256" spans="2:8" x14ac:dyDescent="0.4">
      <c r="B256" s="86"/>
      <c r="C256" s="86"/>
      <c r="D256" s="36" t="s">
        <v>337</v>
      </c>
      <c r="E256" s="19"/>
      <c r="F256" s="19">
        <f t="shared" si="6"/>
        <v>0</v>
      </c>
      <c r="G256" s="19"/>
      <c r="H256" s="19">
        <f t="shared" si="7"/>
        <v>0</v>
      </c>
    </row>
    <row r="257" spans="2:8" x14ac:dyDescent="0.4">
      <c r="B257" s="86"/>
      <c r="C257" s="86"/>
      <c r="D257" s="36" t="s">
        <v>34</v>
      </c>
      <c r="E257" s="19"/>
      <c r="F257" s="19">
        <f t="shared" si="6"/>
        <v>0</v>
      </c>
      <c r="G257" s="19"/>
      <c r="H257" s="19">
        <f t="shared" si="7"/>
        <v>0</v>
      </c>
    </row>
    <row r="258" spans="2:8" x14ac:dyDescent="0.4">
      <c r="B258" s="86"/>
      <c r="C258" s="86"/>
      <c r="D258" s="36" t="s">
        <v>338</v>
      </c>
      <c r="E258" s="19"/>
      <c r="F258" s="19">
        <f t="shared" si="6"/>
        <v>0</v>
      </c>
      <c r="G258" s="19"/>
      <c r="H258" s="19">
        <f t="shared" si="7"/>
        <v>0</v>
      </c>
    </row>
    <row r="259" spans="2:8" x14ac:dyDescent="0.4">
      <c r="B259" s="86"/>
      <c r="C259" s="86"/>
      <c r="D259" s="36" t="s">
        <v>339</v>
      </c>
      <c r="E259" s="19"/>
      <c r="F259" s="19">
        <f t="shared" si="6"/>
        <v>0</v>
      </c>
      <c r="G259" s="19"/>
      <c r="H259" s="19">
        <f t="shared" si="7"/>
        <v>0</v>
      </c>
    </row>
    <row r="260" spans="2:8" x14ac:dyDescent="0.4">
      <c r="B260" s="86"/>
      <c r="C260" s="86"/>
      <c r="D260" s="36" t="s">
        <v>730</v>
      </c>
      <c r="E260" s="19"/>
      <c r="F260" s="19">
        <f t="shared" si="6"/>
        <v>0</v>
      </c>
      <c r="G260" s="19"/>
      <c r="H260" s="19">
        <f t="shared" si="7"/>
        <v>0</v>
      </c>
    </row>
    <row r="261" spans="2:8" x14ac:dyDescent="0.4">
      <c r="B261" s="86"/>
      <c r="C261" s="86"/>
      <c r="D261" s="36" t="s">
        <v>731</v>
      </c>
      <c r="E261" s="19"/>
      <c r="F261" s="19">
        <f t="shared" si="6"/>
        <v>0</v>
      </c>
      <c r="G261" s="19"/>
      <c r="H261" s="19">
        <f t="shared" si="7"/>
        <v>0</v>
      </c>
    </row>
    <row r="262" spans="2:8" x14ac:dyDescent="0.4">
      <c r="B262" s="86"/>
      <c r="C262" s="86"/>
      <c r="D262" s="36" t="s">
        <v>340</v>
      </c>
      <c r="E262" s="19"/>
      <c r="F262" s="19">
        <f t="shared" si="6"/>
        <v>0</v>
      </c>
      <c r="G262" s="19"/>
      <c r="H262" s="19">
        <f t="shared" si="7"/>
        <v>0</v>
      </c>
    </row>
    <row r="263" spans="2:8" x14ac:dyDescent="0.4">
      <c r="B263" s="86"/>
      <c r="C263" s="86"/>
      <c r="D263" s="36" t="s">
        <v>341</v>
      </c>
      <c r="E263" s="19"/>
      <c r="F263" s="19">
        <f t="shared" si="6"/>
        <v>0</v>
      </c>
      <c r="G263" s="19"/>
      <c r="H263" s="19">
        <f t="shared" si="7"/>
        <v>0</v>
      </c>
    </row>
    <row r="264" spans="2:8" x14ac:dyDescent="0.4">
      <c r="B264" s="86"/>
      <c r="C264" s="86"/>
      <c r="D264" s="36" t="s">
        <v>342</v>
      </c>
      <c r="E264" s="19"/>
      <c r="F264" s="19">
        <f t="shared" ref="F264:F296" si="8">+E264</f>
        <v>0</v>
      </c>
      <c r="G264" s="19"/>
      <c r="H264" s="19">
        <f t="shared" ref="H264:H294" si="9">F264-ABS(G264)</f>
        <v>0</v>
      </c>
    </row>
    <row r="265" spans="2:8" x14ac:dyDescent="0.4">
      <c r="B265" s="86"/>
      <c r="C265" s="87"/>
      <c r="D265" s="40" t="s">
        <v>343</v>
      </c>
      <c r="E265" s="21">
        <f>+E186+E197+E226+E249+E256+E257+E258+E259+E260+E261+E262+E263+E264</f>
        <v>2080550</v>
      </c>
      <c r="F265" s="21">
        <f t="shared" si="8"/>
        <v>2080550</v>
      </c>
      <c r="G265" s="21">
        <f>+G186+G197+G226+G249+G256+G257+G258+G259+G260+G261+G262+G263+G264</f>
        <v>0</v>
      </c>
      <c r="H265" s="21">
        <f t="shared" si="9"/>
        <v>2080550</v>
      </c>
    </row>
    <row r="266" spans="2:8" x14ac:dyDescent="0.4">
      <c r="B266" s="87"/>
      <c r="C266" s="17" t="s">
        <v>344</v>
      </c>
      <c r="D266" s="15"/>
      <c r="E266" s="16">
        <f xml:space="preserve"> +E185 - E265</f>
        <v>-2064550</v>
      </c>
      <c r="F266" s="16">
        <f t="shared" si="8"/>
        <v>-2064550</v>
      </c>
      <c r="G266" s="16">
        <f xml:space="preserve"> +G185 - G265</f>
        <v>0</v>
      </c>
      <c r="H266" s="16">
        <f>H185-H265</f>
        <v>-2064550</v>
      </c>
    </row>
    <row r="267" spans="2:8" x14ac:dyDescent="0.4">
      <c r="B267" s="85" t="s">
        <v>345</v>
      </c>
      <c r="C267" s="85" t="s">
        <v>316</v>
      </c>
      <c r="D267" s="36" t="s">
        <v>346</v>
      </c>
      <c r="E267" s="19"/>
      <c r="F267" s="19">
        <f t="shared" si="8"/>
        <v>0</v>
      </c>
      <c r="G267" s="19"/>
      <c r="H267" s="19">
        <f t="shared" si="9"/>
        <v>0</v>
      </c>
    </row>
    <row r="268" spans="2:8" x14ac:dyDescent="0.4">
      <c r="B268" s="86"/>
      <c r="C268" s="86"/>
      <c r="D268" s="36" t="s">
        <v>347</v>
      </c>
      <c r="E268" s="19"/>
      <c r="F268" s="19">
        <f t="shared" si="8"/>
        <v>0</v>
      </c>
      <c r="G268" s="19"/>
      <c r="H268" s="19">
        <f t="shared" si="9"/>
        <v>0</v>
      </c>
    </row>
    <row r="269" spans="2:8" x14ac:dyDescent="0.4">
      <c r="B269" s="86"/>
      <c r="C269" s="86"/>
      <c r="D269" s="36" t="s">
        <v>732</v>
      </c>
      <c r="E269" s="19"/>
      <c r="F269" s="19">
        <f t="shared" si="8"/>
        <v>0</v>
      </c>
      <c r="G269" s="19"/>
      <c r="H269" s="19">
        <f t="shared" si="9"/>
        <v>0</v>
      </c>
    </row>
    <row r="270" spans="2:8" x14ac:dyDescent="0.4">
      <c r="B270" s="86"/>
      <c r="C270" s="86"/>
      <c r="D270" s="36" t="s">
        <v>348</v>
      </c>
      <c r="E270" s="19"/>
      <c r="F270" s="19">
        <f t="shared" si="8"/>
        <v>0</v>
      </c>
      <c r="G270" s="19"/>
      <c r="H270" s="19">
        <f t="shared" si="9"/>
        <v>0</v>
      </c>
    </row>
    <row r="271" spans="2:8" x14ac:dyDescent="0.4">
      <c r="B271" s="86"/>
      <c r="C271" s="86"/>
      <c r="D271" s="36" t="s">
        <v>349</v>
      </c>
      <c r="E271" s="19"/>
      <c r="F271" s="19">
        <f t="shared" si="8"/>
        <v>0</v>
      </c>
      <c r="G271" s="19"/>
      <c r="H271" s="19">
        <f t="shared" si="9"/>
        <v>0</v>
      </c>
    </row>
    <row r="272" spans="2:8" x14ac:dyDescent="0.4">
      <c r="B272" s="86"/>
      <c r="C272" s="86"/>
      <c r="D272" s="36" t="s">
        <v>350</v>
      </c>
      <c r="E272" s="19"/>
      <c r="F272" s="19">
        <f t="shared" si="8"/>
        <v>0</v>
      </c>
      <c r="G272" s="19"/>
      <c r="H272" s="19">
        <f t="shared" si="9"/>
        <v>0</v>
      </c>
    </row>
    <row r="273" spans="2:8" x14ac:dyDescent="0.4">
      <c r="B273" s="86"/>
      <c r="C273" s="86"/>
      <c r="D273" s="36" t="s">
        <v>351</v>
      </c>
      <c r="E273" s="19"/>
      <c r="F273" s="19">
        <f t="shared" si="8"/>
        <v>0</v>
      </c>
      <c r="G273" s="19"/>
      <c r="H273" s="19">
        <f t="shared" si="9"/>
        <v>0</v>
      </c>
    </row>
    <row r="274" spans="2:8" x14ac:dyDescent="0.4">
      <c r="B274" s="86"/>
      <c r="C274" s="86"/>
      <c r="D274" s="36" t="s">
        <v>352</v>
      </c>
      <c r="E274" s="19"/>
      <c r="F274" s="19">
        <f t="shared" si="8"/>
        <v>0</v>
      </c>
      <c r="G274" s="19"/>
      <c r="H274" s="19">
        <f t="shared" si="9"/>
        <v>0</v>
      </c>
    </row>
    <row r="275" spans="2:8" x14ac:dyDescent="0.4">
      <c r="B275" s="86"/>
      <c r="C275" s="86"/>
      <c r="D275" s="36" t="s">
        <v>353</v>
      </c>
      <c r="E275" s="19"/>
      <c r="F275" s="19">
        <f t="shared" si="8"/>
        <v>0</v>
      </c>
      <c r="G275" s="19"/>
      <c r="H275" s="19">
        <f t="shared" si="9"/>
        <v>0</v>
      </c>
    </row>
    <row r="276" spans="2:8" x14ac:dyDescent="0.4">
      <c r="B276" s="86"/>
      <c r="C276" s="86"/>
      <c r="D276" s="36" t="s">
        <v>354</v>
      </c>
      <c r="E276" s="19">
        <f>+E277+E278+E279+E280</f>
        <v>3931176</v>
      </c>
      <c r="F276" s="19">
        <f t="shared" si="8"/>
        <v>3931176</v>
      </c>
      <c r="G276" s="19">
        <f>+G277+G278+G279+G280</f>
        <v>0</v>
      </c>
      <c r="H276" s="19">
        <f t="shared" si="9"/>
        <v>3931176</v>
      </c>
    </row>
    <row r="277" spans="2:8" x14ac:dyDescent="0.4">
      <c r="B277" s="86"/>
      <c r="C277" s="86"/>
      <c r="D277" s="36" t="s">
        <v>559</v>
      </c>
      <c r="E277" s="19"/>
      <c r="F277" s="19">
        <f t="shared" si="8"/>
        <v>0</v>
      </c>
      <c r="G277" s="19"/>
      <c r="H277" s="19">
        <f t="shared" si="9"/>
        <v>0</v>
      </c>
    </row>
    <row r="278" spans="2:8" x14ac:dyDescent="0.4">
      <c r="B278" s="86"/>
      <c r="C278" s="86"/>
      <c r="D278" s="36" t="s">
        <v>560</v>
      </c>
      <c r="E278" s="19"/>
      <c r="F278" s="19">
        <f t="shared" si="8"/>
        <v>0</v>
      </c>
      <c r="G278" s="19"/>
      <c r="H278" s="19">
        <f t="shared" si="9"/>
        <v>0</v>
      </c>
    </row>
    <row r="279" spans="2:8" x14ac:dyDescent="0.4">
      <c r="B279" s="86"/>
      <c r="C279" s="86"/>
      <c r="D279" s="36" t="s">
        <v>209</v>
      </c>
      <c r="E279" s="19"/>
      <c r="F279" s="19">
        <f t="shared" si="8"/>
        <v>0</v>
      </c>
      <c r="G279" s="19"/>
      <c r="H279" s="19">
        <f t="shared" si="9"/>
        <v>0</v>
      </c>
    </row>
    <row r="280" spans="2:8" x14ac:dyDescent="0.4">
      <c r="B280" s="86"/>
      <c r="C280" s="86"/>
      <c r="D280" s="36" t="s">
        <v>561</v>
      </c>
      <c r="E280" s="19">
        <v>3931176</v>
      </c>
      <c r="F280" s="19">
        <f t="shared" si="8"/>
        <v>3931176</v>
      </c>
      <c r="G280" s="19"/>
      <c r="H280" s="19">
        <f t="shared" si="9"/>
        <v>3931176</v>
      </c>
    </row>
    <row r="281" spans="2:8" x14ac:dyDescent="0.4">
      <c r="B281" s="86"/>
      <c r="C281" s="87"/>
      <c r="D281" s="40" t="s">
        <v>355</v>
      </c>
      <c r="E281" s="21">
        <f>+E267+E268+E269+E270+E271+E272+E273+E274+E275+E276</f>
        <v>3931176</v>
      </c>
      <c r="F281" s="21">
        <f t="shared" si="8"/>
        <v>3931176</v>
      </c>
      <c r="G281" s="21">
        <f>+G267+G268+G269+G270+G271+G272+G273+G274+G275+G276</f>
        <v>0</v>
      </c>
      <c r="H281" s="21">
        <f t="shared" si="9"/>
        <v>3931176</v>
      </c>
    </row>
    <row r="282" spans="2:8" x14ac:dyDescent="0.4">
      <c r="B282" s="86"/>
      <c r="C282" s="85" t="s">
        <v>332</v>
      </c>
      <c r="D282" s="36" t="s">
        <v>356</v>
      </c>
      <c r="E282" s="19"/>
      <c r="F282" s="19">
        <f t="shared" si="8"/>
        <v>0</v>
      </c>
      <c r="G282" s="19"/>
      <c r="H282" s="19">
        <f t="shared" si="9"/>
        <v>0</v>
      </c>
    </row>
    <row r="283" spans="2:8" x14ac:dyDescent="0.4">
      <c r="B283" s="86"/>
      <c r="C283" s="86"/>
      <c r="D283" s="36" t="s">
        <v>733</v>
      </c>
      <c r="E283" s="19"/>
      <c r="F283" s="19">
        <f t="shared" si="8"/>
        <v>0</v>
      </c>
      <c r="G283" s="19"/>
      <c r="H283" s="19">
        <f t="shared" si="9"/>
        <v>0</v>
      </c>
    </row>
    <row r="284" spans="2:8" x14ac:dyDescent="0.4">
      <c r="B284" s="86"/>
      <c r="C284" s="86"/>
      <c r="D284" s="36" t="s">
        <v>357</v>
      </c>
      <c r="E284" s="19"/>
      <c r="F284" s="19">
        <f t="shared" si="8"/>
        <v>0</v>
      </c>
      <c r="G284" s="19"/>
      <c r="H284" s="19">
        <f t="shared" si="9"/>
        <v>0</v>
      </c>
    </row>
    <row r="285" spans="2:8" x14ac:dyDescent="0.4">
      <c r="B285" s="86"/>
      <c r="C285" s="86"/>
      <c r="D285" s="36" t="s">
        <v>358</v>
      </c>
      <c r="E285" s="19"/>
      <c r="F285" s="19">
        <f t="shared" si="8"/>
        <v>0</v>
      </c>
      <c r="G285" s="19"/>
      <c r="H285" s="19">
        <f t="shared" si="9"/>
        <v>0</v>
      </c>
    </row>
    <row r="286" spans="2:8" x14ac:dyDescent="0.4">
      <c r="B286" s="86"/>
      <c r="C286" s="86"/>
      <c r="D286" s="36" t="s">
        <v>359</v>
      </c>
      <c r="E286" s="19"/>
      <c r="F286" s="19">
        <f t="shared" si="8"/>
        <v>0</v>
      </c>
      <c r="G286" s="19"/>
      <c r="H286" s="19">
        <f t="shared" si="9"/>
        <v>0</v>
      </c>
    </row>
    <row r="287" spans="2:8" x14ac:dyDescent="0.4">
      <c r="B287" s="86"/>
      <c r="C287" s="86"/>
      <c r="D287" s="36" t="s">
        <v>360</v>
      </c>
      <c r="E287" s="19"/>
      <c r="F287" s="19">
        <f t="shared" si="8"/>
        <v>0</v>
      </c>
      <c r="G287" s="19"/>
      <c r="H287" s="19">
        <f t="shared" si="9"/>
        <v>0</v>
      </c>
    </row>
    <row r="288" spans="2:8" x14ac:dyDescent="0.4">
      <c r="B288" s="86"/>
      <c r="C288" s="86"/>
      <c r="D288" s="36" t="s">
        <v>361</v>
      </c>
      <c r="E288" s="19"/>
      <c r="F288" s="19">
        <f t="shared" si="8"/>
        <v>0</v>
      </c>
      <c r="G288" s="19"/>
      <c r="H288" s="19">
        <f t="shared" si="9"/>
        <v>0</v>
      </c>
    </row>
    <row r="289" spans="2:8" x14ac:dyDescent="0.4">
      <c r="B289" s="86"/>
      <c r="C289" s="86"/>
      <c r="D289" s="36" t="s">
        <v>362</v>
      </c>
      <c r="E289" s="19"/>
      <c r="F289" s="19">
        <f t="shared" si="8"/>
        <v>0</v>
      </c>
      <c r="G289" s="19"/>
      <c r="H289" s="19">
        <f t="shared" si="9"/>
        <v>0</v>
      </c>
    </row>
    <row r="290" spans="2:8" x14ac:dyDescent="0.4">
      <c r="B290" s="86"/>
      <c r="C290" s="86"/>
      <c r="D290" s="36" t="s">
        <v>363</v>
      </c>
      <c r="E290" s="19">
        <f>+E291+E292+E293</f>
        <v>1716589</v>
      </c>
      <c r="F290" s="19">
        <f t="shared" si="8"/>
        <v>1716589</v>
      </c>
      <c r="G290" s="19">
        <f>+G291+G292+G293</f>
        <v>0</v>
      </c>
      <c r="H290" s="19">
        <f t="shared" si="9"/>
        <v>1716589</v>
      </c>
    </row>
    <row r="291" spans="2:8" x14ac:dyDescent="0.4">
      <c r="B291" s="86"/>
      <c r="C291" s="86"/>
      <c r="D291" s="36" t="s">
        <v>562</v>
      </c>
      <c r="E291" s="19"/>
      <c r="F291" s="19">
        <f t="shared" si="8"/>
        <v>0</v>
      </c>
      <c r="G291" s="19"/>
      <c r="H291" s="19">
        <f t="shared" si="9"/>
        <v>0</v>
      </c>
    </row>
    <row r="292" spans="2:8" x14ac:dyDescent="0.4">
      <c r="B292" s="86"/>
      <c r="C292" s="86"/>
      <c r="D292" s="36" t="s">
        <v>270</v>
      </c>
      <c r="E292" s="19"/>
      <c r="F292" s="19">
        <f t="shared" si="8"/>
        <v>0</v>
      </c>
      <c r="G292" s="19"/>
      <c r="H292" s="19">
        <f t="shared" si="9"/>
        <v>0</v>
      </c>
    </row>
    <row r="293" spans="2:8" x14ac:dyDescent="0.4">
      <c r="B293" s="86"/>
      <c r="C293" s="86"/>
      <c r="D293" s="36" t="s">
        <v>563</v>
      </c>
      <c r="E293" s="19">
        <v>1716589</v>
      </c>
      <c r="F293" s="19">
        <f t="shared" si="8"/>
        <v>1716589</v>
      </c>
      <c r="G293" s="19"/>
      <c r="H293" s="19">
        <f t="shared" si="9"/>
        <v>1716589</v>
      </c>
    </row>
    <row r="294" spans="2:8" x14ac:dyDescent="0.4">
      <c r="B294" s="86"/>
      <c r="C294" s="87"/>
      <c r="D294" s="40" t="s">
        <v>364</v>
      </c>
      <c r="E294" s="21">
        <f>+E282+E283+E284+E285+E286+E287+E288+E289+E290</f>
        <v>1716589</v>
      </c>
      <c r="F294" s="21">
        <f t="shared" si="8"/>
        <v>1716589</v>
      </c>
      <c r="G294" s="21">
        <f>+G282+G283+G284+G285+G286+G287+G288+G289+G290</f>
        <v>0</v>
      </c>
      <c r="H294" s="21">
        <f t="shared" si="9"/>
        <v>1716589</v>
      </c>
    </row>
    <row r="295" spans="2:8" x14ac:dyDescent="0.4">
      <c r="B295" s="87"/>
      <c r="C295" s="17" t="s">
        <v>365</v>
      </c>
      <c r="D295" s="28"/>
      <c r="E295" s="41">
        <f xml:space="preserve"> +E281 - E294</f>
        <v>2214587</v>
      </c>
      <c r="F295" s="41">
        <f t="shared" si="8"/>
        <v>2214587</v>
      </c>
      <c r="G295" s="41">
        <f xml:space="preserve"> +G281 - G294</f>
        <v>0</v>
      </c>
      <c r="H295" s="41">
        <f>H281-H294</f>
        <v>2214587</v>
      </c>
    </row>
    <row r="296" spans="2:8" x14ac:dyDescent="0.4">
      <c r="B296" s="17" t="s">
        <v>366</v>
      </c>
      <c r="C296" s="14"/>
      <c r="D296" s="15"/>
      <c r="E296" s="16">
        <f xml:space="preserve"> +E266 +E295</f>
        <v>150037</v>
      </c>
      <c r="F296" s="16">
        <f t="shared" si="8"/>
        <v>150037</v>
      </c>
      <c r="G296" s="16">
        <f xml:space="preserve"> +G266 +G295</f>
        <v>0</v>
      </c>
      <c r="H296" s="16">
        <f>H266+H295</f>
        <v>150037</v>
      </c>
    </row>
  </sheetData>
  <mergeCells count="12">
    <mergeCell ref="C7:C185"/>
    <mergeCell ref="B7:B266"/>
    <mergeCell ref="C186:C265"/>
    <mergeCell ref="B267:B295"/>
    <mergeCell ref="C267:C281"/>
    <mergeCell ref="C282:C294"/>
    <mergeCell ref="B2:H2"/>
    <mergeCell ref="B3:H3"/>
    <mergeCell ref="B5:D6"/>
    <mergeCell ref="F5:F6"/>
    <mergeCell ref="G5:G6"/>
    <mergeCell ref="H5:H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0E6EE-8348-47A6-88B5-5C01E74E445F}">
  <dimension ref="B2:J82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43.75" customWidth="1"/>
    <col min="5" max="10" width="20.75" customWidth="1"/>
  </cols>
  <sheetData>
    <row r="2" spans="2:10" ht="21" x14ac:dyDescent="0.4">
      <c r="B2" s="64"/>
      <c r="C2" s="64"/>
      <c r="D2" s="64"/>
      <c r="E2" s="64"/>
      <c r="F2" s="1"/>
      <c r="G2" s="1"/>
      <c r="H2" s="1"/>
      <c r="I2" s="2"/>
      <c r="J2" s="2" t="s">
        <v>75</v>
      </c>
    </row>
    <row r="3" spans="2:10" ht="21" x14ac:dyDescent="0.4">
      <c r="B3" s="70" t="s">
        <v>76</v>
      </c>
      <c r="C3" s="70"/>
      <c r="D3" s="70"/>
      <c r="E3" s="70"/>
      <c r="F3" s="70"/>
      <c r="G3" s="70"/>
      <c r="H3" s="70"/>
      <c r="I3" s="70"/>
      <c r="J3" s="70"/>
    </row>
    <row r="4" spans="2:10" x14ac:dyDescent="0.4">
      <c r="B4" s="30"/>
      <c r="C4" s="30"/>
      <c r="D4" s="30"/>
      <c r="E4" s="30"/>
      <c r="F4" s="30"/>
      <c r="G4" s="30"/>
      <c r="H4" s="30"/>
      <c r="I4" s="1"/>
      <c r="J4" s="1"/>
    </row>
    <row r="5" spans="2:10" ht="21" x14ac:dyDescent="0.4">
      <c r="B5" s="71" t="s">
        <v>718</v>
      </c>
      <c r="C5" s="71"/>
      <c r="D5" s="71"/>
      <c r="E5" s="71"/>
      <c r="F5" s="71"/>
      <c r="G5" s="71"/>
      <c r="H5" s="71"/>
      <c r="I5" s="71"/>
      <c r="J5" s="71"/>
    </row>
    <row r="6" spans="2:10" x14ac:dyDescent="0.4">
      <c r="B6" s="3"/>
      <c r="C6" s="3"/>
      <c r="D6" s="3"/>
      <c r="E6" s="3"/>
      <c r="F6" s="3"/>
      <c r="G6" s="3"/>
      <c r="H6" s="1"/>
      <c r="I6" s="1"/>
      <c r="J6" s="3" t="s">
        <v>2</v>
      </c>
    </row>
    <row r="7" spans="2:10" x14ac:dyDescent="0.4">
      <c r="B7" s="72" t="s">
        <v>3</v>
      </c>
      <c r="C7" s="72"/>
      <c r="D7" s="72"/>
      <c r="E7" s="65" t="s">
        <v>77</v>
      </c>
      <c r="F7" s="65" t="s">
        <v>78</v>
      </c>
      <c r="G7" s="65" t="s">
        <v>79</v>
      </c>
      <c r="H7" s="65" t="s">
        <v>80</v>
      </c>
      <c r="I7" s="65" t="s">
        <v>81</v>
      </c>
      <c r="J7" s="65" t="s">
        <v>82</v>
      </c>
    </row>
    <row r="8" spans="2:10" x14ac:dyDescent="0.4">
      <c r="B8" s="67" t="s">
        <v>8</v>
      </c>
      <c r="C8" s="67" t="s">
        <v>9</v>
      </c>
      <c r="D8" s="4" t="s">
        <v>10</v>
      </c>
      <c r="E8" s="6">
        <v>46651870</v>
      </c>
      <c r="F8" s="6">
        <v>0</v>
      </c>
      <c r="G8" s="6">
        <v>0</v>
      </c>
      <c r="H8" s="6">
        <f>E8+F8+G8</f>
        <v>46651870</v>
      </c>
      <c r="I8" s="5"/>
      <c r="J8" s="6">
        <f>H8-ABS(I8)</f>
        <v>46651870</v>
      </c>
    </row>
    <row r="9" spans="2:10" x14ac:dyDescent="0.4">
      <c r="B9" s="68"/>
      <c r="C9" s="68"/>
      <c r="D9" s="7" t="s">
        <v>11</v>
      </c>
      <c r="E9" s="9">
        <v>122942596</v>
      </c>
      <c r="F9" s="9">
        <v>0</v>
      </c>
      <c r="G9" s="9">
        <v>0</v>
      </c>
      <c r="H9" s="9">
        <f t="shared" ref="H9:H72" si="0">E9+F9+G9</f>
        <v>122942596</v>
      </c>
      <c r="I9" s="8"/>
      <c r="J9" s="9">
        <f t="shared" ref="J9:J72" si="1">H9-ABS(I9)</f>
        <v>122942596</v>
      </c>
    </row>
    <row r="10" spans="2:10" x14ac:dyDescent="0.4">
      <c r="B10" s="68"/>
      <c r="C10" s="68"/>
      <c r="D10" s="7" t="s">
        <v>12</v>
      </c>
      <c r="E10" s="9">
        <v>0</v>
      </c>
      <c r="F10" s="9">
        <v>0</v>
      </c>
      <c r="G10" s="9">
        <v>0</v>
      </c>
      <c r="H10" s="9">
        <f t="shared" si="0"/>
        <v>0</v>
      </c>
      <c r="I10" s="8"/>
      <c r="J10" s="9">
        <f t="shared" si="1"/>
        <v>0</v>
      </c>
    </row>
    <row r="11" spans="2:10" x14ac:dyDescent="0.4">
      <c r="B11" s="68"/>
      <c r="C11" s="68"/>
      <c r="D11" s="7" t="s">
        <v>13</v>
      </c>
      <c r="E11" s="9">
        <v>0</v>
      </c>
      <c r="F11" s="9">
        <v>0</v>
      </c>
      <c r="G11" s="9">
        <v>0</v>
      </c>
      <c r="H11" s="9">
        <f t="shared" si="0"/>
        <v>0</v>
      </c>
      <c r="I11" s="8"/>
      <c r="J11" s="9">
        <f t="shared" si="1"/>
        <v>0</v>
      </c>
    </row>
    <row r="12" spans="2:10" x14ac:dyDescent="0.4">
      <c r="B12" s="68"/>
      <c r="C12" s="68"/>
      <c r="D12" s="7" t="s">
        <v>14</v>
      </c>
      <c r="E12" s="9">
        <v>0</v>
      </c>
      <c r="F12" s="9">
        <v>0</v>
      </c>
      <c r="G12" s="9">
        <v>0</v>
      </c>
      <c r="H12" s="9">
        <f t="shared" si="0"/>
        <v>0</v>
      </c>
      <c r="I12" s="8"/>
      <c r="J12" s="9">
        <f t="shared" si="1"/>
        <v>0</v>
      </c>
    </row>
    <row r="13" spans="2:10" x14ac:dyDescent="0.4">
      <c r="B13" s="68"/>
      <c r="C13" s="68"/>
      <c r="D13" s="7" t="s">
        <v>15</v>
      </c>
      <c r="E13" s="9">
        <v>24876470</v>
      </c>
      <c r="F13" s="9">
        <v>0</v>
      </c>
      <c r="G13" s="9">
        <v>0</v>
      </c>
      <c r="H13" s="9">
        <f t="shared" si="0"/>
        <v>24876470</v>
      </c>
      <c r="I13" s="8"/>
      <c r="J13" s="9">
        <f t="shared" si="1"/>
        <v>24876470</v>
      </c>
    </row>
    <row r="14" spans="2:10" x14ac:dyDescent="0.4">
      <c r="B14" s="68"/>
      <c r="C14" s="68"/>
      <c r="D14" s="7" t="s">
        <v>16</v>
      </c>
      <c r="E14" s="9">
        <v>0</v>
      </c>
      <c r="F14" s="9">
        <v>0</v>
      </c>
      <c r="G14" s="9">
        <v>0</v>
      </c>
      <c r="H14" s="9">
        <f t="shared" si="0"/>
        <v>0</v>
      </c>
      <c r="I14" s="8"/>
      <c r="J14" s="9">
        <f t="shared" si="1"/>
        <v>0</v>
      </c>
    </row>
    <row r="15" spans="2:10" x14ac:dyDescent="0.4">
      <c r="B15" s="68"/>
      <c r="C15" s="68"/>
      <c r="D15" s="7" t="s">
        <v>17</v>
      </c>
      <c r="E15" s="9">
        <v>0</v>
      </c>
      <c r="F15" s="9">
        <v>0</v>
      </c>
      <c r="G15" s="9">
        <v>0</v>
      </c>
      <c r="H15" s="9">
        <f t="shared" si="0"/>
        <v>0</v>
      </c>
      <c r="I15" s="8"/>
      <c r="J15" s="9">
        <f t="shared" si="1"/>
        <v>0</v>
      </c>
    </row>
    <row r="16" spans="2:10" x14ac:dyDescent="0.4">
      <c r="B16" s="68"/>
      <c r="C16" s="68"/>
      <c r="D16" s="7" t="s">
        <v>18</v>
      </c>
      <c r="E16" s="9">
        <v>12104720</v>
      </c>
      <c r="F16" s="9">
        <v>0</v>
      </c>
      <c r="G16" s="9">
        <v>0</v>
      </c>
      <c r="H16" s="9">
        <f t="shared" si="0"/>
        <v>12104720</v>
      </c>
      <c r="I16" s="8"/>
      <c r="J16" s="9">
        <f t="shared" si="1"/>
        <v>12104720</v>
      </c>
    </row>
    <row r="17" spans="2:10" x14ac:dyDescent="0.4">
      <c r="B17" s="68"/>
      <c r="C17" s="68"/>
      <c r="D17" s="7" t="s">
        <v>19</v>
      </c>
      <c r="E17" s="9">
        <v>32416200</v>
      </c>
      <c r="F17" s="9">
        <v>0</v>
      </c>
      <c r="G17" s="9">
        <v>0</v>
      </c>
      <c r="H17" s="9">
        <f t="shared" si="0"/>
        <v>32416200</v>
      </c>
      <c r="I17" s="8"/>
      <c r="J17" s="9">
        <f t="shared" si="1"/>
        <v>32416200</v>
      </c>
    </row>
    <row r="18" spans="2:10" x14ac:dyDescent="0.4">
      <c r="B18" s="68"/>
      <c r="C18" s="68"/>
      <c r="D18" s="7" t="s">
        <v>20</v>
      </c>
      <c r="E18" s="9">
        <v>8500000</v>
      </c>
      <c r="F18" s="9">
        <v>0</v>
      </c>
      <c r="G18" s="9">
        <v>0</v>
      </c>
      <c r="H18" s="9">
        <f t="shared" si="0"/>
        <v>8500000</v>
      </c>
      <c r="I18" s="8"/>
      <c r="J18" s="9">
        <f t="shared" si="1"/>
        <v>8500000</v>
      </c>
    </row>
    <row r="19" spans="2:10" x14ac:dyDescent="0.4">
      <c r="B19" s="68"/>
      <c r="C19" s="68"/>
      <c r="D19" s="7" t="s">
        <v>21</v>
      </c>
      <c r="E19" s="9">
        <v>0</v>
      </c>
      <c r="F19" s="9">
        <v>0</v>
      </c>
      <c r="G19" s="9">
        <v>0</v>
      </c>
      <c r="H19" s="9">
        <f t="shared" si="0"/>
        <v>0</v>
      </c>
      <c r="I19" s="8"/>
      <c r="J19" s="9">
        <f t="shared" si="1"/>
        <v>0</v>
      </c>
    </row>
    <row r="20" spans="2:10" x14ac:dyDescent="0.4">
      <c r="B20" s="68"/>
      <c r="C20" s="68"/>
      <c r="D20" s="7" t="s">
        <v>22</v>
      </c>
      <c r="E20" s="9">
        <v>0</v>
      </c>
      <c r="F20" s="9">
        <v>0</v>
      </c>
      <c r="G20" s="9">
        <v>0</v>
      </c>
      <c r="H20" s="9">
        <f t="shared" si="0"/>
        <v>0</v>
      </c>
      <c r="I20" s="8"/>
      <c r="J20" s="9">
        <f t="shared" si="1"/>
        <v>0</v>
      </c>
    </row>
    <row r="21" spans="2:10" x14ac:dyDescent="0.4">
      <c r="B21" s="68"/>
      <c r="C21" s="68"/>
      <c r="D21" s="7" t="s">
        <v>23</v>
      </c>
      <c r="E21" s="9">
        <v>16000</v>
      </c>
      <c r="F21" s="9">
        <v>0</v>
      </c>
      <c r="G21" s="9">
        <v>0</v>
      </c>
      <c r="H21" s="9">
        <f t="shared" si="0"/>
        <v>16000</v>
      </c>
      <c r="I21" s="8"/>
      <c r="J21" s="9">
        <f t="shared" si="1"/>
        <v>16000</v>
      </c>
    </row>
    <row r="22" spans="2:10" x14ac:dyDescent="0.4">
      <c r="B22" s="68"/>
      <c r="C22" s="68"/>
      <c r="D22" s="7" t="s">
        <v>24</v>
      </c>
      <c r="E22" s="9">
        <v>815</v>
      </c>
      <c r="F22" s="9">
        <v>0</v>
      </c>
      <c r="G22" s="9">
        <v>0</v>
      </c>
      <c r="H22" s="9">
        <f t="shared" si="0"/>
        <v>815</v>
      </c>
      <c r="I22" s="8"/>
      <c r="J22" s="9">
        <f t="shared" si="1"/>
        <v>815</v>
      </c>
    </row>
    <row r="23" spans="2:10" x14ac:dyDescent="0.4">
      <c r="B23" s="68"/>
      <c r="C23" s="68"/>
      <c r="D23" s="7" t="s">
        <v>719</v>
      </c>
      <c r="E23" s="9">
        <v>0</v>
      </c>
      <c r="F23" s="9">
        <v>0</v>
      </c>
      <c r="G23" s="9">
        <v>0</v>
      </c>
      <c r="H23" s="9">
        <f t="shared" si="0"/>
        <v>0</v>
      </c>
      <c r="I23" s="8"/>
      <c r="J23" s="9">
        <f t="shared" si="1"/>
        <v>0</v>
      </c>
    </row>
    <row r="24" spans="2:10" x14ac:dyDescent="0.4">
      <c r="B24" s="68"/>
      <c r="C24" s="68"/>
      <c r="D24" s="7" t="s">
        <v>25</v>
      </c>
      <c r="E24" s="9">
        <v>6703764</v>
      </c>
      <c r="F24" s="9">
        <v>0</v>
      </c>
      <c r="G24" s="9">
        <v>0</v>
      </c>
      <c r="H24" s="9">
        <f t="shared" si="0"/>
        <v>6703764</v>
      </c>
      <c r="I24" s="8"/>
      <c r="J24" s="9">
        <f t="shared" si="1"/>
        <v>6703764</v>
      </c>
    </row>
    <row r="25" spans="2:10" x14ac:dyDescent="0.4">
      <c r="B25" s="68"/>
      <c r="C25" s="68"/>
      <c r="D25" s="7" t="s">
        <v>26</v>
      </c>
      <c r="E25" s="9">
        <v>0</v>
      </c>
      <c r="F25" s="9">
        <v>0</v>
      </c>
      <c r="G25" s="9">
        <v>0</v>
      </c>
      <c r="H25" s="9">
        <f t="shared" si="0"/>
        <v>0</v>
      </c>
      <c r="I25" s="10"/>
      <c r="J25" s="9">
        <f t="shared" si="1"/>
        <v>0</v>
      </c>
    </row>
    <row r="26" spans="2:10" x14ac:dyDescent="0.4">
      <c r="B26" s="68"/>
      <c r="C26" s="69"/>
      <c r="D26" s="11" t="s">
        <v>27</v>
      </c>
      <c r="E26" s="13">
        <f>+E8+E9+E10+E11+E12+E13+E14+E15+E16+E17+E18+E19+E20+E21+E22+E23+E24+E25</f>
        <v>254212435</v>
      </c>
      <c r="F26" s="13">
        <f>+F8+F9+F10+F11+F12+F13+F14+F15+F16+F17+F18+F19+F20+F21+F22+F23+F24+F25</f>
        <v>0</v>
      </c>
      <c r="G26" s="13">
        <f>+G8+G9+G10+G11+G12+G13+G14+G15+G16+G17+G18+G19+G20+G21+G22+G23+G24+G25</f>
        <v>0</v>
      </c>
      <c r="H26" s="13">
        <f t="shared" si="0"/>
        <v>254212435</v>
      </c>
      <c r="I26" s="12">
        <f>+I8+I9+I10+I11+I12+I13+I14+I15+I16+I17+I18+I19+I20+I21+I22+I23+I24+I25</f>
        <v>0</v>
      </c>
      <c r="J26" s="13">
        <f t="shared" si="1"/>
        <v>254212435</v>
      </c>
    </row>
    <row r="27" spans="2:10" x14ac:dyDescent="0.4">
      <c r="B27" s="68"/>
      <c r="C27" s="67" t="s">
        <v>28</v>
      </c>
      <c r="D27" s="7" t="s">
        <v>29</v>
      </c>
      <c r="E27" s="9">
        <v>177121627</v>
      </c>
      <c r="F27" s="9">
        <v>0</v>
      </c>
      <c r="G27" s="9">
        <v>0</v>
      </c>
      <c r="H27" s="9">
        <f t="shared" si="0"/>
        <v>177121627</v>
      </c>
      <c r="I27" s="5"/>
      <c r="J27" s="9">
        <f t="shared" si="1"/>
        <v>177121627</v>
      </c>
    </row>
    <row r="28" spans="2:10" x14ac:dyDescent="0.4">
      <c r="B28" s="68"/>
      <c r="C28" s="68"/>
      <c r="D28" s="7" t="s">
        <v>30</v>
      </c>
      <c r="E28" s="9">
        <v>45080213</v>
      </c>
      <c r="F28" s="9">
        <v>0</v>
      </c>
      <c r="G28" s="9">
        <v>0</v>
      </c>
      <c r="H28" s="9">
        <f t="shared" si="0"/>
        <v>45080213</v>
      </c>
      <c r="I28" s="8"/>
      <c r="J28" s="9">
        <f t="shared" si="1"/>
        <v>45080213</v>
      </c>
    </row>
    <row r="29" spans="2:10" x14ac:dyDescent="0.4">
      <c r="B29" s="68"/>
      <c r="C29" s="68"/>
      <c r="D29" s="7" t="s">
        <v>31</v>
      </c>
      <c r="E29" s="9">
        <v>16545034</v>
      </c>
      <c r="F29" s="9">
        <v>0</v>
      </c>
      <c r="G29" s="9">
        <v>0</v>
      </c>
      <c r="H29" s="9">
        <f t="shared" si="0"/>
        <v>16545034</v>
      </c>
      <c r="I29" s="8"/>
      <c r="J29" s="9">
        <f t="shared" si="1"/>
        <v>16545034</v>
      </c>
    </row>
    <row r="30" spans="2:10" x14ac:dyDescent="0.4">
      <c r="B30" s="68"/>
      <c r="C30" s="68"/>
      <c r="D30" s="7" t="s">
        <v>32</v>
      </c>
      <c r="E30" s="9">
        <v>0</v>
      </c>
      <c r="F30" s="9">
        <v>0</v>
      </c>
      <c r="G30" s="9">
        <v>0</v>
      </c>
      <c r="H30" s="9">
        <f t="shared" si="0"/>
        <v>0</v>
      </c>
      <c r="I30" s="8"/>
      <c r="J30" s="9">
        <f t="shared" si="1"/>
        <v>0</v>
      </c>
    </row>
    <row r="31" spans="2:10" x14ac:dyDescent="0.4">
      <c r="B31" s="68"/>
      <c r="C31" s="68"/>
      <c r="D31" s="7" t="s">
        <v>33</v>
      </c>
      <c r="E31" s="9">
        <v>0</v>
      </c>
      <c r="F31" s="9">
        <v>0</v>
      </c>
      <c r="G31" s="9">
        <v>0</v>
      </c>
      <c r="H31" s="9">
        <f t="shared" si="0"/>
        <v>0</v>
      </c>
      <c r="I31" s="8"/>
      <c r="J31" s="9">
        <f t="shared" si="1"/>
        <v>0</v>
      </c>
    </row>
    <row r="32" spans="2:10" x14ac:dyDescent="0.4">
      <c r="B32" s="68"/>
      <c r="C32" s="68"/>
      <c r="D32" s="7" t="s">
        <v>34</v>
      </c>
      <c r="E32" s="9">
        <v>0</v>
      </c>
      <c r="F32" s="9">
        <v>0</v>
      </c>
      <c r="G32" s="9">
        <v>0</v>
      </c>
      <c r="H32" s="9">
        <f t="shared" si="0"/>
        <v>0</v>
      </c>
      <c r="I32" s="8"/>
      <c r="J32" s="9">
        <f t="shared" si="1"/>
        <v>0</v>
      </c>
    </row>
    <row r="33" spans="2:10" x14ac:dyDescent="0.4">
      <c r="B33" s="68"/>
      <c r="C33" s="68"/>
      <c r="D33" s="7" t="s">
        <v>35</v>
      </c>
      <c r="E33" s="9">
        <v>186431</v>
      </c>
      <c r="F33" s="9">
        <v>0</v>
      </c>
      <c r="G33" s="9">
        <v>0</v>
      </c>
      <c r="H33" s="9">
        <f t="shared" si="0"/>
        <v>186431</v>
      </c>
      <c r="I33" s="8"/>
      <c r="J33" s="9">
        <f t="shared" si="1"/>
        <v>186431</v>
      </c>
    </row>
    <row r="34" spans="2:10" x14ac:dyDescent="0.4">
      <c r="B34" s="68"/>
      <c r="C34" s="68"/>
      <c r="D34" s="7" t="s">
        <v>720</v>
      </c>
      <c r="E34" s="9">
        <v>0</v>
      </c>
      <c r="F34" s="9">
        <v>0</v>
      </c>
      <c r="G34" s="9">
        <v>0</v>
      </c>
      <c r="H34" s="9">
        <f t="shared" si="0"/>
        <v>0</v>
      </c>
      <c r="I34" s="8"/>
      <c r="J34" s="9">
        <f t="shared" si="1"/>
        <v>0</v>
      </c>
    </row>
    <row r="35" spans="2:10" x14ac:dyDescent="0.4">
      <c r="B35" s="68"/>
      <c r="C35" s="68"/>
      <c r="D35" s="7" t="s">
        <v>36</v>
      </c>
      <c r="E35" s="9">
        <v>1716589</v>
      </c>
      <c r="F35" s="9">
        <v>0</v>
      </c>
      <c r="G35" s="9">
        <v>0</v>
      </c>
      <c r="H35" s="9">
        <f t="shared" si="0"/>
        <v>1716589</v>
      </c>
      <c r="I35" s="8"/>
      <c r="J35" s="9">
        <f t="shared" si="1"/>
        <v>1716589</v>
      </c>
    </row>
    <row r="36" spans="2:10" x14ac:dyDescent="0.4">
      <c r="B36" s="68"/>
      <c r="C36" s="68"/>
      <c r="D36" s="7" t="s">
        <v>37</v>
      </c>
      <c r="E36" s="9">
        <v>0</v>
      </c>
      <c r="F36" s="9">
        <v>0</v>
      </c>
      <c r="G36" s="9">
        <v>0</v>
      </c>
      <c r="H36" s="9">
        <f t="shared" si="0"/>
        <v>0</v>
      </c>
      <c r="I36" s="10"/>
      <c r="J36" s="9">
        <f t="shared" si="1"/>
        <v>0</v>
      </c>
    </row>
    <row r="37" spans="2:10" x14ac:dyDescent="0.4">
      <c r="B37" s="68"/>
      <c r="C37" s="69"/>
      <c r="D37" s="11" t="s">
        <v>38</v>
      </c>
      <c r="E37" s="13">
        <f>+E27+E28+E29+E30+E31+E32+E33+E34+E35+E36</f>
        <v>240649894</v>
      </c>
      <c r="F37" s="13">
        <f>+F27+F28+F29+F30+F31+F32+F33+F34+F35+F36</f>
        <v>0</v>
      </c>
      <c r="G37" s="13">
        <f>+G27+G28+G29+G30+G31+G32+G33+G34+G35+G36</f>
        <v>0</v>
      </c>
      <c r="H37" s="13">
        <f t="shared" si="0"/>
        <v>240649894</v>
      </c>
      <c r="I37" s="12">
        <f>+I27+I28+I29+I30+I31+I32+I33+I34+I35+I36</f>
        <v>0</v>
      </c>
      <c r="J37" s="13">
        <f t="shared" si="1"/>
        <v>240649894</v>
      </c>
    </row>
    <row r="38" spans="2:10" x14ac:dyDescent="0.4">
      <c r="B38" s="69"/>
      <c r="C38" s="14" t="s">
        <v>39</v>
      </c>
      <c r="D38" s="15"/>
      <c r="E38" s="16">
        <f xml:space="preserve"> +E26 - E37</f>
        <v>13562541</v>
      </c>
      <c r="F38" s="16">
        <f xml:space="preserve"> +F26 - F37</f>
        <v>0</v>
      </c>
      <c r="G38" s="16">
        <f xml:space="preserve"> +G26 - G37</f>
        <v>0</v>
      </c>
      <c r="H38" s="16">
        <f t="shared" si="0"/>
        <v>13562541</v>
      </c>
      <c r="I38" s="12">
        <f xml:space="preserve"> +I26 - I37</f>
        <v>0</v>
      </c>
      <c r="J38" s="16">
        <f>J26-J37</f>
        <v>13562541</v>
      </c>
    </row>
    <row r="39" spans="2:10" x14ac:dyDescent="0.4">
      <c r="B39" s="67" t="s">
        <v>40</v>
      </c>
      <c r="C39" s="67" t="s">
        <v>9</v>
      </c>
      <c r="D39" s="7" t="s">
        <v>41</v>
      </c>
      <c r="E39" s="9">
        <v>0</v>
      </c>
      <c r="F39" s="9">
        <v>0</v>
      </c>
      <c r="G39" s="9">
        <v>0</v>
      </c>
      <c r="H39" s="9">
        <f t="shared" si="0"/>
        <v>0</v>
      </c>
      <c r="I39" s="5"/>
      <c r="J39" s="9">
        <f t="shared" si="1"/>
        <v>0</v>
      </c>
    </row>
    <row r="40" spans="2:10" x14ac:dyDescent="0.4">
      <c r="B40" s="68"/>
      <c r="C40" s="68"/>
      <c r="D40" s="7" t="s">
        <v>42</v>
      </c>
      <c r="E40" s="9">
        <v>0</v>
      </c>
      <c r="F40" s="9">
        <v>0</v>
      </c>
      <c r="G40" s="9">
        <v>0</v>
      </c>
      <c r="H40" s="9">
        <f t="shared" si="0"/>
        <v>0</v>
      </c>
      <c r="I40" s="8"/>
      <c r="J40" s="9">
        <f t="shared" si="1"/>
        <v>0</v>
      </c>
    </row>
    <row r="41" spans="2:10" x14ac:dyDescent="0.4">
      <c r="B41" s="68"/>
      <c r="C41" s="68"/>
      <c r="D41" s="7" t="s">
        <v>43</v>
      </c>
      <c r="E41" s="9">
        <v>0</v>
      </c>
      <c r="F41" s="9">
        <v>0</v>
      </c>
      <c r="G41" s="9">
        <v>0</v>
      </c>
      <c r="H41" s="9">
        <f t="shared" si="0"/>
        <v>0</v>
      </c>
      <c r="I41" s="8"/>
      <c r="J41" s="9">
        <f t="shared" si="1"/>
        <v>0</v>
      </c>
    </row>
    <row r="42" spans="2:10" x14ac:dyDescent="0.4">
      <c r="B42" s="68"/>
      <c r="C42" s="68"/>
      <c r="D42" s="7" t="s">
        <v>721</v>
      </c>
      <c r="E42" s="9">
        <v>0</v>
      </c>
      <c r="F42" s="9">
        <v>0</v>
      </c>
      <c r="G42" s="9">
        <v>0</v>
      </c>
      <c r="H42" s="9">
        <f t="shared" si="0"/>
        <v>0</v>
      </c>
      <c r="I42" s="8"/>
      <c r="J42" s="9">
        <f t="shared" si="1"/>
        <v>0</v>
      </c>
    </row>
    <row r="43" spans="2:10" x14ac:dyDescent="0.4">
      <c r="B43" s="68"/>
      <c r="C43" s="68"/>
      <c r="D43" s="7" t="s">
        <v>44</v>
      </c>
      <c r="E43" s="9">
        <v>0</v>
      </c>
      <c r="F43" s="9">
        <v>0</v>
      </c>
      <c r="G43" s="9">
        <v>0</v>
      </c>
      <c r="H43" s="9">
        <f t="shared" si="0"/>
        <v>0</v>
      </c>
      <c r="I43" s="8"/>
      <c r="J43" s="9">
        <f t="shared" si="1"/>
        <v>0</v>
      </c>
    </row>
    <row r="44" spans="2:10" x14ac:dyDescent="0.4">
      <c r="B44" s="68"/>
      <c r="C44" s="68"/>
      <c r="D44" s="7" t="s">
        <v>45</v>
      </c>
      <c r="E44" s="9">
        <v>0</v>
      </c>
      <c r="F44" s="9">
        <v>0</v>
      </c>
      <c r="G44" s="9">
        <v>0</v>
      </c>
      <c r="H44" s="9">
        <f t="shared" si="0"/>
        <v>0</v>
      </c>
      <c r="I44" s="10"/>
      <c r="J44" s="9">
        <f t="shared" si="1"/>
        <v>0</v>
      </c>
    </row>
    <row r="45" spans="2:10" x14ac:dyDescent="0.4">
      <c r="B45" s="68"/>
      <c r="C45" s="69"/>
      <c r="D45" s="11" t="s">
        <v>46</v>
      </c>
      <c r="E45" s="13">
        <f>+E39+E40+E41+E42+E43+E44</f>
        <v>0</v>
      </c>
      <c r="F45" s="13">
        <f>+F39+F40+F41+F42+F43+F44</f>
        <v>0</v>
      </c>
      <c r="G45" s="13">
        <f>+G39+G40+G41+G42+G43+G44</f>
        <v>0</v>
      </c>
      <c r="H45" s="13">
        <f t="shared" si="0"/>
        <v>0</v>
      </c>
      <c r="I45" s="12">
        <f>+I39+I40+I41+I42+I43+I44</f>
        <v>0</v>
      </c>
      <c r="J45" s="13">
        <f t="shared" si="1"/>
        <v>0</v>
      </c>
    </row>
    <row r="46" spans="2:10" x14ac:dyDescent="0.4">
      <c r="B46" s="68"/>
      <c r="C46" s="67" t="s">
        <v>28</v>
      </c>
      <c r="D46" s="7" t="s">
        <v>47</v>
      </c>
      <c r="E46" s="9">
        <v>4400000</v>
      </c>
      <c r="F46" s="9">
        <v>0</v>
      </c>
      <c r="G46" s="9">
        <v>0</v>
      </c>
      <c r="H46" s="9">
        <f t="shared" si="0"/>
        <v>4400000</v>
      </c>
      <c r="I46" s="5"/>
      <c r="J46" s="9">
        <f t="shared" si="1"/>
        <v>4400000</v>
      </c>
    </row>
    <row r="47" spans="2:10" x14ac:dyDescent="0.4">
      <c r="B47" s="68"/>
      <c r="C47" s="68"/>
      <c r="D47" s="7" t="s">
        <v>722</v>
      </c>
      <c r="E47" s="9">
        <v>0</v>
      </c>
      <c r="F47" s="9">
        <v>0</v>
      </c>
      <c r="G47" s="9">
        <v>0</v>
      </c>
      <c r="H47" s="9">
        <f t="shared" si="0"/>
        <v>0</v>
      </c>
      <c r="I47" s="8"/>
      <c r="J47" s="9">
        <f t="shared" si="1"/>
        <v>0</v>
      </c>
    </row>
    <row r="48" spans="2:10" x14ac:dyDescent="0.4">
      <c r="B48" s="68"/>
      <c r="C48" s="68"/>
      <c r="D48" s="7" t="s">
        <v>48</v>
      </c>
      <c r="E48" s="9">
        <v>3280420</v>
      </c>
      <c r="F48" s="9">
        <v>0</v>
      </c>
      <c r="G48" s="9">
        <v>0</v>
      </c>
      <c r="H48" s="9">
        <f t="shared" si="0"/>
        <v>3280420</v>
      </c>
      <c r="I48" s="8"/>
      <c r="J48" s="9">
        <f t="shared" si="1"/>
        <v>3280420</v>
      </c>
    </row>
    <row r="49" spans="2:10" x14ac:dyDescent="0.4">
      <c r="B49" s="68"/>
      <c r="C49" s="68"/>
      <c r="D49" s="7" t="s">
        <v>49</v>
      </c>
      <c r="E49" s="9">
        <v>0</v>
      </c>
      <c r="F49" s="9">
        <v>0</v>
      </c>
      <c r="G49" s="9">
        <v>0</v>
      </c>
      <c r="H49" s="9">
        <f t="shared" si="0"/>
        <v>0</v>
      </c>
      <c r="I49" s="8"/>
      <c r="J49" s="9">
        <f t="shared" si="1"/>
        <v>0</v>
      </c>
    </row>
    <row r="50" spans="2:10" x14ac:dyDescent="0.4">
      <c r="B50" s="68"/>
      <c r="C50" s="68"/>
      <c r="D50" s="7" t="s">
        <v>50</v>
      </c>
      <c r="E50" s="9">
        <v>0</v>
      </c>
      <c r="F50" s="9">
        <v>0</v>
      </c>
      <c r="G50" s="9">
        <v>0</v>
      </c>
      <c r="H50" s="9">
        <f t="shared" si="0"/>
        <v>0</v>
      </c>
      <c r="I50" s="8"/>
      <c r="J50" s="9">
        <f t="shared" si="1"/>
        <v>0</v>
      </c>
    </row>
    <row r="51" spans="2:10" x14ac:dyDescent="0.4">
      <c r="B51" s="68"/>
      <c r="C51" s="68"/>
      <c r="D51" s="7" t="s">
        <v>51</v>
      </c>
      <c r="E51" s="9">
        <v>0</v>
      </c>
      <c r="F51" s="9">
        <v>0</v>
      </c>
      <c r="G51" s="9">
        <v>0</v>
      </c>
      <c r="H51" s="9">
        <f t="shared" si="0"/>
        <v>0</v>
      </c>
      <c r="I51" s="10"/>
      <c r="J51" s="9">
        <f t="shared" si="1"/>
        <v>0</v>
      </c>
    </row>
    <row r="52" spans="2:10" x14ac:dyDescent="0.4">
      <c r="B52" s="68"/>
      <c r="C52" s="69"/>
      <c r="D52" s="11" t="s">
        <v>52</v>
      </c>
      <c r="E52" s="13">
        <f>+E46+E47+E48+E49+E50+E51</f>
        <v>7680420</v>
      </c>
      <c r="F52" s="13">
        <f>+F46+F47+F48+F49+F50+F51</f>
        <v>0</v>
      </c>
      <c r="G52" s="13">
        <f>+G46+G47+G48+G49+G50+G51</f>
        <v>0</v>
      </c>
      <c r="H52" s="13">
        <f t="shared" si="0"/>
        <v>7680420</v>
      </c>
      <c r="I52" s="12">
        <f>+I46+I47+I48+I49+I50+I51</f>
        <v>0</v>
      </c>
      <c r="J52" s="13">
        <f t="shared" si="1"/>
        <v>7680420</v>
      </c>
    </row>
    <row r="53" spans="2:10" x14ac:dyDescent="0.4">
      <c r="B53" s="69"/>
      <c r="C53" s="17" t="s">
        <v>53</v>
      </c>
      <c r="D53" s="15"/>
      <c r="E53" s="16">
        <f xml:space="preserve"> +E45 - E52</f>
        <v>-7680420</v>
      </c>
      <c r="F53" s="16">
        <f xml:space="preserve"> +F45 - F52</f>
        <v>0</v>
      </c>
      <c r="G53" s="16">
        <f xml:space="preserve"> +G45 - G52</f>
        <v>0</v>
      </c>
      <c r="H53" s="16">
        <f t="shared" si="0"/>
        <v>-7680420</v>
      </c>
      <c r="I53" s="12">
        <f xml:space="preserve"> +I45 - I52</f>
        <v>0</v>
      </c>
      <c r="J53" s="16">
        <f>J45-J52</f>
        <v>-7680420</v>
      </c>
    </row>
    <row r="54" spans="2:10" x14ac:dyDescent="0.4">
      <c r="B54" s="67" t="s">
        <v>54</v>
      </c>
      <c r="C54" s="67" t="s">
        <v>9</v>
      </c>
      <c r="D54" s="7" t="s">
        <v>55</v>
      </c>
      <c r="E54" s="9">
        <v>0</v>
      </c>
      <c r="F54" s="9">
        <v>0</v>
      </c>
      <c r="G54" s="9">
        <v>0</v>
      </c>
      <c r="H54" s="9">
        <f t="shared" si="0"/>
        <v>0</v>
      </c>
      <c r="I54" s="5"/>
      <c r="J54" s="9">
        <f t="shared" si="1"/>
        <v>0</v>
      </c>
    </row>
    <row r="55" spans="2:10" x14ac:dyDescent="0.4">
      <c r="B55" s="68"/>
      <c r="C55" s="68"/>
      <c r="D55" s="7" t="s">
        <v>56</v>
      </c>
      <c r="E55" s="9">
        <v>0</v>
      </c>
      <c r="F55" s="9">
        <v>0</v>
      </c>
      <c r="G55" s="9">
        <v>0</v>
      </c>
      <c r="H55" s="9">
        <f t="shared" si="0"/>
        <v>0</v>
      </c>
      <c r="I55" s="8"/>
      <c r="J55" s="9">
        <f t="shared" si="1"/>
        <v>0</v>
      </c>
    </row>
    <row r="56" spans="2:10" x14ac:dyDescent="0.4">
      <c r="B56" s="68"/>
      <c r="C56" s="68"/>
      <c r="D56" s="7" t="s">
        <v>57</v>
      </c>
      <c r="E56" s="9">
        <v>0</v>
      </c>
      <c r="F56" s="9">
        <v>0</v>
      </c>
      <c r="G56" s="9">
        <v>0</v>
      </c>
      <c r="H56" s="9">
        <f t="shared" si="0"/>
        <v>0</v>
      </c>
      <c r="I56" s="8"/>
      <c r="J56" s="9">
        <f t="shared" si="1"/>
        <v>0</v>
      </c>
    </row>
    <row r="57" spans="2:10" x14ac:dyDescent="0.4">
      <c r="B57" s="68"/>
      <c r="C57" s="68"/>
      <c r="D57" s="7" t="s">
        <v>723</v>
      </c>
      <c r="E57" s="9">
        <v>0</v>
      </c>
      <c r="F57" s="9">
        <v>0</v>
      </c>
      <c r="G57" s="9">
        <v>0</v>
      </c>
      <c r="H57" s="9">
        <f t="shared" si="0"/>
        <v>0</v>
      </c>
      <c r="I57" s="8"/>
      <c r="J57" s="9">
        <f t="shared" si="1"/>
        <v>0</v>
      </c>
    </row>
    <row r="58" spans="2:10" x14ac:dyDescent="0.4">
      <c r="B58" s="68"/>
      <c r="C58" s="68"/>
      <c r="D58" s="7" t="s">
        <v>58</v>
      </c>
      <c r="E58" s="9">
        <v>0</v>
      </c>
      <c r="F58" s="9">
        <v>0</v>
      </c>
      <c r="G58" s="9">
        <v>0</v>
      </c>
      <c r="H58" s="9">
        <f t="shared" si="0"/>
        <v>0</v>
      </c>
      <c r="I58" s="8"/>
      <c r="J58" s="9">
        <f t="shared" si="1"/>
        <v>0</v>
      </c>
    </row>
    <row r="59" spans="2:10" x14ac:dyDescent="0.4">
      <c r="B59" s="68"/>
      <c r="C59" s="68"/>
      <c r="D59" s="7" t="s">
        <v>724</v>
      </c>
      <c r="E59" s="9">
        <v>0</v>
      </c>
      <c r="F59" s="9">
        <v>0</v>
      </c>
      <c r="G59" s="9">
        <v>0</v>
      </c>
      <c r="H59" s="9">
        <f t="shared" si="0"/>
        <v>0</v>
      </c>
      <c r="I59" s="8"/>
      <c r="J59" s="9">
        <f t="shared" si="1"/>
        <v>0</v>
      </c>
    </row>
    <row r="60" spans="2:10" x14ac:dyDescent="0.4">
      <c r="B60" s="68"/>
      <c r="C60" s="68"/>
      <c r="D60" s="7" t="s">
        <v>59</v>
      </c>
      <c r="E60" s="9">
        <v>0</v>
      </c>
      <c r="F60" s="9">
        <v>0</v>
      </c>
      <c r="G60" s="9">
        <v>0</v>
      </c>
      <c r="H60" s="9">
        <f t="shared" si="0"/>
        <v>0</v>
      </c>
      <c r="I60" s="8"/>
      <c r="J60" s="9">
        <f t="shared" si="1"/>
        <v>0</v>
      </c>
    </row>
    <row r="61" spans="2:10" x14ac:dyDescent="0.4">
      <c r="B61" s="68"/>
      <c r="C61" s="68"/>
      <c r="D61" s="7" t="s">
        <v>60</v>
      </c>
      <c r="E61" s="9">
        <v>865215</v>
      </c>
      <c r="F61" s="9">
        <v>0</v>
      </c>
      <c r="G61" s="9">
        <v>0</v>
      </c>
      <c r="H61" s="9">
        <f t="shared" si="0"/>
        <v>865215</v>
      </c>
      <c r="I61" s="8"/>
      <c r="J61" s="9">
        <f t="shared" si="1"/>
        <v>865215</v>
      </c>
    </row>
    <row r="62" spans="2:10" x14ac:dyDescent="0.4">
      <c r="B62" s="68"/>
      <c r="C62" s="68"/>
      <c r="D62" s="7" t="s">
        <v>83</v>
      </c>
      <c r="E62" s="9">
        <v>0</v>
      </c>
      <c r="F62" s="9">
        <v>0</v>
      </c>
      <c r="G62" s="9">
        <v>0</v>
      </c>
      <c r="H62" s="9">
        <f t="shared" si="0"/>
        <v>0</v>
      </c>
      <c r="I62" s="8"/>
      <c r="J62" s="9">
        <f t="shared" si="1"/>
        <v>0</v>
      </c>
    </row>
    <row r="63" spans="2:10" x14ac:dyDescent="0.4">
      <c r="B63" s="68"/>
      <c r="C63" s="68"/>
      <c r="D63" s="7" t="s">
        <v>84</v>
      </c>
      <c r="E63" s="9">
        <v>0</v>
      </c>
      <c r="F63" s="9">
        <v>0</v>
      </c>
      <c r="G63" s="9">
        <v>0</v>
      </c>
      <c r="H63" s="9">
        <f t="shared" si="0"/>
        <v>0</v>
      </c>
      <c r="I63" s="8"/>
      <c r="J63" s="9">
        <f t="shared" si="1"/>
        <v>0</v>
      </c>
    </row>
    <row r="64" spans="2:10" x14ac:dyDescent="0.4">
      <c r="B64" s="68"/>
      <c r="C64" s="68"/>
      <c r="D64" s="7" t="s">
        <v>85</v>
      </c>
      <c r="E64" s="9">
        <v>0</v>
      </c>
      <c r="F64" s="9">
        <v>0</v>
      </c>
      <c r="G64" s="9">
        <v>0</v>
      </c>
      <c r="H64" s="9">
        <f t="shared" si="0"/>
        <v>0</v>
      </c>
      <c r="I64" s="8"/>
      <c r="J64" s="9">
        <f t="shared" si="1"/>
        <v>0</v>
      </c>
    </row>
    <row r="65" spans="2:10" x14ac:dyDescent="0.4">
      <c r="B65" s="68"/>
      <c r="C65" s="68"/>
      <c r="D65" s="7" t="s">
        <v>61</v>
      </c>
      <c r="E65" s="9">
        <v>19644</v>
      </c>
      <c r="F65" s="9">
        <v>0</v>
      </c>
      <c r="G65" s="9">
        <v>0</v>
      </c>
      <c r="H65" s="9">
        <f t="shared" si="0"/>
        <v>19644</v>
      </c>
      <c r="I65" s="10"/>
      <c r="J65" s="9">
        <f t="shared" si="1"/>
        <v>19644</v>
      </c>
    </row>
    <row r="66" spans="2:10" x14ac:dyDescent="0.4">
      <c r="B66" s="68"/>
      <c r="C66" s="69"/>
      <c r="D66" s="11" t="s">
        <v>62</v>
      </c>
      <c r="E66" s="13">
        <f>+E54+E55+E56+E57+E58+E59+E60+E61+E62+E63+E64+E65</f>
        <v>884859</v>
      </c>
      <c r="F66" s="13">
        <f>+F54+F55+F56+F57+F58+F59+F60+F61+F62+F63+F64+F65</f>
        <v>0</v>
      </c>
      <c r="G66" s="13">
        <f>+G54+G55+G56+G57+G58+G59+G60+G61+G62+G63+G64+G65</f>
        <v>0</v>
      </c>
      <c r="H66" s="13">
        <f t="shared" si="0"/>
        <v>884859</v>
      </c>
      <c r="I66" s="12">
        <f>+I54+I55+I56+I57+I58+I59+I60+I61+I62+I63+I64+I65</f>
        <v>0</v>
      </c>
      <c r="J66" s="13">
        <f t="shared" si="1"/>
        <v>884859</v>
      </c>
    </row>
    <row r="67" spans="2:10" x14ac:dyDescent="0.4">
      <c r="B67" s="68"/>
      <c r="C67" s="67" t="s">
        <v>28</v>
      </c>
      <c r="D67" s="7" t="s">
        <v>63</v>
      </c>
      <c r="E67" s="9">
        <v>0</v>
      </c>
      <c r="F67" s="9">
        <v>0</v>
      </c>
      <c r="G67" s="9">
        <v>0</v>
      </c>
      <c r="H67" s="9">
        <f t="shared" si="0"/>
        <v>0</v>
      </c>
      <c r="I67" s="5"/>
      <c r="J67" s="9">
        <f t="shared" si="1"/>
        <v>0</v>
      </c>
    </row>
    <row r="68" spans="2:10" x14ac:dyDescent="0.4">
      <c r="B68" s="68"/>
      <c r="C68" s="68"/>
      <c r="D68" s="7" t="s">
        <v>64</v>
      </c>
      <c r="E68" s="9">
        <v>0</v>
      </c>
      <c r="F68" s="9">
        <v>0</v>
      </c>
      <c r="G68" s="9">
        <v>0</v>
      </c>
      <c r="H68" s="9">
        <f t="shared" si="0"/>
        <v>0</v>
      </c>
      <c r="I68" s="8"/>
      <c r="J68" s="9">
        <f t="shared" si="1"/>
        <v>0</v>
      </c>
    </row>
    <row r="69" spans="2:10" x14ac:dyDescent="0.4">
      <c r="B69" s="68"/>
      <c r="C69" s="68"/>
      <c r="D69" s="7" t="s">
        <v>725</v>
      </c>
      <c r="E69" s="9">
        <v>0</v>
      </c>
      <c r="F69" s="9">
        <v>0</v>
      </c>
      <c r="G69" s="9">
        <v>0</v>
      </c>
      <c r="H69" s="9">
        <f t="shared" si="0"/>
        <v>0</v>
      </c>
      <c r="I69" s="8"/>
      <c r="J69" s="9">
        <f t="shared" si="1"/>
        <v>0</v>
      </c>
    </row>
    <row r="70" spans="2:10" x14ac:dyDescent="0.4">
      <c r="B70" s="68"/>
      <c r="C70" s="68"/>
      <c r="D70" s="7" t="s">
        <v>65</v>
      </c>
      <c r="E70" s="9">
        <v>0</v>
      </c>
      <c r="F70" s="9">
        <v>0</v>
      </c>
      <c r="G70" s="9">
        <v>0</v>
      </c>
      <c r="H70" s="9">
        <f t="shared" si="0"/>
        <v>0</v>
      </c>
      <c r="I70" s="8"/>
      <c r="J70" s="9">
        <f t="shared" si="1"/>
        <v>0</v>
      </c>
    </row>
    <row r="71" spans="2:10" x14ac:dyDescent="0.4">
      <c r="B71" s="68"/>
      <c r="C71" s="68"/>
      <c r="D71" s="7" t="s">
        <v>726</v>
      </c>
      <c r="E71" s="9">
        <v>0</v>
      </c>
      <c r="F71" s="9">
        <v>0</v>
      </c>
      <c r="G71" s="9">
        <v>0</v>
      </c>
      <c r="H71" s="9">
        <f t="shared" si="0"/>
        <v>0</v>
      </c>
      <c r="I71" s="8"/>
      <c r="J71" s="9">
        <f t="shared" si="1"/>
        <v>0</v>
      </c>
    </row>
    <row r="72" spans="2:10" x14ac:dyDescent="0.4">
      <c r="B72" s="68"/>
      <c r="C72" s="68"/>
      <c r="D72" s="7" t="s">
        <v>66</v>
      </c>
      <c r="E72" s="9">
        <v>0</v>
      </c>
      <c r="F72" s="9">
        <v>0</v>
      </c>
      <c r="G72" s="9">
        <v>0</v>
      </c>
      <c r="H72" s="9">
        <f t="shared" si="0"/>
        <v>0</v>
      </c>
      <c r="I72" s="8"/>
      <c r="J72" s="9">
        <f t="shared" si="1"/>
        <v>0</v>
      </c>
    </row>
    <row r="73" spans="2:10" x14ac:dyDescent="0.4">
      <c r="B73" s="68"/>
      <c r="C73" s="68"/>
      <c r="D73" s="7" t="s">
        <v>67</v>
      </c>
      <c r="E73" s="9">
        <v>1133145</v>
      </c>
      <c r="F73" s="9">
        <v>0</v>
      </c>
      <c r="G73" s="9">
        <v>0</v>
      </c>
      <c r="H73" s="9">
        <f t="shared" ref="H73:H82" si="2">E73+F73+G73</f>
        <v>1133145</v>
      </c>
      <c r="I73" s="8"/>
      <c r="J73" s="9">
        <f t="shared" ref="J73:J81" si="3">H73-ABS(I73)</f>
        <v>1133145</v>
      </c>
    </row>
    <row r="74" spans="2:10" x14ac:dyDescent="0.4">
      <c r="B74" s="68"/>
      <c r="C74" s="68"/>
      <c r="D74" s="7" t="s">
        <v>86</v>
      </c>
      <c r="E74" s="9">
        <v>0</v>
      </c>
      <c r="F74" s="9">
        <v>0</v>
      </c>
      <c r="G74" s="9">
        <v>0</v>
      </c>
      <c r="H74" s="9">
        <f t="shared" si="2"/>
        <v>0</v>
      </c>
      <c r="I74" s="8"/>
      <c r="J74" s="9">
        <f t="shared" si="3"/>
        <v>0</v>
      </c>
    </row>
    <row r="75" spans="2:10" x14ac:dyDescent="0.4">
      <c r="B75" s="68"/>
      <c r="C75" s="68"/>
      <c r="D75" s="7" t="s">
        <v>87</v>
      </c>
      <c r="E75" s="9">
        <v>0</v>
      </c>
      <c r="F75" s="9">
        <v>0</v>
      </c>
      <c r="G75" s="9">
        <v>0</v>
      </c>
      <c r="H75" s="9">
        <f t="shared" si="2"/>
        <v>0</v>
      </c>
      <c r="I75" s="8"/>
      <c r="J75" s="9">
        <f t="shared" si="3"/>
        <v>0</v>
      </c>
    </row>
    <row r="76" spans="2:10" x14ac:dyDescent="0.4">
      <c r="B76" s="68"/>
      <c r="C76" s="68"/>
      <c r="D76" s="18" t="s">
        <v>88</v>
      </c>
      <c r="E76" s="19">
        <v>0</v>
      </c>
      <c r="F76" s="19">
        <v>0</v>
      </c>
      <c r="G76" s="19">
        <v>0</v>
      </c>
      <c r="H76" s="19">
        <f t="shared" si="2"/>
        <v>0</v>
      </c>
      <c r="I76" s="8"/>
      <c r="J76" s="19">
        <f t="shared" si="3"/>
        <v>0</v>
      </c>
    </row>
    <row r="77" spans="2:10" x14ac:dyDescent="0.4">
      <c r="B77" s="68"/>
      <c r="C77" s="68"/>
      <c r="D77" s="18" t="s">
        <v>68</v>
      </c>
      <c r="E77" s="19">
        <v>0</v>
      </c>
      <c r="F77" s="19">
        <v>0</v>
      </c>
      <c r="G77" s="19">
        <v>0</v>
      </c>
      <c r="H77" s="19">
        <f t="shared" si="2"/>
        <v>0</v>
      </c>
      <c r="I77" s="10"/>
      <c r="J77" s="19">
        <f t="shared" si="3"/>
        <v>0</v>
      </c>
    </row>
    <row r="78" spans="2:10" x14ac:dyDescent="0.4">
      <c r="B78" s="68"/>
      <c r="C78" s="69"/>
      <c r="D78" s="20" t="s">
        <v>69</v>
      </c>
      <c r="E78" s="21">
        <f>+E67+E68+E69+E70+E71+E72+E73+E74+E75+E76+E77</f>
        <v>1133145</v>
      </c>
      <c r="F78" s="21">
        <f>+F67+F68+F69+F70+F71+F72+F73+F74+F75+F76+F77</f>
        <v>0</v>
      </c>
      <c r="G78" s="21">
        <f>+G67+G68+G69+G70+G71+G72+G73+G74+G75+G76+G77</f>
        <v>0</v>
      </c>
      <c r="H78" s="21">
        <f t="shared" si="2"/>
        <v>1133145</v>
      </c>
      <c r="I78" s="12">
        <f>+I67+I68+I69+I70+I71+I72+I73+I74+I75+I76+I77</f>
        <v>0</v>
      </c>
      <c r="J78" s="21">
        <f t="shared" si="3"/>
        <v>1133145</v>
      </c>
    </row>
    <row r="79" spans="2:10" x14ac:dyDescent="0.4">
      <c r="B79" s="69"/>
      <c r="C79" s="17" t="s">
        <v>70</v>
      </c>
      <c r="D79" s="15"/>
      <c r="E79" s="16">
        <f xml:space="preserve"> +E66 - E78</f>
        <v>-248286</v>
      </c>
      <c r="F79" s="16">
        <f xml:space="preserve"> +F66 - F78</f>
        <v>0</v>
      </c>
      <c r="G79" s="16">
        <f xml:space="preserve"> +G66 - G78</f>
        <v>0</v>
      </c>
      <c r="H79" s="16">
        <f t="shared" si="2"/>
        <v>-248286</v>
      </c>
      <c r="I79" s="12">
        <f xml:space="preserve"> +I66 - I78</f>
        <v>0</v>
      </c>
      <c r="J79" s="16">
        <f>J66-J78</f>
        <v>-248286</v>
      </c>
    </row>
    <row r="80" spans="2:10" x14ac:dyDescent="0.4">
      <c r="B80" s="17" t="s">
        <v>89</v>
      </c>
      <c r="C80" s="14"/>
      <c r="D80" s="15"/>
      <c r="E80" s="16">
        <f xml:space="preserve"> +E38 +E53 +E79</f>
        <v>5633835</v>
      </c>
      <c r="F80" s="16">
        <f xml:space="preserve"> +F38 +F53 +F79</f>
        <v>0</v>
      </c>
      <c r="G80" s="16">
        <f xml:space="preserve"> +G38 +G53 +G79</f>
        <v>0</v>
      </c>
      <c r="H80" s="16">
        <f t="shared" si="2"/>
        <v>5633835</v>
      </c>
      <c r="I80" s="12">
        <f xml:space="preserve"> +I38 +I53 +I79</f>
        <v>0</v>
      </c>
      <c r="J80" s="16">
        <f>J38+J53+J79</f>
        <v>5633835</v>
      </c>
    </row>
    <row r="81" spans="2:10" x14ac:dyDescent="0.4">
      <c r="B81" s="17" t="s">
        <v>90</v>
      </c>
      <c r="C81" s="14"/>
      <c r="D81" s="15"/>
      <c r="E81" s="16">
        <v>235399949</v>
      </c>
      <c r="F81" s="16">
        <v>0</v>
      </c>
      <c r="G81" s="16">
        <v>0</v>
      </c>
      <c r="H81" s="16">
        <f t="shared" si="2"/>
        <v>235399949</v>
      </c>
      <c r="I81" s="12"/>
      <c r="J81" s="16">
        <f t="shared" si="3"/>
        <v>235399949</v>
      </c>
    </row>
    <row r="82" spans="2:10" x14ac:dyDescent="0.4">
      <c r="B82" s="17" t="s">
        <v>91</v>
      </c>
      <c r="C82" s="14"/>
      <c r="D82" s="15"/>
      <c r="E82" s="16">
        <f xml:space="preserve"> +E80 +E81</f>
        <v>241033784</v>
      </c>
      <c r="F82" s="16">
        <f xml:space="preserve"> +F80 +F81</f>
        <v>0</v>
      </c>
      <c r="G82" s="16">
        <f xml:space="preserve"> +G80 +G81</f>
        <v>0</v>
      </c>
      <c r="H82" s="16">
        <f t="shared" si="2"/>
        <v>241033784</v>
      </c>
      <c r="I82" s="12">
        <f xml:space="preserve"> +I80 +I81</f>
        <v>0</v>
      </c>
      <c r="J82" s="16">
        <f>J80+J81</f>
        <v>241033784</v>
      </c>
    </row>
  </sheetData>
  <mergeCells count="12">
    <mergeCell ref="B54:B79"/>
    <mergeCell ref="C54:C66"/>
    <mergeCell ref="C67:C78"/>
    <mergeCell ref="B3:J3"/>
    <mergeCell ref="B5:J5"/>
    <mergeCell ref="B7:D7"/>
    <mergeCell ref="B8:B38"/>
    <mergeCell ref="C8:C26"/>
    <mergeCell ref="C27:C37"/>
    <mergeCell ref="B39:B53"/>
    <mergeCell ref="C39:C45"/>
    <mergeCell ref="C46:C52"/>
  </mergeCells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E14F-D0A1-4CC3-BA38-61BE9F6F3B99}">
  <dimension ref="B1:P296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44.375" customWidth="1"/>
    <col min="5" max="16" width="20.75" customWidth="1"/>
  </cols>
  <sheetData>
    <row r="1" spans="2:16" ht="21" x14ac:dyDescent="0.4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O1" s="33"/>
      <c r="P1" s="34" t="s">
        <v>575</v>
      </c>
    </row>
    <row r="2" spans="2:16" ht="21" x14ac:dyDescent="0.4">
      <c r="B2" s="70" t="s">
        <v>577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2:16" ht="21" x14ac:dyDescent="0.4">
      <c r="B3" s="71" t="s">
        <v>718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2:16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3" t="s">
        <v>2</v>
      </c>
    </row>
    <row r="5" spans="2:16" x14ac:dyDescent="0.4">
      <c r="B5" s="76" t="s">
        <v>3</v>
      </c>
      <c r="C5" s="77"/>
      <c r="D5" s="78"/>
      <c r="E5" s="72" t="s">
        <v>290</v>
      </c>
      <c r="F5" s="84"/>
      <c r="G5" s="84"/>
      <c r="H5" s="84"/>
      <c r="I5" s="84"/>
      <c r="J5" s="84"/>
      <c r="K5" s="84"/>
      <c r="L5" s="84"/>
      <c r="M5" s="84"/>
      <c r="N5" s="82" t="s">
        <v>97</v>
      </c>
      <c r="O5" s="82" t="s">
        <v>81</v>
      </c>
      <c r="P5" s="82" t="s">
        <v>291</v>
      </c>
    </row>
    <row r="6" spans="2:16" ht="42.75" x14ac:dyDescent="0.4">
      <c r="B6" s="79"/>
      <c r="C6" s="80"/>
      <c r="D6" s="81"/>
      <c r="E6" s="35" t="s">
        <v>296</v>
      </c>
      <c r="F6" s="37" t="s">
        <v>297</v>
      </c>
      <c r="G6" s="37" t="s">
        <v>298</v>
      </c>
      <c r="H6" s="37" t="s">
        <v>299</v>
      </c>
      <c r="I6" s="37" t="s">
        <v>300</v>
      </c>
      <c r="J6" s="37" t="s">
        <v>301</v>
      </c>
      <c r="K6" s="37" t="s">
        <v>302</v>
      </c>
      <c r="L6" s="37" t="s">
        <v>303</v>
      </c>
      <c r="M6" s="37" t="s">
        <v>304</v>
      </c>
      <c r="N6" s="83"/>
      <c r="O6" s="83"/>
      <c r="P6" s="83"/>
    </row>
    <row r="7" spans="2:16" x14ac:dyDescent="0.4">
      <c r="B7" s="85" t="s">
        <v>315</v>
      </c>
      <c r="C7" s="85" t="s">
        <v>316</v>
      </c>
      <c r="D7" s="38" t="s">
        <v>317</v>
      </c>
      <c r="E7" s="39">
        <f t="shared" ref="E7:M7" si="0">+E8+E12+E20+E27+E30+E34+E46+E54</f>
        <v>9472000</v>
      </c>
      <c r="F7" s="39">
        <f t="shared" si="0"/>
        <v>20969110</v>
      </c>
      <c r="G7" s="39">
        <f t="shared" si="0"/>
        <v>8970920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31704730</v>
      </c>
      <c r="M7" s="39">
        <f t="shared" si="0"/>
        <v>2216740</v>
      </c>
      <c r="N7" s="39">
        <f>+E7+F7+G7+H7+I7+J7+K7+L7+M7</f>
        <v>73333500</v>
      </c>
      <c r="O7" s="39">
        <f>+O8+O12+O20+O27+O30+O34+O46+O54</f>
        <v>26681630</v>
      </c>
      <c r="P7" s="39">
        <f>N7-ABS(O7)</f>
        <v>46651870</v>
      </c>
    </row>
    <row r="8" spans="2:16" x14ac:dyDescent="0.4">
      <c r="B8" s="86"/>
      <c r="C8" s="86"/>
      <c r="D8" s="36" t="s">
        <v>404</v>
      </c>
      <c r="E8" s="19">
        <f t="shared" ref="E8:M8" si="1">+E9+E10+E11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ref="N8:N71" si="2">+E8+F8+G8+H8+I8+J8+K8+L8+M8</f>
        <v>0</v>
      </c>
      <c r="O8" s="19">
        <f>+O9+O10+O11</f>
        <v>0</v>
      </c>
      <c r="P8" s="19">
        <f t="shared" ref="P8:P71" si="3">N8-ABS(O8)</f>
        <v>0</v>
      </c>
    </row>
    <row r="9" spans="2:16" x14ac:dyDescent="0.4">
      <c r="B9" s="86"/>
      <c r="C9" s="86"/>
      <c r="D9" s="36" t="s">
        <v>405</v>
      </c>
      <c r="E9" s="19"/>
      <c r="F9" s="19"/>
      <c r="G9" s="19"/>
      <c r="H9" s="19"/>
      <c r="I9" s="19"/>
      <c r="J9" s="19"/>
      <c r="K9" s="19"/>
      <c r="L9" s="19"/>
      <c r="M9" s="19"/>
      <c r="N9" s="19">
        <f t="shared" si="2"/>
        <v>0</v>
      </c>
      <c r="O9" s="19"/>
      <c r="P9" s="19">
        <f t="shared" si="3"/>
        <v>0</v>
      </c>
    </row>
    <row r="10" spans="2:16" x14ac:dyDescent="0.4">
      <c r="B10" s="86"/>
      <c r="C10" s="86"/>
      <c r="D10" s="36" t="s">
        <v>406</v>
      </c>
      <c r="E10" s="19"/>
      <c r="F10" s="19"/>
      <c r="G10" s="19"/>
      <c r="H10" s="19"/>
      <c r="I10" s="19"/>
      <c r="J10" s="19"/>
      <c r="K10" s="19"/>
      <c r="L10" s="19"/>
      <c r="M10" s="19"/>
      <c r="N10" s="19">
        <f t="shared" si="2"/>
        <v>0</v>
      </c>
      <c r="O10" s="19"/>
      <c r="P10" s="19">
        <f t="shared" si="3"/>
        <v>0</v>
      </c>
    </row>
    <row r="11" spans="2:16" x14ac:dyDescent="0.4">
      <c r="B11" s="86"/>
      <c r="C11" s="86"/>
      <c r="D11" s="36" t="s">
        <v>407</v>
      </c>
      <c r="E11" s="19"/>
      <c r="F11" s="19"/>
      <c r="G11" s="19"/>
      <c r="H11" s="19"/>
      <c r="I11" s="19"/>
      <c r="J11" s="19"/>
      <c r="K11" s="19"/>
      <c r="L11" s="19"/>
      <c r="M11" s="19"/>
      <c r="N11" s="19">
        <f t="shared" si="2"/>
        <v>0</v>
      </c>
      <c r="O11" s="19"/>
      <c r="P11" s="19">
        <f t="shared" si="3"/>
        <v>0</v>
      </c>
    </row>
    <row r="12" spans="2:16" x14ac:dyDescent="0.4">
      <c r="B12" s="86"/>
      <c r="C12" s="86"/>
      <c r="D12" s="36" t="s">
        <v>408</v>
      </c>
      <c r="E12" s="19">
        <f t="shared" ref="E12:M12" si="4">+E13+E14+E15+E16+E17+E18+E19</f>
        <v>0</v>
      </c>
      <c r="F12" s="19">
        <f t="shared" si="4"/>
        <v>1261790</v>
      </c>
      <c r="G12" s="19">
        <f t="shared" si="4"/>
        <v>258490</v>
      </c>
      <c r="H12" s="19">
        <f t="shared" si="4"/>
        <v>0</v>
      </c>
      <c r="I12" s="19">
        <f t="shared" si="4"/>
        <v>0</v>
      </c>
      <c r="J12" s="19">
        <f t="shared" si="4"/>
        <v>0</v>
      </c>
      <c r="K12" s="19">
        <f t="shared" si="4"/>
        <v>0</v>
      </c>
      <c r="L12" s="19">
        <f t="shared" si="4"/>
        <v>31704730</v>
      </c>
      <c r="M12" s="19">
        <f t="shared" si="4"/>
        <v>0</v>
      </c>
      <c r="N12" s="19">
        <f t="shared" si="2"/>
        <v>33225010</v>
      </c>
      <c r="O12" s="19">
        <f>+O13+O14+O15+O16+O17+O18+O19</f>
        <v>0</v>
      </c>
      <c r="P12" s="19">
        <f t="shared" si="3"/>
        <v>33225010</v>
      </c>
    </row>
    <row r="13" spans="2:16" x14ac:dyDescent="0.4">
      <c r="B13" s="86"/>
      <c r="C13" s="86"/>
      <c r="D13" s="36" t="s">
        <v>405</v>
      </c>
      <c r="E13" s="19"/>
      <c r="F13" s="19">
        <v>942665</v>
      </c>
      <c r="G13" s="19">
        <v>215091</v>
      </c>
      <c r="H13" s="19"/>
      <c r="I13" s="19"/>
      <c r="J13" s="19"/>
      <c r="K13" s="19"/>
      <c r="L13" s="19">
        <v>28174257</v>
      </c>
      <c r="M13" s="19"/>
      <c r="N13" s="19">
        <f t="shared" si="2"/>
        <v>29332013</v>
      </c>
      <c r="O13" s="19"/>
      <c r="P13" s="19">
        <f t="shared" si="3"/>
        <v>29332013</v>
      </c>
    </row>
    <row r="14" spans="2:16" x14ac:dyDescent="0.4">
      <c r="B14" s="86"/>
      <c r="C14" s="86"/>
      <c r="D14" s="36" t="s">
        <v>409</v>
      </c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2"/>
        <v>0</v>
      </c>
      <c r="O14" s="19"/>
      <c r="P14" s="19">
        <f t="shared" si="3"/>
        <v>0</v>
      </c>
    </row>
    <row r="15" spans="2:16" x14ac:dyDescent="0.4">
      <c r="B15" s="86"/>
      <c r="C15" s="86"/>
      <c r="D15" s="36" t="s">
        <v>410</v>
      </c>
      <c r="E15" s="19"/>
      <c r="F15" s="19"/>
      <c r="G15" s="19"/>
      <c r="H15" s="19"/>
      <c r="I15" s="19"/>
      <c r="J15" s="19"/>
      <c r="K15" s="19"/>
      <c r="L15" s="19">
        <v>3130473</v>
      </c>
      <c r="M15" s="19"/>
      <c r="N15" s="19">
        <f t="shared" si="2"/>
        <v>3130473</v>
      </c>
      <c r="O15" s="19"/>
      <c r="P15" s="19">
        <f t="shared" si="3"/>
        <v>3130473</v>
      </c>
    </row>
    <row r="16" spans="2:16" x14ac:dyDescent="0.4">
      <c r="B16" s="86"/>
      <c r="C16" s="86"/>
      <c r="D16" s="36" t="s">
        <v>411</v>
      </c>
      <c r="E16" s="19"/>
      <c r="F16" s="19">
        <v>319125</v>
      </c>
      <c r="G16" s="19">
        <v>43399</v>
      </c>
      <c r="H16" s="19"/>
      <c r="I16" s="19"/>
      <c r="J16" s="19"/>
      <c r="K16" s="19"/>
      <c r="L16" s="19">
        <v>400000</v>
      </c>
      <c r="M16" s="19"/>
      <c r="N16" s="19">
        <f t="shared" si="2"/>
        <v>762524</v>
      </c>
      <c r="O16" s="19"/>
      <c r="P16" s="19">
        <f t="shared" si="3"/>
        <v>762524</v>
      </c>
    </row>
    <row r="17" spans="2:16" x14ac:dyDescent="0.4">
      <c r="B17" s="86"/>
      <c r="C17" s="86"/>
      <c r="D17" s="36" t="s">
        <v>412</v>
      </c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2"/>
        <v>0</v>
      </c>
      <c r="O17" s="19"/>
      <c r="P17" s="19">
        <f t="shared" si="3"/>
        <v>0</v>
      </c>
    </row>
    <row r="18" spans="2:16" x14ac:dyDescent="0.4">
      <c r="B18" s="86"/>
      <c r="C18" s="86"/>
      <c r="D18" s="36" t="s">
        <v>413</v>
      </c>
      <c r="E18" s="19"/>
      <c r="F18" s="19"/>
      <c r="G18" s="19"/>
      <c r="H18" s="19"/>
      <c r="I18" s="19"/>
      <c r="J18" s="19"/>
      <c r="K18" s="19"/>
      <c r="L18" s="19"/>
      <c r="M18" s="19"/>
      <c r="N18" s="19">
        <f t="shared" si="2"/>
        <v>0</v>
      </c>
      <c r="O18" s="19"/>
      <c r="P18" s="19">
        <f t="shared" si="3"/>
        <v>0</v>
      </c>
    </row>
    <row r="19" spans="2:16" x14ac:dyDescent="0.4">
      <c r="B19" s="86"/>
      <c r="C19" s="86"/>
      <c r="D19" s="36" t="s">
        <v>414</v>
      </c>
      <c r="E19" s="19"/>
      <c r="F19" s="19"/>
      <c r="G19" s="19"/>
      <c r="H19" s="19"/>
      <c r="I19" s="19"/>
      <c r="J19" s="19"/>
      <c r="K19" s="19"/>
      <c r="L19" s="19"/>
      <c r="M19" s="19"/>
      <c r="N19" s="19">
        <f t="shared" si="2"/>
        <v>0</v>
      </c>
      <c r="O19" s="19"/>
      <c r="P19" s="19">
        <f t="shared" si="3"/>
        <v>0</v>
      </c>
    </row>
    <row r="20" spans="2:16" x14ac:dyDescent="0.4">
      <c r="B20" s="86"/>
      <c r="C20" s="86"/>
      <c r="D20" s="36" t="s">
        <v>415</v>
      </c>
      <c r="E20" s="19">
        <f t="shared" ref="E20:M20" si="5">+E21+E22+E23+E24+E25+E26</f>
        <v>0</v>
      </c>
      <c r="F20" s="19">
        <f t="shared" si="5"/>
        <v>0</v>
      </c>
      <c r="G20" s="19">
        <f t="shared" si="5"/>
        <v>0</v>
      </c>
      <c r="H20" s="19">
        <f t="shared" si="5"/>
        <v>0</v>
      </c>
      <c r="I20" s="19">
        <f t="shared" si="5"/>
        <v>0</v>
      </c>
      <c r="J20" s="19">
        <f t="shared" si="5"/>
        <v>0</v>
      </c>
      <c r="K20" s="19">
        <f t="shared" si="5"/>
        <v>0</v>
      </c>
      <c r="L20" s="19">
        <f t="shared" si="5"/>
        <v>0</v>
      </c>
      <c r="M20" s="19">
        <f t="shared" si="5"/>
        <v>0</v>
      </c>
      <c r="N20" s="19">
        <f t="shared" si="2"/>
        <v>0</v>
      </c>
      <c r="O20" s="19">
        <f>+O21+O22+O23+O24+O25+O26</f>
        <v>0</v>
      </c>
      <c r="P20" s="19">
        <f t="shared" si="3"/>
        <v>0</v>
      </c>
    </row>
    <row r="21" spans="2:16" x14ac:dyDescent="0.4">
      <c r="B21" s="86"/>
      <c r="C21" s="86"/>
      <c r="D21" s="36" t="s">
        <v>405</v>
      </c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2"/>
        <v>0</v>
      </c>
      <c r="O21" s="19"/>
      <c r="P21" s="19">
        <f t="shared" si="3"/>
        <v>0</v>
      </c>
    </row>
    <row r="22" spans="2:16" x14ac:dyDescent="0.4">
      <c r="B22" s="86"/>
      <c r="C22" s="86"/>
      <c r="D22" s="36" t="s">
        <v>409</v>
      </c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2"/>
        <v>0</v>
      </c>
      <c r="O22" s="19"/>
      <c r="P22" s="19">
        <f t="shared" si="3"/>
        <v>0</v>
      </c>
    </row>
    <row r="23" spans="2:16" x14ac:dyDescent="0.4">
      <c r="B23" s="86"/>
      <c r="C23" s="86"/>
      <c r="D23" s="36" t="s">
        <v>410</v>
      </c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2"/>
        <v>0</v>
      </c>
      <c r="O23" s="19"/>
      <c r="P23" s="19">
        <f t="shared" si="3"/>
        <v>0</v>
      </c>
    </row>
    <row r="24" spans="2:16" x14ac:dyDescent="0.4">
      <c r="B24" s="86"/>
      <c r="C24" s="86"/>
      <c r="D24" s="36" t="s">
        <v>411</v>
      </c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2"/>
        <v>0</v>
      </c>
      <c r="O24" s="19"/>
      <c r="P24" s="19">
        <f t="shared" si="3"/>
        <v>0</v>
      </c>
    </row>
    <row r="25" spans="2:16" x14ac:dyDescent="0.4">
      <c r="B25" s="86"/>
      <c r="C25" s="86"/>
      <c r="D25" s="36" t="s">
        <v>412</v>
      </c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2"/>
        <v>0</v>
      </c>
      <c r="O25" s="19"/>
      <c r="P25" s="19">
        <f t="shared" si="3"/>
        <v>0</v>
      </c>
    </row>
    <row r="26" spans="2:16" x14ac:dyDescent="0.4">
      <c r="B26" s="86"/>
      <c r="C26" s="86"/>
      <c r="D26" s="36" t="s">
        <v>413</v>
      </c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2"/>
        <v>0</v>
      </c>
      <c r="O26" s="19"/>
      <c r="P26" s="19">
        <f t="shared" si="3"/>
        <v>0</v>
      </c>
    </row>
    <row r="27" spans="2:16" x14ac:dyDescent="0.4">
      <c r="B27" s="86"/>
      <c r="C27" s="86"/>
      <c r="D27" s="36" t="s">
        <v>416</v>
      </c>
      <c r="E27" s="19">
        <f t="shared" ref="E27:M27" si="6">+E28+E29</f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19">
        <f t="shared" si="6"/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1119100</v>
      </c>
      <c r="N27" s="19">
        <f t="shared" si="2"/>
        <v>1119100</v>
      </c>
      <c r="O27" s="19">
        <f>+O28+O29</f>
        <v>0</v>
      </c>
      <c r="P27" s="19">
        <f t="shared" si="3"/>
        <v>1119100</v>
      </c>
    </row>
    <row r="28" spans="2:16" x14ac:dyDescent="0.4">
      <c r="B28" s="86"/>
      <c r="C28" s="86"/>
      <c r="D28" s="36" t="s">
        <v>417</v>
      </c>
      <c r="E28" s="19"/>
      <c r="F28" s="19"/>
      <c r="G28" s="19"/>
      <c r="H28" s="19"/>
      <c r="I28" s="19"/>
      <c r="J28" s="19"/>
      <c r="K28" s="19"/>
      <c r="L28" s="19"/>
      <c r="M28" s="19">
        <v>1119100</v>
      </c>
      <c r="N28" s="19">
        <f t="shared" si="2"/>
        <v>1119100</v>
      </c>
      <c r="O28" s="19"/>
      <c r="P28" s="19">
        <f t="shared" si="3"/>
        <v>1119100</v>
      </c>
    </row>
    <row r="29" spans="2:16" x14ac:dyDescent="0.4">
      <c r="B29" s="86"/>
      <c r="C29" s="86"/>
      <c r="D29" s="36" t="s">
        <v>418</v>
      </c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2"/>
        <v>0</v>
      </c>
      <c r="O29" s="19"/>
      <c r="P29" s="19">
        <f t="shared" si="3"/>
        <v>0</v>
      </c>
    </row>
    <row r="30" spans="2:16" x14ac:dyDescent="0.4">
      <c r="B30" s="86"/>
      <c r="C30" s="86"/>
      <c r="D30" s="36" t="s">
        <v>419</v>
      </c>
      <c r="E30" s="19">
        <f t="shared" ref="E30:M30" si="7">+E31+E32+E33</f>
        <v>0</v>
      </c>
      <c r="F30" s="19">
        <f t="shared" si="7"/>
        <v>1114010</v>
      </c>
      <c r="G30" s="19">
        <f t="shared" si="7"/>
        <v>313910</v>
      </c>
      <c r="H30" s="19">
        <f t="shared" si="7"/>
        <v>0</v>
      </c>
      <c r="I30" s="19">
        <f t="shared" si="7"/>
        <v>0</v>
      </c>
      <c r="J30" s="19">
        <f t="shared" si="7"/>
        <v>0</v>
      </c>
      <c r="K30" s="19">
        <f t="shared" si="7"/>
        <v>0</v>
      </c>
      <c r="L30" s="19">
        <f t="shared" si="7"/>
        <v>0</v>
      </c>
      <c r="M30" s="19">
        <f t="shared" si="7"/>
        <v>0</v>
      </c>
      <c r="N30" s="19">
        <f t="shared" si="2"/>
        <v>1427920</v>
      </c>
      <c r="O30" s="19">
        <f>+O31+O32+O33</f>
        <v>0</v>
      </c>
      <c r="P30" s="19">
        <f t="shared" si="3"/>
        <v>1427920</v>
      </c>
    </row>
    <row r="31" spans="2:16" x14ac:dyDescent="0.4">
      <c r="B31" s="86"/>
      <c r="C31" s="86"/>
      <c r="D31" s="36" t="s">
        <v>420</v>
      </c>
      <c r="E31" s="19"/>
      <c r="F31" s="19">
        <v>1002609</v>
      </c>
      <c r="G31" s="19">
        <v>250119</v>
      </c>
      <c r="H31" s="19"/>
      <c r="I31" s="19"/>
      <c r="J31" s="19"/>
      <c r="K31" s="19"/>
      <c r="L31" s="19"/>
      <c r="M31" s="19"/>
      <c r="N31" s="19">
        <f t="shared" si="2"/>
        <v>1252728</v>
      </c>
      <c r="O31" s="19"/>
      <c r="P31" s="19">
        <f t="shared" si="3"/>
        <v>1252728</v>
      </c>
    </row>
    <row r="32" spans="2:16" x14ac:dyDescent="0.4">
      <c r="B32" s="86"/>
      <c r="C32" s="86"/>
      <c r="D32" s="36" t="s">
        <v>421</v>
      </c>
      <c r="E32" s="19"/>
      <c r="F32" s="19"/>
      <c r="G32" s="19"/>
      <c r="H32" s="19"/>
      <c r="I32" s="19"/>
      <c r="J32" s="19"/>
      <c r="K32" s="19"/>
      <c r="L32" s="19"/>
      <c r="M32" s="19"/>
      <c r="N32" s="19">
        <f t="shared" si="2"/>
        <v>0</v>
      </c>
      <c r="O32" s="19"/>
      <c r="P32" s="19">
        <f t="shared" si="3"/>
        <v>0</v>
      </c>
    </row>
    <row r="33" spans="2:16" x14ac:dyDescent="0.4">
      <c r="B33" s="86"/>
      <c r="C33" s="86"/>
      <c r="D33" s="36" t="s">
        <v>422</v>
      </c>
      <c r="E33" s="19"/>
      <c r="F33" s="19">
        <v>111401</v>
      </c>
      <c r="G33" s="19">
        <v>63791</v>
      </c>
      <c r="H33" s="19"/>
      <c r="I33" s="19"/>
      <c r="J33" s="19"/>
      <c r="K33" s="19"/>
      <c r="L33" s="19"/>
      <c r="M33" s="19"/>
      <c r="N33" s="19">
        <f t="shared" si="2"/>
        <v>175192</v>
      </c>
      <c r="O33" s="19"/>
      <c r="P33" s="19">
        <f t="shared" si="3"/>
        <v>175192</v>
      </c>
    </row>
    <row r="34" spans="2:16" x14ac:dyDescent="0.4">
      <c r="B34" s="86"/>
      <c r="C34" s="86"/>
      <c r="D34" s="36" t="s">
        <v>423</v>
      </c>
      <c r="E34" s="19">
        <f t="shared" ref="E34:M34" si="8">+E35+E36+E37+E38+E39+E40+E41+E42+E43+E44+E45</f>
        <v>0</v>
      </c>
      <c r="F34" s="19">
        <f t="shared" si="8"/>
        <v>0</v>
      </c>
      <c r="G34" s="19">
        <f t="shared" si="8"/>
        <v>250200</v>
      </c>
      <c r="H34" s="19">
        <f t="shared" si="8"/>
        <v>0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0</v>
      </c>
      <c r="N34" s="19">
        <f t="shared" si="2"/>
        <v>250200</v>
      </c>
      <c r="O34" s="19">
        <f>+O35+O36+O37+O38+O39+O40+O41+O42+O43+O44+O45</f>
        <v>0</v>
      </c>
      <c r="P34" s="19">
        <f t="shared" si="3"/>
        <v>250200</v>
      </c>
    </row>
    <row r="35" spans="2:16" x14ac:dyDescent="0.4">
      <c r="B35" s="86"/>
      <c r="C35" s="86"/>
      <c r="D35" s="36" t="s">
        <v>424</v>
      </c>
      <c r="E35" s="19"/>
      <c r="F35" s="19"/>
      <c r="G35" s="19"/>
      <c r="H35" s="19"/>
      <c r="I35" s="19"/>
      <c r="J35" s="19"/>
      <c r="K35" s="19"/>
      <c r="L35" s="19"/>
      <c r="M35" s="19"/>
      <c r="N35" s="19">
        <f t="shared" si="2"/>
        <v>0</v>
      </c>
      <c r="O35" s="19"/>
      <c r="P35" s="19">
        <f t="shared" si="3"/>
        <v>0</v>
      </c>
    </row>
    <row r="36" spans="2:16" x14ac:dyDescent="0.4">
      <c r="B36" s="86"/>
      <c r="C36" s="86"/>
      <c r="D36" s="36" t="s">
        <v>425</v>
      </c>
      <c r="E36" s="19"/>
      <c r="F36" s="19"/>
      <c r="G36" s="19"/>
      <c r="H36" s="19"/>
      <c r="I36" s="19"/>
      <c r="J36" s="19"/>
      <c r="K36" s="19"/>
      <c r="L36" s="19"/>
      <c r="M36" s="19"/>
      <c r="N36" s="19">
        <f t="shared" si="2"/>
        <v>0</v>
      </c>
      <c r="O36" s="19"/>
      <c r="P36" s="19">
        <f t="shared" si="3"/>
        <v>0</v>
      </c>
    </row>
    <row r="37" spans="2:16" x14ac:dyDescent="0.4">
      <c r="B37" s="86"/>
      <c r="C37" s="86"/>
      <c r="D37" s="36" t="s">
        <v>426</v>
      </c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2"/>
        <v>0</v>
      </c>
      <c r="O37" s="19"/>
      <c r="P37" s="19">
        <f t="shared" si="3"/>
        <v>0</v>
      </c>
    </row>
    <row r="38" spans="2:16" x14ac:dyDescent="0.4">
      <c r="B38" s="86"/>
      <c r="C38" s="86"/>
      <c r="D38" s="36" t="s">
        <v>427</v>
      </c>
      <c r="E38" s="19"/>
      <c r="F38" s="19"/>
      <c r="G38" s="19"/>
      <c r="H38" s="19"/>
      <c r="I38" s="19"/>
      <c r="J38" s="19"/>
      <c r="K38" s="19"/>
      <c r="L38" s="19"/>
      <c r="M38" s="19"/>
      <c r="N38" s="19">
        <f t="shared" si="2"/>
        <v>0</v>
      </c>
      <c r="O38" s="19"/>
      <c r="P38" s="19">
        <f t="shared" si="3"/>
        <v>0</v>
      </c>
    </row>
    <row r="39" spans="2:16" x14ac:dyDescent="0.4">
      <c r="B39" s="86"/>
      <c r="C39" s="86"/>
      <c r="D39" s="36" t="s">
        <v>428</v>
      </c>
      <c r="E39" s="19"/>
      <c r="F39" s="19"/>
      <c r="G39" s="19">
        <v>250200</v>
      </c>
      <c r="H39" s="19"/>
      <c r="I39" s="19"/>
      <c r="J39" s="19"/>
      <c r="K39" s="19"/>
      <c r="L39" s="19"/>
      <c r="M39" s="19"/>
      <c r="N39" s="19">
        <f t="shared" si="2"/>
        <v>250200</v>
      </c>
      <c r="O39" s="19"/>
      <c r="P39" s="19">
        <f t="shared" si="3"/>
        <v>250200</v>
      </c>
    </row>
    <row r="40" spans="2:16" x14ac:dyDescent="0.4">
      <c r="B40" s="86"/>
      <c r="C40" s="86"/>
      <c r="D40" s="36" t="s">
        <v>429</v>
      </c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2"/>
        <v>0</v>
      </c>
      <c r="O40" s="19"/>
      <c r="P40" s="19">
        <f t="shared" si="3"/>
        <v>0</v>
      </c>
    </row>
    <row r="41" spans="2:16" x14ac:dyDescent="0.4">
      <c r="B41" s="86"/>
      <c r="C41" s="86"/>
      <c r="D41" s="36" t="s">
        <v>430</v>
      </c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2"/>
        <v>0</v>
      </c>
      <c r="O41" s="19"/>
      <c r="P41" s="19">
        <f t="shared" si="3"/>
        <v>0</v>
      </c>
    </row>
    <row r="42" spans="2:16" x14ac:dyDescent="0.4">
      <c r="B42" s="86"/>
      <c r="C42" s="86"/>
      <c r="D42" s="36" t="s">
        <v>431</v>
      </c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2"/>
        <v>0</v>
      </c>
      <c r="O42" s="19"/>
      <c r="P42" s="19">
        <f t="shared" si="3"/>
        <v>0</v>
      </c>
    </row>
    <row r="43" spans="2:16" x14ac:dyDescent="0.4">
      <c r="B43" s="86"/>
      <c r="C43" s="86"/>
      <c r="D43" s="36" t="s">
        <v>432</v>
      </c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2"/>
        <v>0</v>
      </c>
      <c r="O43" s="19"/>
      <c r="P43" s="19">
        <f t="shared" si="3"/>
        <v>0</v>
      </c>
    </row>
    <row r="44" spans="2:16" x14ac:dyDescent="0.4">
      <c r="B44" s="86"/>
      <c r="C44" s="86"/>
      <c r="D44" s="36" t="s">
        <v>433</v>
      </c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2"/>
        <v>0</v>
      </c>
      <c r="O44" s="19"/>
      <c r="P44" s="19">
        <f t="shared" si="3"/>
        <v>0</v>
      </c>
    </row>
    <row r="45" spans="2:16" x14ac:dyDescent="0.4">
      <c r="B45" s="86"/>
      <c r="C45" s="86"/>
      <c r="D45" s="36" t="s">
        <v>434</v>
      </c>
      <c r="E45" s="19"/>
      <c r="F45" s="19"/>
      <c r="G45" s="19"/>
      <c r="H45" s="19"/>
      <c r="I45" s="19"/>
      <c r="J45" s="19"/>
      <c r="K45" s="19"/>
      <c r="L45" s="19"/>
      <c r="M45" s="19"/>
      <c r="N45" s="19">
        <f t="shared" si="2"/>
        <v>0</v>
      </c>
      <c r="O45" s="19"/>
      <c r="P45" s="19">
        <f t="shared" si="3"/>
        <v>0</v>
      </c>
    </row>
    <row r="46" spans="2:16" x14ac:dyDescent="0.4">
      <c r="B46" s="86"/>
      <c r="C46" s="86"/>
      <c r="D46" s="36" t="s">
        <v>435</v>
      </c>
      <c r="E46" s="19">
        <f t="shared" ref="E46:M46" si="9">+E47+E48+E49+E50+E51+E52+E53</f>
        <v>9472000</v>
      </c>
      <c r="F46" s="19">
        <f t="shared" si="9"/>
        <v>18593310</v>
      </c>
      <c r="G46" s="19">
        <f t="shared" si="9"/>
        <v>8148320</v>
      </c>
      <c r="H46" s="19">
        <f t="shared" si="9"/>
        <v>0</v>
      </c>
      <c r="I46" s="19">
        <f t="shared" si="9"/>
        <v>0</v>
      </c>
      <c r="J46" s="19">
        <f t="shared" si="9"/>
        <v>0</v>
      </c>
      <c r="K46" s="19">
        <f t="shared" si="9"/>
        <v>0</v>
      </c>
      <c r="L46" s="19">
        <f t="shared" si="9"/>
        <v>0</v>
      </c>
      <c r="M46" s="19">
        <f t="shared" si="9"/>
        <v>1097640</v>
      </c>
      <c r="N46" s="19">
        <f t="shared" si="2"/>
        <v>37311270</v>
      </c>
      <c r="O46" s="19">
        <f>+O47+O48+O49+O50+O51+O52+O53</f>
        <v>26681630</v>
      </c>
      <c r="P46" s="19">
        <f t="shared" si="3"/>
        <v>10629640</v>
      </c>
    </row>
    <row r="47" spans="2:16" x14ac:dyDescent="0.4">
      <c r="B47" s="86"/>
      <c r="C47" s="86"/>
      <c r="D47" s="36" t="s">
        <v>436</v>
      </c>
      <c r="E47" s="19">
        <v>9472000</v>
      </c>
      <c r="F47" s="19">
        <v>60000</v>
      </c>
      <c r="G47" s="19"/>
      <c r="H47" s="19"/>
      <c r="I47" s="19"/>
      <c r="J47" s="19"/>
      <c r="K47" s="19"/>
      <c r="L47" s="19"/>
      <c r="M47" s="19"/>
      <c r="N47" s="19">
        <f t="shared" si="2"/>
        <v>9532000</v>
      </c>
      <c r="O47" s="19"/>
      <c r="P47" s="19">
        <f t="shared" si="3"/>
        <v>9532000</v>
      </c>
    </row>
    <row r="48" spans="2:16" x14ac:dyDescent="0.4">
      <c r="B48" s="86"/>
      <c r="C48" s="86"/>
      <c r="D48" s="36" t="s">
        <v>437</v>
      </c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2"/>
        <v>0</v>
      </c>
      <c r="O48" s="19"/>
      <c r="P48" s="19">
        <f t="shared" si="3"/>
        <v>0</v>
      </c>
    </row>
    <row r="49" spans="2:16" x14ac:dyDescent="0.4">
      <c r="B49" s="86"/>
      <c r="C49" s="86"/>
      <c r="D49" s="36" t="s">
        <v>438</v>
      </c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2"/>
        <v>0</v>
      </c>
      <c r="O49" s="19"/>
      <c r="P49" s="19">
        <f t="shared" si="3"/>
        <v>0</v>
      </c>
    </row>
    <row r="50" spans="2:16" x14ac:dyDescent="0.4">
      <c r="B50" s="86"/>
      <c r="C50" s="86"/>
      <c r="D50" s="36" t="s">
        <v>439</v>
      </c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2"/>
        <v>0</v>
      </c>
      <c r="O50" s="19"/>
      <c r="P50" s="19">
        <f t="shared" si="3"/>
        <v>0</v>
      </c>
    </row>
    <row r="51" spans="2:16" x14ac:dyDescent="0.4">
      <c r="B51" s="86"/>
      <c r="C51" s="86"/>
      <c r="D51" s="36" t="s">
        <v>440</v>
      </c>
      <c r="E51" s="19"/>
      <c r="F51" s="19"/>
      <c r="G51" s="19"/>
      <c r="H51" s="19"/>
      <c r="I51" s="19"/>
      <c r="J51" s="19"/>
      <c r="K51" s="19"/>
      <c r="L51" s="19"/>
      <c r="M51" s="19">
        <v>583000</v>
      </c>
      <c r="N51" s="19">
        <f t="shared" si="2"/>
        <v>583000</v>
      </c>
      <c r="O51" s="19"/>
      <c r="P51" s="19">
        <f t="shared" si="3"/>
        <v>583000</v>
      </c>
    </row>
    <row r="52" spans="2:16" x14ac:dyDescent="0.4">
      <c r="B52" s="86"/>
      <c r="C52" s="86"/>
      <c r="D52" s="36" t="s">
        <v>441</v>
      </c>
      <c r="E52" s="19"/>
      <c r="F52" s="19"/>
      <c r="G52" s="19"/>
      <c r="H52" s="19"/>
      <c r="I52" s="19"/>
      <c r="J52" s="19"/>
      <c r="K52" s="19"/>
      <c r="L52" s="19"/>
      <c r="M52" s="19"/>
      <c r="N52" s="19">
        <f t="shared" si="2"/>
        <v>0</v>
      </c>
      <c r="O52" s="19"/>
      <c r="P52" s="19">
        <f t="shared" si="3"/>
        <v>0</v>
      </c>
    </row>
    <row r="53" spans="2:16" x14ac:dyDescent="0.4">
      <c r="B53" s="86"/>
      <c r="C53" s="86"/>
      <c r="D53" s="36" t="s">
        <v>442</v>
      </c>
      <c r="E53" s="19"/>
      <c r="F53" s="19">
        <v>18533310</v>
      </c>
      <c r="G53" s="19">
        <v>8148320</v>
      </c>
      <c r="H53" s="19"/>
      <c r="I53" s="19"/>
      <c r="J53" s="19"/>
      <c r="K53" s="19"/>
      <c r="L53" s="19"/>
      <c r="M53" s="19">
        <v>514640</v>
      </c>
      <c r="N53" s="19">
        <f t="shared" si="2"/>
        <v>27196270</v>
      </c>
      <c r="O53" s="19">
        <v>26681630</v>
      </c>
      <c r="P53" s="19">
        <f t="shared" si="3"/>
        <v>514640</v>
      </c>
    </row>
    <row r="54" spans="2:16" x14ac:dyDescent="0.4">
      <c r="B54" s="86"/>
      <c r="C54" s="86"/>
      <c r="D54" s="36" t="s">
        <v>146</v>
      </c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2"/>
        <v>0</v>
      </c>
      <c r="O54" s="19"/>
      <c r="P54" s="19">
        <f t="shared" si="3"/>
        <v>0</v>
      </c>
    </row>
    <row r="55" spans="2:16" x14ac:dyDescent="0.4">
      <c r="B55" s="86"/>
      <c r="C55" s="86"/>
      <c r="D55" s="36" t="s">
        <v>318</v>
      </c>
      <c r="E55" s="19">
        <f t="shared" ref="E55:M55" si="10">+E56+E61+E67</f>
        <v>91548942</v>
      </c>
      <c r="F55" s="19">
        <f t="shared" si="10"/>
        <v>0</v>
      </c>
      <c r="G55" s="19">
        <f t="shared" si="10"/>
        <v>0</v>
      </c>
      <c r="H55" s="19">
        <f t="shared" si="10"/>
        <v>0</v>
      </c>
      <c r="I55" s="19">
        <f t="shared" si="10"/>
        <v>0</v>
      </c>
      <c r="J55" s="19">
        <f t="shared" si="10"/>
        <v>0</v>
      </c>
      <c r="K55" s="19">
        <f t="shared" si="10"/>
        <v>0</v>
      </c>
      <c r="L55" s="19">
        <f t="shared" si="10"/>
        <v>31333654</v>
      </c>
      <c r="M55" s="19">
        <f t="shared" si="10"/>
        <v>60000</v>
      </c>
      <c r="N55" s="19">
        <f t="shared" si="2"/>
        <v>122942596</v>
      </c>
      <c r="O55" s="19">
        <f>+O56+O61+O67</f>
        <v>0</v>
      </c>
      <c r="P55" s="19">
        <f t="shared" si="3"/>
        <v>122942596</v>
      </c>
    </row>
    <row r="56" spans="2:16" x14ac:dyDescent="0.4">
      <c r="B56" s="86"/>
      <c r="C56" s="86"/>
      <c r="D56" s="36" t="s">
        <v>443</v>
      </c>
      <c r="E56" s="19">
        <f t="shared" ref="E56:M56" si="11">+E57+E58+E59+E60</f>
        <v>90844052</v>
      </c>
      <c r="F56" s="19">
        <f t="shared" si="11"/>
        <v>0</v>
      </c>
      <c r="G56" s="19">
        <f t="shared" si="11"/>
        <v>0</v>
      </c>
      <c r="H56" s="19">
        <f t="shared" si="11"/>
        <v>0</v>
      </c>
      <c r="I56" s="19">
        <f t="shared" si="11"/>
        <v>0</v>
      </c>
      <c r="J56" s="19">
        <f t="shared" si="11"/>
        <v>0</v>
      </c>
      <c r="K56" s="19">
        <f t="shared" si="11"/>
        <v>0</v>
      </c>
      <c r="L56" s="19">
        <f t="shared" si="11"/>
        <v>31333654</v>
      </c>
      <c r="M56" s="19">
        <f t="shared" si="11"/>
        <v>0</v>
      </c>
      <c r="N56" s="19">
        <f t="shared" si="2"/>
        <v>122177706</v>
      </c>
      <c r="O56" s="19">
        <f>+O57+O58+O59+O60</f>
        <v>0</v>
      </c>
      <c r="P56" s="19">
        <f t="shared" si="3"/>
        <v>122177706</v>
      </c>
    </row>
    <row r="57" spans="2:16" x14ac:dyDescent="0.4">
      <c r="B57" s="86"/>
      <c r="C57" s="86"/>
      <c r="D57" s="36" t="s">
        <v>444</v>
      </c>
      <c r="E57" s="19">
        <v>70770580</v>
      </c>
      <c r="F57" s="19"/>
      <c r="G57" s="19"/>
      <c r="H57" s="19"/>
      <c r="I57" s="19"/>
      <c r="J57" s="19"/>
      <c r="K57" s="19"/>
      <c r="L57" s="19">
        <v>20974476</v>
      </c>
      <c r="M57" s="19"/>
      <c r="N57" s="19">
        <f t="shared" si="2"/>
        <v>91745056</v>
      </c>
      <c r="O57" s="19"/>
      <c r="P57" s="19">
        <f t="shared" si="3"/>
        <v>91745056</v>
      </c>
    </row>
    <row r="58" spans="2:16" x14ac:dyDescent="0.4">
      <c r="B58" s="86"/>
      <c r="C58" s="86"/>
      <c r="D58" s="36" t="s">
        <v>420</v>
      </c>
      <c r="E58" s="19">
        <v>19797072</v>
      </c>
      <c r="F58" s="19"/>
      <c r="G58" s="19"/>
      <c r="H58" s="19"/>
      <c r="I58" s="19"/>
      <c r="J58" s="19"/>
      <c r="K58" s="19"/>
      <c r="L58" s="19">
        <v>10359178</v>
      </c>
      <c r="M58" s="19"/>
      <c r="N58" s="19">
        <f t="shared" si="2"/>
        <v>30156250</v>
      </c>
      <c r="O58" s="19"/>
      <c r="P58" s="19">
        <f t="shared" si="3"/>
        <v>30156250</v>
      </c>
    </row>
    <row r="59" spans="2:16" x14ac:dyDescent="0.4">
      <c r="B59" s="86"/>
      <c r="C59" s="86"/>
      <c r="D59" s="36" t="s">
        <v>434</v>
      </c>
      <c r="E59" s="19"/>
      <c r="F59" s="19"/>
      <c r="G59" s="19"/>
      <c r="H59" s="19"/>
      <c r="I59" s="19"/>
      <c r="J59" s="19"/>
      <c r="K59" s="19"/>
      <c r="L59" s="19"/>
      <c r="M59" s="19"/>
      <c r="N59" s="19">
        <f t="shared" si="2"/>
        <v>0</v>
      </c>
      <c r="O59" s="19"/>
      <c r="P59" s="19">
        <f t="shared" si="3"/>
        <v>0</v>
      </c>
    </row>
    <row r="60" spans="2:16" x14ac:dyDescent="0.4">
      <c r="B60" s="86"/>
      <c r="C60" s="86"/>
      <c r="D60" s="36" t="s">
        <v>442</v>
      </c>
      <c r="E60" s="19">
        <v>276400</v>
      </c>
      <c r="F60" s="19"/>
      <c r="G60" s="19"/>
      <c r="H60" s="19"/>
      <c r="I60" s="19"/>
      <c r="J60" s="19"/>
      <c r="K60" s="19"/>
      <c r="L60" s="19"/>
      <c r="M60" s="19"/>
      <c r="N60" s="19">
        <f t="shared" si="2"/>
        <v>276400</v>
      </c>
      <c r="O60" s="19"/>
      <c r="P60" s="19">
        <f t="shared" si="3"/>
        <v>276400</v>
      </c>
    </row>
    <row r="61" spans="2:16" x14ac:dyDescent="0.4">
      <c r="B61" s="86"/>
      <c r="C61" s="86"/>
      <c r="D61" s="36" t="s">
        <v>445</v>
      </c>
      <c r="E61" s="19">
        <f t="shared" ref="E61:M61" si="12">+E62+E63+E64+E65+E66</f>
        <v>0</v>
      </c>
      <c r="F61" s="19">
        <f t="shared" si="12"/>
        <v>0</v>
      </c>
      <c r="G61" s="19">
        <f t="shared" si="12"/>
        <v>0</v>
      </c>
      <c r="H61" s="19">
        <f t="shared" si="12"/>
        <v>0</v>
      </c>
      <c r="I61" s="19">
        <f t="shared" si="12"/>
        <v>0</v>
      </c>
      <c r="J61" s="19">
        <f t="shared" si="12"/>
        <v>0</v>
      </c>
      <c r="K61" s="19">
        <f t="shared" si="12"/>
        <v>0</v>
      </c>
      <c r="L61" s="19">
        <f t="shared" si="12"/>
        <v>0</v>
      </c>
      <c r="M61" s="19">
        <f t="shared" si="12"/>
        <v>60000</v>
      </c>
      <c r="N61" s="19">
        <f t="shared" si="2"/>
        <v>60000</v>
      </c>
      <c r="O61" s="19">
        <f>+O62+O63+O64+O65+O66</f>
        <v>0</v>
      </c>
      <c r="P61" s="19">
        <f t="shared" si="3"/>
        <v>60000</v>
      </c>
    </row>
    <row r="62" spans="2:16" x14ac:dyDescent="0.4">
      <c r="B62" s="86"/>
      <c r="C62" s="86"/>
      <c r="D62" s="36" t="s">
        <v>446</v>
      </c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2"/>
        <v>0</v>
      </c>
      <c r="O62" s="19"/>
      <c r="P62" s="19">
        <f t="shared" si="3"/>
        <v>0</v>
      </c>
    </row>
    <row r="63" spans="2:16" x14ac:dyDescent="0.4">
      <c r="B63" s="86"/>
      <c r="C63" s="86"/>
      <c r="D63" s="36" t="s">
        <v>434</v>
      </c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2"/>
        <v>0</v>
      </c>
      <c r="O63" s="19"/>
      <c r="P63" s="19">
        <f t="shared" si="3"/>
        <v>0</v>
      </c>
    </row>
    <row r="64" spans="2:16" x14ac:dyDescent="0.4">
      <c r="B64" s="86"/>
      <c r="C64" s="86"/>
      <c r="D64" s="36" t="s">
        <v>436</v>
      </c>
      <c r="E64" s="19"/>
      <c r="F64" s="19"/>
      <c r="G64" s="19"/>
      <c r="H64" s="19"/>
      <c r="I64" s="19"/>
      <c r="J64" s="19"/>
      <c r="K64" s="19"/>
      <c r="L64" s="19"/>
      <c r="M64" s="19">
        <v>60000</v>
      </c>
      <c r="N64" s="19">
        <f t="shared" si="2"/>
        <v>60000</v>
      </c>
      <c r="O64" s="19"/>
      <c r="P64" s="19">
        <f t="shared" si="3"/>
        <v>60000</v>
      </c>
    </row>
    <row r="65" spans="2:16" x14ac:dyDescent="0.4">
      <c r="B65" s="86"/>
      <c r="C65" s="86"/>
      <c r="D65" s="36" t="s">
        <v>437</v>
      </c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2"/>
        <v>0</v>
      </c>
      <c r="O65" s="19"/>
      <c r="P65" s="19">
        <f t="shared" si="3"/>
        <v>0</v>
      </c>
    </row>
    <row r="66" spans="2:16" x14ac:dyDescent="0.4">
      <c r="B66" s="86"/>
      <c r="C66" s="86"/>
      <c r="D66" s="36" t="s">
        <v>442</v>
      </c>
      <c r="E66" s="19"/>
      <c r="F66" s="19"/>
      <c r="G66" s="19"/>
      <c r="H66" s="19"/>
      <c r="I66" s="19"/>
      <c r="J66" s="19"/>
      <c r="K66" s="19"/>
      <c r="L66" s="19"/>
      <c r="M66" s="19"/>
      <c r="N66" s="19">
        <f t="shared" si="2"/>
        <v>0</v>
      </c>
      <c r="O66" s="19"/>
      <c r="P66" s="19">
        <f t="shared" si="3"/>
        <v>0</v>
      </c>
    </row>
    <row r="67" spans="2:16" x14ac:dyDescent="0.4">
      <c r="B67" s="86"/>
      <c r="C67" s="86"/>
      <c r="D67" s="36" t="s">
        <v>435</v>
      </c>
      <c r="E67" s="19">
        <f t="shared" ref="E67:M67" si="13">+E68+E69+E70</f>
        <v>704890</v>
      </c>
      <c r="F67" s="19">
        <f t="shared" si="13"/>
        <v>0</v>
      </c>
      <c r="G67" s="19">
        <f t="shared" si="13"/>
        <v>0</v>
      </c>
      <c r="H67" s="19">
        <f t="shared" si="13"/>
        <v>0</v>
      </c>
      <c r="I67" s="19">
        <f t="shared" si="13"/>
        <v>0</v>
      </c>
      <c r="J67" s="19">
        <f t="shared" si="13"/>
        <v>0</v>
      </c>
      <c r="K67" s="19">
        <f t="shared" si="13"/>
        <v>0</v>
      </c>
      <c r="L67" s="19">
        <f t="shared" si="13"/>
        <v>0</v>
      </c>
      <c r="M67" s="19">
        <f t="shared" si="13"/>
        <v>0</v>
      </c>
      <c r="N67" s="19">
        <f t="shared" si="2"/>
        <v>704890</v>
      </c>
      <c r="O67" s="19">
        <f>+O68+O69+O70</f>
        <v>0</v>
      </c>
      <c r="P67" s="19">
        <f t="shared" si="3"/>
        <v>704890</v>
      </c>
    </row>
    <row r="68" spans="2:16" x14ac:dyDescent="0.4">
      <c r="B68" s="86"/>
      <c r="C68" s="86"/>
      <c r="D68" s="36" t="s">
        <v>446</v>
      </c>
      <c r="E68" s="19"/>
      <c r="F68" s="19"/>
      <c r="G68" s="19"/>
      <c r="H68" s="19"/>
      <c r="I68" s="19"/>
      <c r="J68" s="19"/>
      <c r="K68" s="19"/>
      <c r="L68" s="19"/>
      <c r="M68" s="19"/>
      <c r="N68" s="19">
        <f t="shared" si="2"/>
        <v>0</v>
      </c>
      <c r="O68" s="19"/>
      <c r="P68" s="19">
        <f t="shared" si="3"/>
        <v>0</v>
      </c>
    </row>
    <row r="69" spans="2:16" x14ac:dyDescent="0.4">
      <c r="B69" s="86"/>
      <c r="C69" s="86"/>
      <c r="D69" s="36" t="s">
        <v>434</v>
      </c>
      <c r="E69" s="19">
        <v>704890</v>
      </c>
      <c r="F69" s="19"/>
      <c r="G69" s="19"/>
      <c r="H69" s="19"/>
      <c r="I69" s="19"/>
      <c r="J69" s="19"/>
      <c r="K69" s="19"/>
      <c r="L69" s="19"/>
      <c r="M69" s="19"/>
      <c r="N69" s="19">
        <f t="shared" si="2"/>
        <v>704890</v>
      </c>
      <c r="O69" s="19"/>
      <c r="P69" s="19">
        <f t="shared" si="3"/>
        <v>704890</v>
      </c>
    </row>
    <row r="70" spans="2:16" x14ac:dyDescent="0.4">
      <c r="B70" s="86"/>
      <c r="C70" s="86"/>
      <c r="D70" s="36" t="s">
        <v>442</v>
      </c>
      <c r="E70" s="19"/>
      <c r="F70" s="19"/>
      <c r="G70" s="19"/>
      <c r="H70" s="19"/>
      <c r="I70" s="19"/>
      <c r="J70" s="19"/>
      <c r="K70" s="19"/>
      <c r="L70" s="19"/>
      <c r="M70" s="19"/>
      <c r="N70" s="19">
        <f t="shared" si="2"/>
        <v>0</v>
      </c>
      <c r="O70" s="19"/>
      <c r="P70" s="19">
        <f t="shared" si="3"/>
        <v>0</v>
      </c>
    </row>
    <row r="71" spans="2:16" x14ac:dyDescent="0.4">
      <c r="B71" s="86"/>
      <c r="C71" s="86"/>
      <c r="D71" s="36" t="s">
        <v>319</v>
      </c>
      <c r="E71" s="19">
        <f t="shared" ref="E71:M71" si="14">+E72+E75+E76</f>
        <v>0</v>
      </c>
      <c r="F71" s="19">
        <f t="shared" si="14"/>
        <v>0</v>
      </c>
      <c r="G71" s="19">
        <f t="shared" si="14"/>
        <v>0</v>
      </c>
      <c r="H71" s="19">
        <f t="shared" si="14"/>
        <v>0</v>
      </c>
      <c r="I71" s="19">
        <f t="shared" si="14"/>
        <v>0</v>
      </c>
      <c r="J71" s="19">
        <f t="shared" si="14"/>
        <v>0</v>
      </c>
      <c r="K71" s="19">
        <f t="shared" si="14"/>
        <v>0</v>
      </c>
      <c r="L71" s="19">
        <f t="shared" si="14"/>
        <v>0</v>
      </c>
      <c r="M71" s="19">
        <f t="shared" si="14"/>
        <v>0</v>
      </c>
      <c r="N71" s="19">
        <f t="shared" si="2"/>
        <v>0</v>
      </c>
      <c r="O71" s="19">
        <f>+O72+O75+O76</f>
        <v>0</v>
      </c>
      <c r="P71" s="19">
        <f t="shared" si="3"/>
        <v>0</v>
      </c>
    </row>
    <row r="72" spans="2:16" x14ac:dyDescent="0.4">
      <c r="B72" s="86"/>
      <c r="C72" s="86"/>
      <c r="D72" s="36" t="s">
        <v>447</v>
      </c>
      <c r="E72" s="19">
        <f t="shared" ref="E72:M72" si="15">+E73+E74</f>
        <v>0</v>
      </c>
      <c r="F72" s="19">
        <f t="shared" si="15"/>
        <v>0</v>
      </c>
      <c r="G72" s="19">
        <f t="shared" si="15"/>
        <v>0</v>
      </c>
      <c r="H72" s="19">
        <f t="shared" si="15"/>
        <v>0</v>
      </c>
      <c r="I72" s="19">
        <f t="shared" si="15"/>
        <v>0</v>
      </c>
      <c r="J72" s="19">
        <f t="shared" si="15"/>
        <v>0</v>
      </c>
      <c r="K72" s="19">
        <f t="shared" si="15"/>
        <v>0</v>
      </c>
      <c r="L72" s="19">
        <f t="shared" si="15"/>
        <v>0</v>
      </c>
      <c r="M72" s="19">
        <f t="shared" si="15"/>
        <v>0</v>
      </c>
      <c r="N72" s="19">
        <f t="shared" ref="N72:N135" si="16">+E72+F72+G72+H72+I72+J72+K72+L72+M72</f>
        <v>0</v>
      </c>
      <c r="O72" s="19">
        <f>+O73+O74</f>
        <v>0</v>
      </c>
      <c r="P72" s="19">
        <f t="shared" ref="P72:P135" si="17">N72-ABS(O72)</f>
        <v>0</v>
      </c>
    </row>
    <row r="73" spans="2:16" x14ac:dyDescent="0.4">
      <c r="B73" s="86"/>
      <c r="C73" s="86"/>
      <c r="D73" s="36" t="s">
        <v>444</v>
      </c>
      <c r="E73" s="19"/>
      <c r="F73" s="19"/>
      <c r="G73" s="19"/>
      <c r="H73" s="19"/>
      <c r="I73" s="19"/>
      <c r="J73" s="19"/>
      <c r="K73" s="19"/>
      <c r="L73" s="19"/>
      <c r="M73" s="19"/>
      <c r="N73" s="19">
        <f t="shared" si="16"/>
        <v>0</v>
      </c>
      <c r="O73" s="19"/>
      <c r="P73" s="19">
        <f t="shared" si="17"/>
        <v>0</v>
      </c>
    </row>
    <row r="74" spans="2:16" x14ac:dyDescent="0.4">
      <c r="B74" s="86"/>
      <c r="C74" s="86"/>
      <c r="D74" s="36" t="s">
        <v>420</v>
      </c>
      <c r="E74" s="19"/>
      <c r="F74" s="19"/>
      <c r="G74" s="19"/>
      <c r="H74" s="19"/>
      <c r="I74" s="19"/>
      <c r="J74" s="19"/>
      <c r="K74" s="19"/>
      <c r="L74" s="19"/>
      <c r="M74" s="19"/>
      <c r="N74" s="19">
        <f t="shared" si="16"/>
        <v>0</v>
      </c>
      <c r="O74" s="19"/>
      <c r="P74" s="19">
        <f t="shared" si="17"/>
        <v>0</v>
      </c>
    </row>
    <row r="75" spans="2:16" x14ac:dyDescent="0.4">
      <c r="B75" s="86"/>
      <c r="C75" s="86"/>
      <c r="D75" s="36" t="s">
        <v>448</v>
      </c>
      <c r="E75" s="19"/>
      <c r="F75" s="19"/>
      <c r="G75" s="19"/>
      <c r="H75" s="19"/>
      <c r="I75" s="19"/>
      <c r="J75" s="19"/>
      <c r="K75" s="19"/>
      <c r="L75" s="19"/>
      <c r="M75" s="19"/>
      <c r="N75" s="19">
        <f t="shared" si="16"/>
        <v>0</v>
      </c>
      <c r="O75" s="19"/>
      <c r="P75" s="19">
        <f t="shared" si="17"/>
        <v>0</v>
      </c>
    </row>
    <row r="76" spans="2:16" x14ac:dyDescent="0.4">
      <c r="B76" s="86"/>
      <c r="C76" s="86"/>
      <c r="D76" s="36" t="s">
        <v>435</v>
      </c>
      <c r="E76" s="19">
        <f t="shared" ref="E76:M76" si="18">+E77+E78+E79+E80+E81</f>
        <v>0</v>
      </c>
      <c r="F76" s="19">
        <f t="shared" si="18"/>
        <v>0</v>
      </c>
      <c r="G76" s="19">
        <f t="shared" si="18"/>
        <v>0</v>
      </c>
      <c r="H76" s="19">
        <f t="shared" si="18"/>
        <v>0</v>
      </c>
      <c r="I76" s="19">
        <f t="shared" si="18"/>
        <v>0</v>
      </c>
      <c r="J76" s="19">
        <f t="shared" si="18"/>
        <v>0</v>
      </c>
      <c r="K76" s="19">
        <f t="shared" si="18"/>
        <v>0</v>
      </c>
      <c r="L76" s="19">
        <f t="shared" si="18"/>
        <v>0</v>
      </c>
      <c r="M76" s="19">
        <f t="shared" si="18"/>
        <v>0</v>
      </c>
      <c r="N76" s="19">
        <f t="shared" si="16"/>
        <v>0</v>
      </c>
      <c r="O76" s="19">
        <f>+O77+O78+O79+O80+O81</f>
        <v>0</v>
      </c>
      <c r="P76" s="19">
        <f t="shared" si="17"/>
        <v>0</v>
      </c>
    </row>
    <row r="77" spans="2:16" x14ac:dyDescent="0.4">
      <c r="B77" s="86"/>
      <c r="C77" s="86"/>
      <c r="D77" s="36" t="s">
        <v>436</v>
      </c>
      <c r="E77" s="19"/>
      <c r="F77" s="19"/>
      <c r="G77" s="19"/>
      <c r="H77" s="19"/>
      <c r="I77" s="19"/>
      <c r="J77" s="19"/>
      <c r="K77" s="19"/>
      <c r="L77" s="19"/>
      <c r="M77" s="19"/>
      <c r="N77" s="19">
        <f t="shared" si="16"/>
        <v>0</v>
      </c>
      <c r="O77" s="19"/>
      <c r="P77" s="19">
        <f t="shared" si="17"/>
        <v>0</v>
      </c>
    </row>
    <row r="78" spans="2:16" x14ac:dyDescent="0.4">
      <c r="B78" s="86"/>
      <c r="C78" s="86"/>
      <c r="D78" s="36" t="s">
        <v>437</v>
      </c>
      <c r="E78" s="19"/>
      <c r="F78" s="19"/>
      <c r="G78" s="19"/>
      <c r="H78" s="19"/>
      <c r="I78" s="19"/>
      <c r="J78" s="19"/>
      <c r="K78" s="19"/>
      <c r="L78" s="19"/>
      <c r="M78" s="19"/>
      <c r="N78" s="19">
        <f t="shared" si="16"/>
        <v>0</v>
      </c>
      <c r="O78" s="19"/>
      <c r="P78" s="19">
        <f t="shared" si="17"/>
        <v>0</v>
      </c>
    </row>
    <row r="79" spans="2:16" x14ac:dyDescent="0.4">
      <c r="B79" s="86"/>
      <c r="C79" s="86"/>
      <c r="D79" s="36" t="s">
        <v>440</v>
      </c>
      <c r="E79" s="19"/>
      <c r="F79" s="19"/>
      <c r="G79" s="19"/>
      <c r="H79" s="19"/>
      <c r="I79" s="19"/>
      <c r="J79" s="19"/>
      <c r="K79" s="19"/>
      <c r="L79" s="19"/>
      <c r="M79" s="19"/>
      <c r="N79" s="19">
        <f t="shared" si="16"/>
        <v>0</v>
      </c>
      <c r="O79" s="19"/>
      <c r="P79" s="19">
        <f t="shared" si="17"/>
        <v>0</v>
      </c>
    </row>
    <row r="80" spans="2:16" x14ac:dyDescent="0.4">
      <c r="B80" s="86"/>
      <c r="C80" s="86"/>
      <c r="D80" s="36" t="s">
        <v>441</v>
      </c>
      <c r="E80" s="19"/>
      <c r="F80" s="19"/>
      <c r="G80" s="19"/>
      <c r="H80" s="19"/>
      <c r="I80" s="19"/>
      <c r="J80" s="19"/>
      <c r="K80" s="19"/>
      <c r="L80" s="19"/>
      <c r="M80" s="19"/>
      <c r="N80" s="19">
        <f t="shared" si="16"/>
        <v>0</v>
      </c>
      <c r="O80" s="19"/>
      <c r="P80" s="19">
        <f t="shared" si="17"/>
        <v>0</v>
      </c>
    </row>
    <row r="81" spans="2:16" x14ac:dyDescent="0.4">
      <c r="B81" s="86"/>
      <c r="C81" s="86"/>
      <c r="D81" s="36" t="s">
        <v>442</v>
      </c>
      <c r="E81" s="19"/>
      <c r="F81" s="19"/>
      <c r="G81" s="19"/>
      <c r="H81" s="19"/>
      <c r="I81" s="19"/>
      <c r="J81" s="19"/>
      <c r="K81" s="19"/>
      <c r="L81" s="19"/>
      <c r="M81" s="19"/>
      <c r="N81" s="19">
        <f t="shared" si="16"/>
        <v>0</v>
      </c>
      <c r="O81" s="19"/>
      <c r="P81" s="19">
        <f t="shared" si="17"/>
        <v>0</v>
      </c>
    </row>
    <row r="82" spans="2:16" x14ac:dyDescent="0.4">
      <c r="B82" s="86"/>
      <c r="C82" s="86"/>
      <c r="D82" s="36" t="s">
        <v>320</v>
      </c>
      <c r="E82" s="19">
        <f t="shared" ref="E82:M82" si="19">+E83+E86+E89+E92+E95+E96+E100+E101</f>
        <v>0</v>
      </c>
      <c r="F82" s="19">
        <f t="shared" si="19"/>
        <v>0</v>
      </c>
      <c r="G82" s="19">
        <f t="shared" si="19"/>
        <v>0</v>
      </c>
      <c r="H82" s="19">
        <f t="shared" si="19"/>
        <v>0</v>
      </c>
      <c r="I82" s="19">
        <f t="shared" si="19"/>
        <v>0</v>
      </c>
      <c r="J82" s="19">
        <f t="shared" si="19"/>
        <v>0</v>
      </c>
      <c r="K82" s="19">
        <f t="shared" si="19"/>
        <v>0</v>
      </c>
      <c r="L82" s="19">
        <f t="shared" si="19"/>
        <v>0</v>
      </c>
      <c r="M82" s="19">
        <f t="shared" si="19"/>
        <v>0</v>
      </c>
      <c r="N82" s="19">
        <f t="shared" si="16"/>
        <v>0</v>
      </c>
      <c r="O82" s="19">
        <f>+O83+O86+O89+O92+O95+O96+O100+O101</f>
        <v>0</v>
      </c>
      <c r="P82" s="19">
        <f t="shared" si="17"/>
        <v>0</v>
      </c>
    </row>
    <row r="83" spans="2:16" x14ac:dyDescent="0.4">
      <c r="B83" s="86"/>
      <c r="C83" s="86"/>
      <c r="D83" s="36" t="s">
        <v>449</v>
      </c>
      <c r="E83" s="19">
        <f t="shared" ref="E83:M83" si="20">+E84+E85</f>
        <v>0</v>
      </c>
      <c r="F83" s="19">
        <f t="shared" si="20"/>
        <v>0</v>
      </c>
      <c r="G83" s="19">
        <f t="shared" si="20"/>
        <v>0</v>
      </c>
      <c r="H83" s="19">
        <f t="shared" si="20"/>
        <v>0</v>
      </c>
      <c r="I83" s="19">
        <f t="shared" si="20"/>
        <v>0</v>
      </c>
      <c r="J83" s="19">
        <f t="shared" si="20"/>
        <v>0</v>
      </c>
      <c r="K83" s="19">
        <f t="shared" si="20"/>
        <v>0</v>
      </c>
      <c r="L83" s="19">
        <f t="shared" si="20"/>
        <v>0</v>
      </c>
      <c r="M83" s="19">
        <f t="shared" si="20"/>
        <v>0</v>
      </c>
      <c r="N83" s="19">
        <f t="shared" si="16"/>
        <v>0</v>
      </c>
      <c r="O83" s="19">
        <f>+O84+O85</f>
        <v>0</v>
      </c>
      <c r="P83" s="19">
        <f t="shared" si="17"/>
        <v>0</v>
      </c>
    </row>
    <row r="84" spans="2:16" x14ac:dyDescent="0.4">
      <c r="B84" s="86"/>
      <c r="C84" s="86"/>
      <c r="D84" s="36" t="s">
        <v>450</v>
      </c>
      <c r="E84" s="19"/>
      <c r="F84" s="19"/>
      <c r="G84" s="19"/>
      <c r="H84" s="19"/>
      <c r="I84" s="19"/>
      <c r="J84" s="19"/>
      <c r="K84" s="19"/>
      <c r="L84" s="19"/>
      <c r="M84" s="19"/>
      <c r="N84" s="19">
        <f t="shared" si="16"/>
        <v>0</v>
      </c>
      <c r="O84" s="19"/>
      <c r="P84" s="19">
        <f t="shared" si="17"/>
        <v>0</v>
      </c>
    </row>
    <row r="85" spans="2:16" x14ac:dyDescent="0.4">
      <c r="B85" s="86"/>
      <c r="C85" s="86"/>
      <c r="D85" s="36" t="s">
        <v>414</v>
      </c>
      <c r="E85" s="19"/>
      <c r="F85" s="19"/>
      <c r="G85" s="19"/>
      <c r="H85" s="19"/>
      <c r="I85" s="19"/>
      <c r="J85" s="19"/>
      <c r="K85" s="19"/>
      <c r="L85" s="19"/>
      <c r="M85" s="19"/>
      <c r="N85" s="19">
        <f t="shared" si="16"/>
        <v>0</v>
      </c>
      <c r="O85" s="19"/>
      <c r="P85" s="19">
        <f t="shared" si="17"/>
        <v>0</v>
      </c>
    </row>
    <row r="86" spans="2:16" x14ac:dyDescent="0.4">
      <c r="B86" s="86"/>
      <c r="C86" s="86"/>
      <c r="D86" s="36" t="s">
        <v>451</v>
      </c>
      <c r="E86" s="19">
        <f t="shared" ref="E86:M86" si="21">+E87+E88</f>
        <v>0</v>
      </c>
      <c r="F86" s="19">
        <f t="shared" si="21"/>
        <v>0</v>
      </c>
      <c r="G86" s="19">
        <f t="shared" si="21"/>
        <v>0</v>
      </c>
      <c r="H86" s="19">
        <f t="shared" si="21"/>
        <v>0</v>
      </c>
      <c r="I86" s="19">
        <f t="shared" si="21"/>
        <v>0</v>
      </c>
      <c r="J86" s="19">
        <f t="shared" si="21"/>
        <v>0</v>
      </c>
      <c r="K86" s="19">
        <f t="shared" si="21"/>
        <v>0</v>
      </c>
      <c r="L86" s="19">
        <f t="shared" si="21"/>
        <v>0</v>
      </c>
      <c r="M86" s="19">
        <f t="shared" si="21"/>
        <v>0</v>
      </c>
      <c r="N86" s="19">
        <f t="shared" si="16"/>
        <v>0</v>
      </c>
      <c r="O86" s="19">
        <f>+O87+O88</f>
        <v>0</v>
      </c>
      <c r="P86" s="19">
        <f t="shared" si="17"/>
        <v>0</v>
      </c>
    </row>
    <row r="87" spans="2:16" x14ac:dyDescent="0.4">
      <c r="B87" s="86"/>
      <c r="C87" s="86"/>
      <c r="D87" s="36" t="s">
        <v>452</v>
      </c>
      <c r="E87" s="19"/>
      <c r="F87" s="19"/>
      <c r="G87" s="19"/>
      <c r="H87" s="19"/>
      <c r="I87" s="19"/>
      <c r="J87" s="19"/>
      <c r="K87" s="19"/>
      <c r="L87" s="19"/>
      <c r="M87" s="19"/>
      <c r="N87" s="19">
        <f t="shared" si="16"/>
        <v>0</v>
      </c>
      <c r="O87" s="19"/>
      <c r="P87" s="19">
        <f t="shared" si="17"/>
        <v>0</v>
      </c>
    </row>
    <row r="88" spans="2:16" x14ac:dyDescent="0.4">
      <c r="B88" s="86"/>
      <c r="C88" s="86"/>
      <c r="D88" s="36" t="s">
        <v>414</v>
      </c>
      <c r="E88" s="19"/>
      <c r="F88" s="19"/>
      <c r="G88" s="19"/>
      <c r="H88" s="19"/>
      <c r="I88" s="19"/>
      <c r="J88" s="19"/>
      <c r="K88" s="19"/>
      <c r="L88" s="19"/>
      <c r="M88" s="19"/>
      <c r="N88" s="19">
        <f t="shared" si="16"/>
        <v>0</v>
      </c>
      <c r="O88" s="19"/>
      <c r="P88" s="19">
        <f t="shared" si="17"/>
        <v>0</v>
      </c>
    </row>
    <row r="89" spans="2:16" x14ac:dyDescent="0.4">
      <c r="B89" s="86"/>
      <c r="C89" s="86"/>
      <c r="D89" s="36" t="s">
        <v>453</v>
      </c>
      <c r="E89" s="19">
        <f t="shared" ref="E89:M89" si="22">+E90+E91</f>
        <v>0</v>
      </c>
      <c r="F89" s="19">
        <f t="shared" si="22"/>
        <v>0</v>
      </c>
      <c r="G89" s="19">
        <f t="shared" si="22"/>
        <v>0</v>
      </c>
      <c r="H89" s="19">
        <f t="shared" si="22"/>
        <v>0</v>
      </c>
      <c r="I89" s="19">
        <f t="shared" si="22"/>
        <v>0</v>
      </c>
      <c r="J89" s="19">
        <f t="shared" si="22"/>
        <v>0</v>
      </c>
      <c r="K89" s="19">
        <f t="shared" si="22"/>
        <v>0</v>
      </c>
      <c r="L89" s="19">
        <f t="shared" si="22"/>
        <v>0</v>
      </c>
      <c r="M89" s="19">
        <f t="shared" si="22"/>
        <v>0</v>
      </c>
      <c r="N89" s="19">
        <f t="shared" si="16"/>
        <v>0</v>
      </c>
      <c r="O89" s="19">
        <f>+O90+O91</f>
        <v>0</v>
      </c>
      <c r="P89" s="19">
        <f t="shared" si="17"/>
        <v>0</v>
      </c>
    </row>
    <row r="90" spans="2:16" x14ac:dyDescent="0.4">
      <c r="B90" s="86"/>
      <c r="C90" s="86"/>
      <c r="D90" s="36" t="s">
        <v>454</v>
      </c>
      <c r="E90" s="19"/>
      <c r="F90" s="19"/>
      <c r="G90" s="19"/>
      <c r="H90" s="19"/>
      <c r="I90" s="19"/>
      <c r="J90" s="19"/>
      <c r="K90" s="19"/>
      <c r="L90" s="19"/>
      <c r="M90" s="19"/>
      <c r="N90" s="19">
        <f t="shared" si="16"/>
        <v>0</v>
      </c>
      <c r="O90" s="19"/>
      <c r="P90" s="19">
        <f t="shared" si="17"/>
        <v>0</v>
      </c>
    </row>
    <row r="91" spans="2:16" x14ac:dyDescent="0.4">
      <c r="B91" s="86"/>
      <c r="C91" s="86"/>
      <c r="D91" s="36" t="s">
        <v>414</v>
      </c>
      <c r="E91" s="19"/>
      <c r="F91" s="19"/>
      <c r="G91" s="19"/>
      <c r="H91" s="19"/>
      <c r="I91" s="19"/>
      <c r="J91" s="19"/>
      <c r="K91" s="19"/>
      <c r="L91" s="19"/>
      <c r="M91" s="19"/>
      <c r="N91" s="19">
        <f t="shared" si="16"/>
        <v>0</v>
      </c>
      <c r="O91" s="19"/>
      <c r="P91" s="19">
        <f t="shared" si="17"/>
        <v>0</v>
      </c>
    </row>
    <row r="92" spans="2:16" x14ac:dyDescent="0.4">
      <c r="B92" s="86"/>
      <c r="C92" s="86"/>
      <c r="D92" s="36" t="s">
        <v>455</v>
      </c>
      <c r="E92" s="19">
        <f t="shared" ref="E92:M92" si="23">+E93+E94</f>
        <v>0</v>
      </c>
      <c r="F92" s="19">
        <f t="shared" si="23"/>
        <v>0</v>
      </c>
      <c r="G92" s="19">
        <f t="shared" si="23"/>
        <v>0</v>
      </c>
      <c r="H92" s="19">
        <f t="shared" si="23"/>
        <v>0</v>
      </c>
      <c r="I92" s="19">
        <f t="shared" si="23"/>
        <v>0</v>
      </c>
      <c r="J92" s="19">
        <f t="shared" si="23"/>
        <v>0</v>
      </c>
      <c r="K92" s="19">
        <f t="shared" si="23"/>
        <v>0</v>
      </c>
      <c r="L92" s="19">
        <f t="shared" si="23"/>
        <v>0</v>
      </c>
      <c r="M92" s="19">
        <f t="shared" si="23"/>
        <v>0</v>
      </c>
      <c r="N92" s="19">
        <f t="shared" si="16"/>
        <v>0</v>
      </c>
      <c r="O92" s="19">
        <f>+O93+O94</f>
        <v>0</v>
      </c>
      <c r="P92" s="19">
        <f t="shared" si="17"/>
        <v>0</v>
      </c>
    </row>
    <row r="93" spans="2:16" x14ac:dyDescent="0.4">
      <c r="B93" s="86"/>
      <c r="C93" s="86"/>
      <c r="D93" s="36" t="s">
        <v>456</v>
      </c>
      <c r="E93" s="19"/>
      <c r="F93" s="19"/>
      <c r="G93" s="19"/>
      <c r="H93" s="19"/>
      <c r="I93" s="19"/>
      <c r="J93" s="19"/>
      <c r="K93" s="19"/>
      <c r="L93" s="19"/>
      <c r="M93" s="19"/>
      <c r="N93" s="19">
        <f t="shared" si="16"/>
        <v>0</v>
      </c>
      <c r="O93" s="19"/>
      <c r="P93" s="19">
        <f t="shared" si="17"/>
        <v>0</v>
      </c>
    </row>
    <row r="94" spans="2:16" x14ac:dyDescent="0.4">
      <c r="B94" s="86"/>
      <c r="C94" s="86"/>
      <c r="D94" s="36" t="s">
        <v>414</v>
      </c>
      <c r="E94" s="19"/>
      <c r="F94" s="19"/>
      <c r="G94" s="19"/>
      <c r="H94" s="19"/>
      <c r="I94" s="19"/>
      <c r="J94" s="19"/>
      <c r="K94" s="19"/>
      <c r="L94" s="19"/>
      <c r="M94" s="19"/>
      <c r="N94" s="19">
        <f t="shared" si="16"/>
        <v>0</v>
      </c>
      <c r="O94" s="19"/>
      <c r="P94" s="19">
        <f t="shared" si="17"/>
        <v>0</v>
      </c>
    </row>
    <row r="95" spans="2:16" x14ac:dyDescent="0.4">
      <c r="B95" s="86"/>
      <c r="C95" s="86"/>
      <c r="D95" s="36" t="s">
        <v>457</v>
      </c>
      <c r="E95" s="19"/>
      <c r="F95" s="19"/>
      <c r="G95" s="19"/>
      <c r="H95" s="19"/>
      <c r="I95" s="19"/>
      <c r="J95" s="19"/>
      <c r="K95" s="19"/>
      <c r="L95" s="19"/>
      <c r="M95" s="19"/>
      <c r="N95" s="19">
        <f t="shared" si="16"/>
        <v>0</v>
      </c>
      <c r="O95" s="19"/>
      <c r="P95" s="19">
        <f t="shared" si="17"/>
        <v>0</v>
      </c>
    </row>
    <row r="96" spans="2:16" x14ac:dyDescent="0.4">
      <c r="B96" s="86"/>
      <c r="C96" s="86"/>
      <c r="D96" s="36" t="s">
        <v>423</v>
      </c>
      <c r="E96" s="19">
        <f t="shared" ref="E96:M96" si="24">+E97+E98+E99</f>
        <v>0</v>
      </c>
      <c r="F96" s="19">
        <f t="shared" si="24"/>
        <v>0</v>
      </c>
      <c r="G96" s="19">
        <f t="shared" si="24"/>
        <v>0</v>
      </c>
      <c r="H96" s="19">
        <f t="shared" si="24"/>
        <v>0</v>
      </c>
      <c r="I96" s="19">
        <f t="shared" si="24"/>
        <v>0</v>
      </c>
      <c r="J96" s="19">
        <f t="shared" si="24"/>
        <v>0</v>
      </c>
      <c r="K96" s="19">
        <f t="shared" si="24"/>
        <v>0</v>
      </c>
      <c r="L96" s="19">
        <f t="shared" si="24"/>
        <v>0</v>
      </c>
      <c r="M96" s="19">
        <f t="shared" si="24"/>
        <v>0</v>
      </c>
      <c r="N96" s="19">
        <f t="shared" si="16"/>
        <v>0</v>
      </c>
      <c r="O96" s="19">
        <f>+O97+O98+O99</f>
        <v>0</v>
      </c>
      <c r="P96" s="19">
        <f t="shared" si="17"/>
        <v>0</v>
      </c>
    </row>
    <row r="97" spans="2:16" x14ac:dyDescent="0.4">
      <c r="B97" s="86"/>
      <c r="C97" s="86"/>
      <c r="D97" s="36" t="s">
        <v>458</v>
      </c>
      <c r="E97" s="19"/>
      <c r="F97" s="19"/>
      <c r="G97" s="19"/>
      <c r="H97" s="19"/>
      <c r="I97" s="19"/>
      <c r="J97" s="19"/>
      <c r="K97" s="19"/>
      <c r="L97" s="19"/>
      <c r="M97" s="19"/>
      <c r="N97" s="19">
        <f t="shared" si="16"/>
        <v>0</v>
      </c>
      <c r="O97" s="19"/>
      <c r="P97" s="19">
        <f t="shared" si="17"/>
        <v>0</v>
      </c>
    </row>
    <row r="98" spans="2:16" x14ac:dyDescent="0.4">
      <c r="B98" s="86"/>
      <c r="C98" s="86"/>
      <c r="D98" s="36" t="s">
        <v>459</v>
      </c>
      <c r="E98" s="19"/>
      <c r="F98" s="19"/>
      <c r="G98" s="19"/>
      <c r="H98" s="19"/>
      <c r="I98" s="19"/>
      <c r="J98" s="19"/>
      <c r="K98" s="19"/>
      <c r="L98" s="19"/>
      <c r="M98" s="19"/>
      <c r="N98" s="19">
        <f t="shared" si="16"/>
        <v>0</v>
      </c>
      <c r="O98" s="19"/>
      <c r="P98" s="19">
        <f t="shared" si="17"/>
        <v>0</v>
      </c>
    </row>
    <row r="99" spans="2:16" x14ac:dyDescent="0.4">
      <c r="B99" s="86"/>
      <c r="C99" s="86"/>
      <c r="D99" s="36" t="s">
        <v>434</v>
      </c>
      <c r="E99" s="19"/>
      <c r="F99" s="19"/>
      <c r="G99" s="19"/>
      <c r="H99" s="19"/>
      <c r="I99" s="19"/>
      <c r="J99" s="19"/>
      <c r="K99" s="19"/>
      <c r="L99" s="19"/>
      <c r="M99" s="19"/>
      <c r="N99" s="19">
        <f t="shared" si="16"/>
        <v>0</v>
      </c>
      <c r="O99" s="19"/>
      <c r="P99" s="19">
        <f t="shared" si="17"/>
        <v>0</v>
      </c>
    </row>
    <row r="100" spans="2:16" x14ac:dyDescent="0.4">
      <c r="B100" s="86"/>
      <c r="C100" s="86"/>
      <c r="D100" s="36" t="s">
        <v>448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>
        <f t="shared" si="16"/>
        <v>0</v>
      </c>
      <c r="O100" s="19"/>
      <c r="P100" s="19">
        <f t="shared" si="17"/>
        <v>0</v>
      </c>
    </row>
    <row r="101" spans="2:16" x14ac:dyDescent="0.4">
      <c r="B101" s="86"/>
      <c r="C101" s="86"/>
      <c r="D101" s="36" t="s">
        <v>435</v>
      </c>
      <c r="E101" s="19">
        <f t="shared" ref="E101:M101" si="25">+E102+E103+E104+E105+E106</f>
        <v>0</v>
      </c>
      <c r="F101" s="19">
        <f t="shared" si="25"/>
        <v>0</v>
      </c>
      <c r="G101" s="19">
        <f t="shared" si="25"/>
        <v>0</v>
      </c>
      <c r="H101" s="19">
        <f t="shared" si="25"/>
        <v>0</v>
      </c>
      <c r="I101" s="19">
        <f t="shared" si="25"/>
        <v>0</v>
      </c>
      <c r="J101" s="19">
        <f t="shared" si="25"/>
        <v>0</v>
      </c>
      <c r="K101" s="19">
        <f t="shared" si="25"/>
        <v>0</v>
      </c>
      <c r="L101" s="19">
        <f t="shared" si="25"/>
        <v>0</v>
      </c>
      <c r="M101" s="19">
        <f t="shared" si="25"/>
        <v>0</v>
      </c>
      <c r="N101" s="19">
        <f t="shared" si="16"/>
        <v>0</v>
      </c>
      <c r="O101" s="19">
        <f>+O102+O103+O104+O105+O106</f>
        <v>0</v>
      </c>
      <c r="P101" s="19">
        <f t="shared" si="17"/>
        <v>0</v>
      </c>
    </row>
    <row r="102" spans="2:16" x14ac:dyDescent="0.4">
      <c r="B102" s="86"/>
      <c r="C102" s="86"/>
      <c r="D102" s="36" t="s">
        <v>436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>
        <f t="shared" si="16"/>
        <v>0</v>
      </c>
      <c r="O102" s="19"/>
      <c r="P102" s="19">
        <f t="shared" si="17"/>
        <v>0</v>
      </c>
    </row>
    <row r="103" spans="2:16" x14ac:dyDescent="0.4">
      <c r="B103" s="86"/>
      <c r="C103" s="86"/>
      <c r="D103" s="36" t="s">
        <v>437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>
        <f t="shared" si="16"/>
        <v>0</v>
      </c>
      <c r="O103" s="19"/>
      <c r="P103" s="19">
        <f t="shared" si="17"/>
        <v>0</v>
      </c>
    </row>
    <row r="104" spans="2:16" x14ac:dyDescent="0.4">
      <c r="B104" s="86"/>
      <c r="C104" s="86"/>
      <c r="D104" s="36" t="s">
        <v>440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>
        <f t="shared" si="16"/>
        <v>0</v>
      </c>
      <c r="O104" s="19"/>
      <c r="P104" s="19">
        <f t="shared" si="17"/>
        <v>0</v>
      </c>
    </row>
    <row r="105" spans="2:16" x14ac:dyDescent="0.4">
      <c r="B105" s="86"/>
      <c r="C105" s="86"/>
      <c r="D105" s="36" t="s">
        <v>441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>
        <f t="shared" si="16"/>
        <v>0</v>
      </c>
      <c r="O105" s="19"/>
      <c r="P105" s="19">
        <f t="shared" si="17"/>
        <v>0</v>
      </c>
    </row>
    <row r="106" spans="2:16" x14ac:dyDescent="0.4">
      <c r="B106" s="86"/>
      <c r="C106" s="86"/>
      <c r="D106" s="36" t="s">
        <v>442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>
        <f t="shared" si="16"/>
        <v>0</v>
      </c>
      <c r="O106" s="19"/>
      <c r="P106" s="19">
        <f t="shared" si="17"/>
        <v>0</v>
      </c>
    </row>
    <row r="107" spans="2:16" x14ac:dyDescent="0.4">
      <c r="B107" s="86"/>
      <c r="C107" s="86"/>
      <c r="D107" s="36" t="s">
        <v>321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>
        <f t="shared" si="16"/>
        <v>0</v>
      </c>
      <c r="O107" s="19"/>
      <c r="P107" s="19">
        <f t="shared" si="17"/>
        <v>0</v>
      </c>
    </row>
    <row r="108" spans="2:16" x14ac:dyDescent="0.4">
      <c r="B108" s="86"/>
      <c r="C108" s="86"/>
      <c r="D108" s="36" t="s">
        <v>322</v>
      </c>
      <c r="E108" s="19">
        <f t="shared" ref="E108:M108" si="26">+E109+E118+E123+E124+E128+E131+E137</f>
        <v>0</v>
      </c>
      <c r="F108" s="19">
        <f t="shared" si="26"/>
        <v>0</v>
      </c>
      <c r="G108" s="19">
        <f t="shared" si="26"/>
        <v>0</v>
      </c>
      <c r="H108" s="19">
        <f t="shared" si="26"/>
        <v>417290</v>
      </c>
      <c r="I108" s="19">
        <f t="shared" si="26"/>
        <v>947000</v>
      </c>
      <c r="J108" s="19">
        <f t="shared" si="26"/>
        <v>15675440</v>
      </c>
      <c r="K108" s="19">
        <f t="shared" si="26"/>
        <v>0</v>
      </c>
      <c r="L108" s="19">
        <f t="shared" si="26"/>
        <v>0</v>
      </c>
      <c r="M108" s="19">
        <f t="shared" si="26"/>
        <v>0</v>
      </c>
      <c r="N108" s="19">
        <f t="shared" si="16"/>
        <v>17039730</v>
      </c>
      <c r="O108" s="19">
        <f>+O109+O118+O123+O124+O128+O131+O137</f>
        <v>0</v>
      </c>
      <c r="P108" s="19">
        <f t="shared" si="17"/>
        <v>17039730</v>
      </c>
    </row>
    <row r="109" spans="2:16" x14ac:dyDescent="0.4">
      <c r="B109" s="86"/>
      <c r="C109" s="86"/>
      <c r="D109" s="36" t="s">
        <v>460</v>
      </c>
      <c r="E109" s="19">
        <f t="shared" ref="E109:M109" si="27">+E110+E111+E112+E113+E114+E115+E116+E117</f>
        <v>0</v>
      </c>
      <c r="F109" s="19">
        <f t="shared" si="27"/>
        <v>0</v>
      </c>
      <c r="G109" s="19">
        <f t="shared" si="27"/>
        <v>0</v>
      </c>
      <c r="H109" s="19">
        <f t="shared" si="27"/>
        <v>417290</v>
      </c>
      <c r="I109" s="19">
        <f t="shared" si="27"/>
        <v>947000</v>
      </c>
      <c r="J109" s="19">
        <f t="shared" si="27"/>
        <v>15565842</v>
      </c>
      <c r="K109" s="19">
        <f t="shared" si="27"/>
        <v>0</v>
      </c>
      <c r="L109" s="19">
        <f t="shared" si="27"/>
        <v>0</v>
      </c>
      <c r="M109" s="19">
        <f t="shared" si="27"/>
        <v>0</v>
      </c>
      <c r="N109" s="19">
        <f t="shared" si="16"/>
        <v>16930132</v>
      </c>
      <c r="O109" s="19">
        <f>+O110+O111+O112+O113+O114+O115+O116+O117</f>
        <v>0</v>
      </c>
      <c r="P109" s="19">
        <f t="shared" si="17"/>
        <v>16930132</v>
      </c>
    </row>
    <row r="110" spans="2:16" x14ac:dyDescent="0.4">
      <c r="B110" s="86"/>
      <c r="C110" s="86"/>
      <c r="D110" s="36" t="s">
        <v>461</v>
      </c>
      <c r="E110" s="19"/>
      <c r="F110" s="19"/>
      <c r="G110" s="19"/>
      <c r="H110" s="19">
        <v>417290</v>
      </c>
      <c r="I110" s="19">
        <v>947000</v>
      </c>
      <c r="J110" s="19">
        <v>15565842</v>
      </c>
      <c r="K110" s="19"/>
      <c r="L110" s="19"/>
      <c r="M110" s="19"/>
      <c r="N110" s="19">
        <f t="shared" si="16"/>
        <v>16930132</v>
      </c>
      <c r="O110" s="19"/>
      <c r="P110" s="19">
        <f t="shared" si="17"/>
        <v>16930132</v>
      </c>
    </row>
    <row r="111" spans="2:16" x14ac:dyDescent="0.4">
      <c r="B111" s="86"/>
      <c r="C111" s="86"/>
      <c r="D111" s="36" t="s">
        <v>462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>
        <f t="shared" si="16"/>
        <v>0</v>
      </c>
      <c r="O111" s="19"/>
      <c r="P111" s="19">
        <f t="shared" si="17"/>
        <v>0</v>
      </c>
    </row>
    <row r="112" spans="2:16" x14ac:dyDescent="0.4">
      <c r="B112" s="86"/>
      <c r="C112" s="86"/>
      <c r="D112" s="36" t="s">
        <v>463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>
        <f t="shared" si="16"/>
        <v>0</v>
      </c>
      <c r="O112" s="19"/>
      <c r="P112" s="19">
        <f t="shared" si="17"/>
        <v>0</v>
      </c>
    </row>
    <row r="113" spans="2:16" x14ac:dyDescent="0.4">
      <c r="B113" s="86"/>
      <c r="C113" s="86"/>
      <c r="D113" s="36" t="s">
        <v>464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>
        <f t="shared" si="16"/>
        <v>0</v>
      </c>
      <c r="O113" s="19"/>
      <c r="P113" s="19">
        <f t="shared" si="17"/>
        <v>0</v>
      </c>
    </row>
    <row r="114" spans="2:16" x14ac:dyDescent="0.4">
      <c r="B114" s="86"/>
      <c r="C114" s="86"/>
      <c r="D114" s="36" t="s">
        <v>465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>
        <f t="shared" si="16"/>
        <v>0</v>
      </c>
      <c r="O114" s="19"/>
      <c r="P114" s="19">
        <f t="shared" si="17"/>
        <v>0</v>
      </c>
    </row>
    <row r="115" spans="2:16" x14ac:dyDescent="0.4">
      <c r="B115" s="86"/>
      <c r="C115" s="86"/>
      <c r="D115" s="36" t="s">
        <v>466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>
        <f t="shared" si="16"/>
        <v>0</v>
      </c>
      <c r="O115" s="19"/>
      <c r="P115" s="19">
        <f t="shared" si="17"/>
        <v>0</v>
      </c>
    </row>
    <row r="116" spans="2:16" x14ac:dyDescent="0.4">
      <c r="B116" s="86"/>
      <c r="C116" s="86"/>
      <c r="D116" s="36" t="s">
        <v>467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>
        <f t="shared" si="16"/>
        <v>0</v>
      </c>
      <c r="O116" s="19"/>
      <c r="P116" s="19">
        <f t="shared" si="17"/>
        <v>0</v>
      </c>
    </row>
    <row r="117" spans="2:16" x14ac:dyDescent="0.4">
      <c r="B117" s="86"/>
      <c r="C117" s="86"/>
      <c r="D117" s="36" t="s">
        <v>468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>
        <f t="shared" si="16"/>
        <v>0</v>
      </c>
      <c r="O117" s="19"/>
      <c r="P117" s="19">
        <f t="shared" si="17"/>
        <v>0</v>
      </c>
    </row>
    <row r="118" spans="2:16" x14ac:dyDescent="0.4">
      <c r="B118" s="86"/>
      <c r="C118" s="86"/>
      <c r="D118" s="36" t="s">
        <v>469</v>
      </c>
      <c r="E118" s="19">
        <f t="shared" ref="E118:M118" si="28">+E119+E120+E121+E122</f>
        <v>0</v>
      </c>
      <c r="F118" s="19">
        <f t="shared" si="28"/>
        <v>0</v>
      </c>
      <c r="G118" s="19">
        <f t="shared" si="28"/>
        <v>0</v>
      </c>
      <c r="H118" s="19">
        <f t="shared" si="28"/>
        <v>0</v>
      </c>
      <c r="I118" s="19">
        <f t="shared" si="28"/>
        <v>0</v>
      </c>
      <c r="J118" s="19">
        <f t="shared" si="28"/>
        <v>0</v>
      </c>
      <c r="K118" s="19">
        <f t="shared" si="28"/>
        <v>0</v>
      </c>
      <c r="L118" s="19">
        <f t="shared" si="28"/>
        <v>0</v>
      </c>
      <c r="M118" s="19">
        <f t="shared" si="28"/>
        <v>0</v>
      </c>
      <c r="N118" s="19">
        <f t="shared" si="16"/>
        <v>0</v>
      </c>
      <c r="O118" s="19">
        <f>+O119+O120+O121+O122</f>
        <v>0</v>
      </c>
      <c r="P118" s="19">
        <f t="shared" si="17"/>
        <v>0</v>
      </c>
    </row>
    <row r="119" spans="2:16" x14ac:dyDescent="0.4">
      <c r="B119" s="86"/>
      <c r="C119" s="86"/>
      <c r="D119" s="36" t="s">
        <v>470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>
        <f t="shared" si="16"/>
        <v>0</v>
      </c>
      <c r="O119" s="19"/>
      <c r="P119" s="19">
        <f t="shared" si="17"/>
        <v>0</v>
      </c>
    </row>
    <row r="120" spans="2:16" x14ac:dyDescent="0.4">
      <c r="B120" s="86"/>
      <c r="C120" s="86"/>
      <c r="D120" s="36" t="s">
        <v>471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>
        <f t="shared" si="16"/>
        <v>0</v>
      </c>
      <c r="O120" s="19"/>
      <c r="P120" s="19">
        <f t="shared" si="17"/>
        <v>0</v>
      </c>
    </row>
    <row r="121" spans="2:16" x14ac:dyDescent="0.4">
      <c r="B121" s="86"/>
      <c r="C121" s="86"/>
      <c r="D121" s="36" t="s">
        <v>472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>
        <f t="shared" si="16"/>
        <v>0</v>
      </c>
      <c r="O121" s="19"/>
      <c r="P121" s="19">
        <f t="shared" si="17"/>
        <v>0</v>
      </c>
    </row>
    <row r="122" spans="2:16" x14ac:dyDescent="0.4">
      <c r="B122" s="86"/>
      <c r="C122" s="86"/>
      <c r="D122" s="36" t="s">
        <v>473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>
        <f t="shared" si="16"/>
        <v>0</v>
      </c>
      <c r="O122" s="19"/>
      <c r="P122" s="19">
        <f t="shared" si="17"/>
        <v>0</v>
      </c>
    </row>
    <row r="123" spans="2:16" x14ac:dyDescent="0.4">
      <c r="B123" s="86"/>
      <c r="C123" s="86"/>
      <c r="D123" s="36" t="s">
        <v>474</v>
      </c>
      <c r="E123" s="19"/>
      <c r="F123" s="19"/>
      <c r="G123" s="19"/>
      <c r="H123" s="19"/>
      <c r="I123" s="19"/>
      <c r="J123" s="19">
        <v>109598</v>
      </c>
      <c r="K123" s="19"/>
      <c r="L123" s="19"/>
      <c r="M123" s="19"/>
      <c r="N123" s="19">
        <f t="shared" si="16"/>
        <v>109598</v>
      </c>
      <c r="O123" s="19"/>
      <c r="P123" s="19">
        <f t="shared" si="17"/>
        <v>109598</v>
      </c>
    </row>
    <row r="124" spans="2:16" x14ac:dyDescent="0.4">
      <c r="B124" s="86"/>
      <c r="C124" s="86"/>
      <c r="D124" s="36" t="s">
        <v>475</v>
      </c>
      <c r="E124" s="19">
        <f t="shared" ref="E124:M124" si="29">+E125+E126+E127</f>
        <v>0</v>
      </c>
      <c r="F124" s="19">
        <f t="shared" si="29"/>
        <v>0</v>
      </c>
      <c r="G124" s="19">
        <f t="shared" si="29"/>
        <v>0</v>
      </c>
      <c r="H124" s="19">
        <f t="shared" si="29"/>
        <v>0</v>
      </c>
      <c r="I124" s="19">
        <f t="shared" si="29"/>
        <v>0</v>
      </c>
      <c r="J124" s="19">
        <f t="shared" si="29"/>
        <v>0</v>
      </c>
      <c r="K124" s="19">
        <f t="shared" si="29"/>
        <v>0</v>
      </c>
      <c r="L124" s="19">
        <f t="shared" si="29"/>
        <v>0</v>
      </c>
      <c r="M124" s="19">
        <f t="shared" si="29"/>
        <v>0</v>
      </c>
      <c r="N124" s="19">
        <f t="shared" si="16"/>
        <v>0</v>
      </c>
      <c r="O124" s="19">
        <f>+O125+O126+O127</f>
        <v>0</v>
      </c>
      <c r="P124" s="19">
        <f t="shared" si="17"/>
        <v>0</v>
      </c>
    </row>
    <row r="125" spans="2:16" x14ac:dyDescent="0.4">
      <c r="B125" s="86"/>
      <c r="C125" s="86"/>
      <c r="D125" s="36" t="s">
        <v>476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>
        <f t="shared" si="16"/>
        <v>0</v>
      </c>
      <c r="O125" s="19"/>
      <c r="P125" s="19">
        <f t="shared" si="17"/>
        <v>0</v>
      </c>
    </row>
    <row r="126" spans="2:16" x14ac:dyDescent="0.4">
      <c r="B126" s="86"/>
      <c r="C126" s="86"/>
      <c r="D126" s="36" t="s">
        <v>477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>
        <f t="shared" si="16"/>
        <v>0</v>
      </c>
      <c r="O126" s="19"/>
      <c r="P126" s="19">
        <f t="shared" si="17"/>
        <v>0</v>
      </c>
    </row>
    <row r="127" spans="2:16" x14ac:dyDescent="0.4">
      <c r="B127" s="86"/>
      <c r="C127" s="86"/>
      <c r="D127" s="36" t="s">
        <v>478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>
        <f t="shared" si="16"/>
        <v>0</v>
      </c>
      <c r="O127" s="19"/>
      <c r="P127" s="19">
        <f t="shared" si="17"/>
        <v>0</v>
      </c>
    </row>
    <row r="128" spans="2:16" x14ac:dyDescent="0.4">
      <c r="B128" s="86"/>
      <c r="C128" s="86"/>
      <c r="D128" s="36" t="s">
        <v>479</v>
      </c>
      <c r="E128" s="19">
        <f t="shared" ref="E128:M128" si="30">+E129+E130</f>
        <v>0</v>
      </c>
      <c r="F128" s="19">
        <f t="shared" si="30"/>
        <v>0</v>
      </c>
      <c r="G128" s="19">
        <f t="shared" si="30"/>
        <v>0</v>
      </c>
      <c r="H128" s="19">
        <f t="shared" si="30"/>
        <v>0</v>
      </c>
      <c r="I128" s="19">
        <f t="shared" si="30"/>
        <v>0</v>
      </c>
      <c r="J128" s="19">
        <f t="shared" si="30"/>
        <v>0</v>
      </c>
      <c r="K128" s="19">
        <f t="shared" si="30"/>
        <v>0</v>
      </c>
      <c r="L128" s="19">
        <f t="shared" si="30"/>
        <v>0</v>
      </c>
      <c r="M128" s="19">
        <f t="shared" si="30"/>
        <v>0</v>
      </c>
      <c r="N128" s="19">
        <f t="shared" si="16"/>
        <v>0</v>
      </c>
      <c r="O128" s="19">
        <f>+O129+O130</f>
        <v>0</v>
      </c>
      <c r="P128" s="19">
        <f t="shared" si="17"/>
        <v>0</v>
      </c>
    </row>
    <row r="129" spans="2:16" x14ac:dyDescent="0.4">
      <c r="B129" s="86"/>
      <c r="C129" s="86"/>
      <c r="D129" s="36" t="s">
        <v>414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>
        <f t="shared" si="16"/>
        <v>0</v>
      </c>
      <c r="O129" s="19"/>
      <c r="P129" s="19">
        <f t="shared" si="17"/>
        <v>0</v>
      </c>
    </row>
    <row r="130" spans="2:16" x14ac:dyDescent="0.4">
      <c r="B130" s="86"/>
      <c r="C130" s="86"/>
      <c r="D130" s="36" t="s">
        <v>480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>
        <f t="shared" si="16"/>
        <v>0</v>
      </c>
      <c r="O130" s="19"/>
      <c r="P130" s="19">
        <f t="shared" si="17"/>
        <v>0</v>
      </c>
    </row>
    <row r="131" spans="2:16" x14ac:dyDescent="0.4">
      <c r="B131" s="86"/>
      <c r="C131" s="86"/>
      <c r="D131" s="36" t="s">
        <v>435</v>
      </c>
      <c r="E131" s="19">
        <f t="shared" ref="E131:M131" si="31">+E132+E133+E134+E135+E136</f>
        <v>0</v>
      </c>
      <c r="F131" s="19">
        <f t="shared" si="31"/>
        <v>0</v>
      </c>
      <c r="G131" s="19">
        <f t="shared" si="31"/>
        <v>0</v>
      </c>
      <c r="H131" s="19">
        <f t="shared" si="31"/>
        <v>0</v>
      </c>
      <c r="I131" s="19">
        <f t="shared" si="31"/>
        <v>0</v>
      </c>
      <c r="J131" s="19">
        <f t="shared" si="31"/>
        <v>0</v>
      </c>
      <c r="K131" s="19">
        <f t="shared" si="31"/>
        <v>0</v>
      </c>
      <c r="L131" s="19">
        <f t="shared" si="31"/>
        <v>0</v>
      </c>
      <c r="M131" s="19">
        <f t="shared" si="31"/>
        <v>0</v>
      </c>
      <c r="N131" s="19">
        <f t="shared" si="16"/>
        <v>0</v>
      </c>
      <c r="O131" s="19">
        <f>+O132+O133+O134+O135+O136</f>
        <v>0</v>
      </c>
      <c r="P131" s="19">
        <f t="shared" si="17"/>
        <v>0</v>
      </c>
    </row>
    <row r="132" spans="2:16" x14ac:dyDescent="0.4">
      <c r="B132" s="86"/>
      <c r="C132" s="86"/>
      <c r="D132" s="36" t="s">
        <v>436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>
        <f t="shared" si="16"/>
        <v>0</v>
      </c>
      <c r="O132" s="19"/>
      <c r="P132" s="19">
        <f t="shared" si="17"/>
        <v>0</v>
      </c>
    </row>
    <row r="133" spans="2:16" x14ac:dyDescent="0.4">
      <c r="B133" s="86"/>
      <c r="C133" s="86"/>
      <c r="D133" s="36" t="s">
        <v>437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>
        <f t="shared" si="16"/>
        <v>0</v>
      </c>
      <c r="O133" s="19"/>
      <c r="P133" s="19">
        <f t="shared" si="17"/>
        <v>0</v>
      </c>
    </row>
    <row r="134" spans="2:16" x14ac:dyDescent="0.4">
      <c r="B134" s="86"/>
      <c r="C134" s="86"/>
      <c r="D134" s="36" t="s">
        <v>440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>
        <f t="shared" si="16"/>
        <v>0</v>
      </c>
      <c r="O134" s="19"/>
      <c r="P134" s="19">
        <f t="shared" si="17"/>
        <v>0</v>
      </c>
    </row>
    <row r="135" spans="2:16" x14ac:dyDescent="0.4">
      <c r="B135" s="86"/>
      <c r="C135" s="86"/>
      <c r="D135" s="36" t="s">
        <v>441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>
        <f t="shared" si="16"/>
        <v>0</v>
      </c>
      <c r="O135" s="19"/>
      <c r="P135" s="19">
        <f t="shared" si="17"/>
        <v>0</v>
      </c>
    </row>
    <row r="136" spans="2:16" x14ac:dyDescent="0.4">
      <c r="B136" s="86"/>
      <c r="C136" s="86"/>
      <c r="D136" s="36" t="s">
        <v>442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>
        <f t="shared" ref="N136:N199" si="32">+E136+F136+G136+H136+I136+J136+K136+L136+M136</f>
        <v>0</v>
      </c>
      <c r="O136" s="19"/>
      <c r="P136" s="19">
        <f t="shared" ref="P136:P199" si="33">N136-ABS(O136)</f>
        <v>0</v>
      </c>
    </row>
    <row r="137" spans="2:16" x14ac:dyDescent="0.4">
      <c r="B137" s="86"/>
      <c r="C137" s="86"/>
      <c r="D137" s="36" t="s">
        <v>146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>
        <f t="shared" si="32"/>
        <v>0</v>
      </c>
      <c r="O137" s="19"/>
      <c r="P137" s="19">
        <f t="shared" si="33"/>
        <v>0</v>
      </c>
    </row>
    <row r="138" spans="2:16" x14ac:dyDescent="0.4">
      <c r="B138" s="86"/>
      <c r="C138" s="86"/>
      <c r="D138" s="36" t="s">
        <v>323</v>
      </c>
      <c r="E138" s="19">
        <f t="shared" ref="E138:M138" si="34">+E139+E142+E143+E144</f>
        <v>0</v>
      </c>
      <c r="F138" s="19">
        <f t="shared" si="34"/>
        <v>0</v>
      </c>
      <c r="G138" s="19">
        <f t="shared" si="34"/>
        <v>0</v>
      </c>
      <c r="H138" s="19">
        <f t="shared" si="34"/>
        <v>0</v>
      </c>
      <c r="I138" s="19">
        <f t="shared" si="34"/>
        <v>0</v>
      </c>
      <c r="J138" s="19">
        <f t="shared" si="34"/>
        <v>0</v>
      </c>
      <c r="K138" s="19">
        <f t="shared" si="34"/>
        <v>0</v>
      </c>
      <c r="L138" s="19">
        <f t="shared" si="34"/>
        <v>0</v>
      </c>
      <c r="M138" s="19">
        <f t="shared" si="34"/>
        <v>0</v>
      </c>
      <c r="N138" s="19">
        <f t="shared" si="32"/>
        <v>0</v>
      </c>
      <c r="O138" s="19">
        <f>+O139+O142+O143+O144</f>
        <v>0</v>
      </c>
      <c r="P138" s="19">
        <f t="shared" si="33"/>
        <v>0</v>
      </c>
    </row>
    <row r="139" spans="2:16" x14ac:dyDescent="0.4">
      <c r="B139" s="86"/>
      <c r="C139" s="86"/>
      <c r="D139" s="36" t="s">
        <v>447</v>
      </c>
      <c r="E139" s="19">
        <f t="shared" ref="E139:M139" si="35">+E140+E141</f>
        <v>0</v>
      </c>
      <c r="F139" s="19">
        <f t="shared" si="35"/>
        <v>0</v>
      </c>
      <c r="G139" s="19">
        <f t="shared" si="35"/>
        <v>0</v>
      </c>
      <c r="H139" s="19">
        <f t="shared" si="35"/>
        <v>0</v>
      </c>
      <c r="I139" s="19">
        <f t="shared" si="35"/>
        <v>0</v>
      </c>
      <c r="J139" s="19">
        <f t="shared" si="35"/>
        <v>0</v>
      </c>
      <c r="K139" s="19">
        <f t="shared" si="35"/>
        <v>0</v>
      </c>
      <c r="L139" s="19">
        <f t="shared" si="35"/>
        <v>0</v>
      </c>
      <c r="M139" s="19">
        <f t="shared" si="35"/>
        <v>0</v>
      </c>
      <c r="N139" s="19">
        <f t="shared" si="32"/>
        <v>0</v>
      </c>
      <c r="O139" s="19">
        <f>+O140+O141</f>
        <v>0</v>
      </c>
      <c r="P139" s="19">
        <f t="shared" si="33"/>
        <v>0</v>
      </c>
    </row>
    <row r="140" spans="2:16" x14ac:dyDescent="0.4">
      <c r="B140" s="86"/>
      <c r="C140" s="86"/>
      <c r="D140" s="36" t="s">
        <v>444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>
        <f t="shared" si="32"/>
        <v>0</v>
      </c>
      <c r="O140" s="19"/>
      <c r="P140" s="19">
        <f t="shared" si="33"/>
        <v>0</v>
      </c>
    </row>
    <row r="141" spans="2:16" x14ac:dyDescent="0.4">
      <c r="B141" s="86"/>
      <c r="C141" s="86"/>
      <c r="D141" s="36" t="s">
        <v>420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>
        <f t="shared" si="32"/>
        <v>0</v>
      </c>
      <c r="O141" s="19"/>
      <c r="P141" s="19">
        <f t="shared" si="33"/>
        <v>0</v>
      </c>
    </row>
    <row r="142" spans="2:16" x14ac:dyDescent="0.4">
      <c r="B142" s="86"/>
      <c r="C142" s="86"/>
      <c r="D142" s="36" t="s">
        <v>481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>
        <f t="shared" si="32"/>
        <v>0</v>
      </c>
      <c r="O142" s="19"/>
      <c r="P142" s="19">
        <f t="shared" si="33"/>
        <v>0</v>
      </c>
    </row>
    <row r="143" spans="2:16" x14ac:dyDescent="0.4">
      <c r="B143" s="86"/>
      <c r="C143" s="86"/>
      <c r="D143" s="36" t="s">
        <v>474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>
        <f t="shared" si="32"/>
        <v>0</v>
      </c>
      <c r="O143" s="19"/>
      <c r="P143" s="19">
        <f t="shared" si="33"/>
        <v>0</v>
      </c>
    </row>
    <row r="144" spans="2:16" x14ac:dyDescent="0.4">
      <c r="B144" s="86"/>
      <c r="C144" s="86"/>
      <c r="D144" s="36" t="s">
        <v>435</v>
      </c>
      <c r="E144" s="19">
        <f t="shared" ref="E144:M144" si="36">+E145+E146+E147+E148+E149</f>
        <v>0</v>
      </c>
      <c r="F144" s="19">
        <f t="shared" si="36"/>
        <v>0</v>
      </c>
      <c r="G144" s="19">
        <f t="shared" si="36"/>
        <v>0</v>
      </c>
      <c r="H144" s="19">
        <f t="shared" si="36"/>
        <v>0</v>
      </c>
      <c r="I144" s="19">
        <f t="shared" si="36"/>
        <v>0</v>
      </c>
      <c r="J144" s="19">
        <f t="shared" si="36"/>
        <v>0</v>
      </c>
      <c r="K144" s="19">
        <f t="shared" si="36"/>
        <v>0</v>
      </c>
      <c r="L144" s="19">
        <f t="shared" si="36"/>
        <v>0</v>
      </c>
      <c r="M144" s="19">
        <f t="shared" si="36"/>
        <v>0</v>
      </c>
      <c r="N144" s="19">
        <f t="shared" si="32"/>
        <v>0</v>
      </c>
      <c r="O144" s="19">
        <f>+O145+O146+O147+O148+O149</f>
        <v>0</v>
      </c>
      <c r="P144" s="19">
        <f t="shared" si="33"/>
        <v>0</v>
      </c>
    </row>
    <row r="145" spans="2:16" x14ac:dyDescent="0.4">
      <c r="B145" s="86"/>
      <c r="C145" s="86"/>
      <c r="D145" s="36" t="s">
        <v>436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>
        <f t="shared" si="32"/>
        <v>0</v>
      </c>
      <c r="O145" s="19"/>
      <c r="P145" s="19">
        <f t="shared" si="33"/>
        <v>0</v>
      </c>
    </row>
    <row r="146" spans="2:16" x14ac:dyDescent="0.4">
      <c r="B146" s="86"/>
      <c r="C146" s="86"/>
      <c r="D146" s="36" t="s">
        <v>437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>
        <f t="shared" si="32"/>
        <v>0</v>
      </c>
      <c r="O146" s="19"/>
      <c r="P146" s="19">
        <f t="shared" si="33"/>
        <v>0</v>
      </c>
    </row>
    <row r="147" spans="2:16" x14ac:dyDescent="0.4">
      <c r="B147" s="86"/>
      <c r="C147" s="86"/>
      <c r="D147" s="36" t="s">
        <v>440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>
        <f t="shared" si="32"/>
        <v>0</v>
      </c>
      <c r="O147" s="19"/>
      <c r="P147" s="19">
        <f t="shared" si="33"/>
        <v>0</v>
      </c>
    </row>
    <row r="148" spans="2:16" x14ac:dyDescent="0.4">
      <c r="B148" s="86"/>
      <c r="C148" s="86"/>
      <c r="D148" s="36" t="s">
        <v>441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>
        <f t="shared" si="32"/>
        <v>0</v>
      </c>
      <c r="O148" s="19"/>
      <c r="P148" s="19">
        <f t="shared" si="33"/>
        <v>0</v>
      </c>
    </row>
    <row r="149" spans="2:16" x14ac:dyDescent="0.4">
      <c r="B149" s="86"/>
      <c r="C149" s="86"/>
      <c r="D149" s="36" t="s">
        <v>442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>
        <f t="shared" si="32"/>
        <v>0</v>
      </c>
      <c r="O149" s="19"/>
      <c r="P149" s="19">
        <f t="shared" si="33"/>
        <v>0</v>
      </c>
    </row>
    <row r="150" spans="2:16" x14ac:dyDescent="0.4">
      <c r="B150" s="86"/>
      <c r="C150" s="86"/>
      <c r="D150" s="36" t="s">
        <v>324</v>
      </c>
      <c r="E150" s="19">
        <f t="shared" ref="E150:M150" si="37">+E151+E152+E153+E154+E155+E156+E157+E158+E159+E160+E163+E169</f>
        <v>0</v>
      </c>
      <c r="F150" s="19">
        <f t="shared" si="37"/>
        <v>0</v>
      </c>
      <c r="G150" s="19">
        <f t="shared" si="37"/>
        <v>0</v>
      </c>
      <c r="H150" s="19">
        <f t="shared" si="37"/>
        <v>0</v>
      </c>
      <c r="I150" s="19">
        <f t="shared" si="37"/>
        <v>0</v>
      </c>
      <c r="J150" s="19">
        <f t="shared" si="37"/>
        <v>0</v>
      </c>
      <c r="K150" s="19">
        <f t="shared" si="37"/>
        <v>0</v>
      </c>
      <c r="L150" s="19">
        <f t="shared" si="37"/>
        <v>0</v>
      </c>
      <c r="M150" s="19">
        <f t="shared" si="37"/>
        <v>0</v>
      </c>
      <c r="N150" s="19">
        <f t="shared" si="32"/>
        <v>0</v>
      </c>
      <c r="O150" s="19">
        <f>+O151+O152+O153+O154+O155+O156+O157+O158+O159+O160+O163+O169</f>
        <v>0</v>
      </c>
      <c r="P150" s="19">
        <f t="shared" si="33"/>
        <v>0</v>
      </c>
    </row>
    <row r="151" spans="2:16" x14ac:dyDescent="0.4">
      <c r="B151" s="86"/>
      <c r="C151" s="86"/>
      <c r="D151" s="36" t="s">
        <v>482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>
        <f t="shared" si="32"/>
        <v>0</v>
      </c>
      <c r="O151" s="19"/>
      <c r="P151" s="19">
        <f t="shared" si="33"/>
        <v>0</v>
      </c>
    </row>
    <row r="152" spans="2:16" x14ac:dyDescent="0.4">
      <c r="B152" s="86"/>
      <c r="C152" s="86"/>
      <c r="D152" s="36" t="s">
        <v>483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>
        <f t="shared" si="32"/>
        <v>0</v>
      </c>
      <c r="O152" s="19"/>
      <c r="P152" s="19">
        <f t="shared" si="33"/>
        <v>0</v>
      </c>
    </row>
    <row r="153" spans="2:16" x14ac:dyDescent="0.4">
      <c r="B153" s="86"/>
      <c r="C153" s="86"/>
      <c r="D153" s="36" t="s">
        <v>484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>
        <f t="shared" si="32"/>
        <v>0</v>
      </c>
      <c r="O153" s="19"/>
      <c r="P153" s="19">
        <f t="shared" si="33"/>
        <v>0</v>
      </c>
    </row>
    <row r="154" spans="2:16" x14ac:dyDescent="0.4">
      <c r="B154" s="86"/>
      <c r="C154" s="86"/>
      <c r="D154" s="36" t="s">
        <v>485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>
        <f t="shared" si="32"/>
        <v>0</v>
      </c>
      <c r="O154" s="19"/>
      <c r="P154" s="19">
        <f t="shared" si="33"/>
        <v>0</v>
      </c>
    </row>
    <row r="155" spans="2:16" x14ac:dyDescent="0.4">
      <c r="B155" s="86"/>
      <c r="C155" s="86"/>
      <c r="D155" s="36" t="s">
        <v>486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>
        <f t="shared" si="32"/>
        <v>0</v>
      </c>
      <c r="O155" s="19"/>
      <c r="P155" s="19">
        <f t="shared" si="33"/>
        <v>0</v>
      </c>
    </row>
    <row r="156" spans="2:16" x14ac:dyDescent="0.4">
      <c r="B156" s="86"/>
      <c r="C156" s="86"/>
      <c r="D156" s="36" t="s">
        <v>487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>
        <f t="shared" si="32"/>
        <v>0</v>
      </c>
      <c r="O156" s="19"/>
      <c r="P156" s="19">
        <f t="shared" si="33"/>
        <v>0</v>
      </c>
    </row>
    <row r="157" spans="2:16" x14ac:dyDescent="0.4">
      <c r="B157" s="86"/>
      <c r="C157" s="86"/>
      <c r="D157" s="36" t="s">
        <v>488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>
        <f t="shared" si="32"/>
        <v>0</v>
      </c>
      <c r="O157" s="19"/>
      <c r="P157" s="19">
        <f t="shared" si="33"/>
        <v>0</v>
      </c>
    </row>
    <row r="158" spans="2:16" x14ac:dyDescent="0.4">
      <c r="B158" s="86"/>
      <c r="C158" s="86"/>
      <c r="D158" s="36" t="s">
        <v>489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>
        <f t="shared" si="32"/>
        <v>0</v>
      </c>
      <c r="O158" s="19"/>
      <c r="P158" s="19">
        <f t="shared" si="33"/>
        <v>0</v>
      </c>
    </row>
    <row r="159" spans="2:16" x14ac:dyDescent="0.4">
      <c r="B159" s="86"/>
      <c r="C159" s="86"/>
      <c r="D159" s="36" t="s">
        <v>490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>
        <f t="shared" si="32"/>
        <v>0</v>
      </c>
      <c r="O159" s="19"/>
      <c r="P159" s="19">
        <f t="shared" si="33"/>
        <v>0</v>
      </c>
    </row>
    <row r="160" spans="2:16" x14ac:dyDescent="0.4">
      <c r="B160" s="86"/>
      <c r="C160" s="86"/>
      <c r="D160" s="36" t="s">
        <v>491</v>
      </c>
      <c r="E160" s="19">
        <f t="shared" ref="E160:M160" si="38">+E161+E162</f>
        <v>0</v>
      </c>
      <c r="F160" s="19">
        <f t="shared" si="38"/>
        <v>0</v>
      </c>
      <c r="G160" s="19">
        <f t="shared" si="38"/>
        <v>0</v>
      </c>
      <c r="H160" s="19">
        <f t="shared" si="38"/>
        <v>0</v>
      </c>
      <c r="I160" s="19">
        <f t="shared" si="38"/>
        <v>0</v>
      </c>
      <c r="J160" s="19">
        <f t="shared" si="38"/>
        <v>0</v>
      </c>
      <c r="K160" s="19">
        <f t="shared" si="38"/>
        <v>0</v>
      </c>
      <c r="L160" s="19">
        <f t="shared" si="38"/>
        <v>0</v>
      </c>
      <c r="M160" s="19">
        <f t="shared" si="38"/>
        <v>0</v>
      </c>
      <c r="N160" s="19">
        <f t="shared" si="32"/>
        <v>0</v>
      </c>
      <c r="O160" s="19">
        <f>+O161+O162</f>
        <v>0</v>
      </c>
      <c r="P160" s="19">
        <f t="shared" si="33"/>
        <v>0</v>
      </c>
    </row>
    <row r="161" spans="2:16" x14ac:dyDescent="0.4">
      <c r="B161" s="86"/>
      <c r="C161" s="86"/>
      <c r="D161" s="36" t="s">
        <v>492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>
        <f t="shared" si="32"/>
        <v>0</v>
      </c>
      <c r="O161" s="19"/>
      <c r="P161" s="19">
        <f t="shared" si="33"/>
        <v>0</v>
      </c>
    </row>
    <row r="162" spans="2:16" x14ac:dyDescent="0.4">
      <c r="B162" s="86"/>
      <c r="C162" s="86"/>
      <c r="D162" s="36" t="s">
        <v>493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>
        <f t="shared" si="32"/>
        <v>0</v>
      </c>
      <c r="O162" s="19"/>
      <c r="P162" s="19">
        <f t="shared" si="33"/>
        <v>0</v>
      </c>
    </row>
    <row r="163" spans="2:16" x14ac:dyDescent="0.4">
      <c r="B163" s="86"/>
      <c r="C163" s="86"/>
      <c r="D163" s="36" t="s">
        <v>494</v>
      </c>
      <c r="E163" s="19">
        <f t="shared" ref="E163:M163" si="39">+E164+E165+E166+E167+E168</f>
        <v>0</v>
      </c>
      <c r="F163" s="19">
        <f t="shared" si="39"/>
        <v>0</v>
      </c>
      <c r="G163" s="19">
        <f t="shared" si="39"/>
        <v>0</v>
      </c>
      <c r="H163" s="19">
        <f t="shared" si="39"/>
        <v>0</v>
      </c>
      <c r="I163" s="19">
        <f t="shared" si="39"/>
        <v>0</v>
      </c>
      <c r="J163" s="19">
        <f t="shared" si="39"/>
        <v>0</v>
      </c>
      <c r="K163" s="19">
        <f t="shared" si="39"/>
        <v>0</v>
      </c>
      <c r="L163" s="19">
        <f t="shared" si="39"/>
        <v>0</v>
      </c>
      <c r="M163" s="19">
        <f t="shared" si="39"/>
        <v>0</v>
      </c>
      <c r="N163" s="19">
        <f t="shared" si="32"/>
        <v>0</v>
      </c>
      <c r="O163" s="19">
        <f>+O164+O165+O166+O167+O168</f>
        <v>0</v>
      </c>
      <c r="P163" s="19">
        <f t="shared" si="33"/>
        <v>0</v>
      </c>
    </row>
    <row r="164" spans="2:16" x14ac:dyDescent="0.4">
      <c r="B164" s="86"/>
      <c r="C164" s="86"/>
      <c r="D164" s="36" t="s">
        <v>436</v>
      </c>
      <c r="E164" s="19"/>
      <c r="F164" s="19"/>
      <c r="G164" s="19"/>
      <c r="H164" s="19"/>
      <c r="I164" s="19"/>
      <c r="J164" s="19"/>
      <c r="K164" s="19"/>
      <c r="L164" s="19"/>
      <c r="M164" s="19"/>
      <c r="N164" s="19">
        <f t="shared" si="32"/>
        <v>0</v>
      </c>
      <c r="O164" s="19"/>
      <c r="P164" s="19">
        <f t="shared" si="33"/>
        <v>0</v>
      </c>
    </row>
    <row r="165" spans="2:16" x14ac:dyDescent="0.4">
      <c r="B165" s="86"/>
      <c r="C165" s="86"/>
      <c r="D165" s="36" t="s">
        <v>437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>
        <f t="shared" si="32"/>
        <v>0</v>
      </c>
      <c r="O165" s="19"/>
      <c r="P165" s="19">
        <f t="shared" si="33"/>
        <v>0</v>
      </c>
    </row>
    <row r="166" spans="2:16" x14ac:dyDescent="0.4">
      <c r="B166" s="86"/>
      <c r="C166" s="86"/>
      <c r="D166" s="36" t="s">
        <v>440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>
        <f t="shared" si="32"/>
        <v>0</v>
      </c>
      <c r="O166" s="19"/>
      <c r="P166" s="19">
        <f t="shared" si="33"/>
        <v>0</v>
      </c>
    </row>
    <row r="167" spans="2:16" x14ac:dyDescent="0.4">
      <c r="B167" s="86"/>
      <c r="C167" s="86"/>
      <c r="D167" s="36" t="s">
        <v>441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>
        <f t="shared" si="32"/>
        <v>0</v>
      </c>
      <c r="O167" s="19"/>
      <c r="P167" s="19">
        <f t="shared" si="33"/>
        <v>0</v>
      </c>
    </row>
    <row r="168" spans="2:16" x14ac:dyDescent="0.4">
      <c r="B168" s="86"/>
      <c r="C168" s="86"/>
      <c r="D168" s="36" t="s">
        <v>495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>
        <f t="shared" si="32"/>
        <v>0</v>
      </c>
      <c r="O168" s="19"/>
      <c r="P168" s="19">
        <f t="shared" si="33"/>
        <v>0</v>
      </c>
    </row>
    <row r="169" spans="2:16" x14ac:dyDescent="0.4">
      <c r="B169" s="86"/>
      <c r="C169" s="86"/>
      <c r="D169" s="36" t="s">
        <v>146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>
        <f t="shared" si="32"/>
        <v>0</v>
      </c>
      <c r="O169" s="19"/>
      <c r="P169" s="19">
        <f t="shared" si="33"/>
        <v>0</v>
      </c>
    </row>
    <row r="170" spans="2:16" x14ac:dyDescent="0.4">
      <c r="B170" s="86"/>
      <c r="C170" s="86"/>
      <c r="D170" s="36" t="s">
        <v>325</v>
      </c>
      <c r="E170" s="19">
        <f t="shared" ref="E170:M170" si="40">+E171</f>
        <v>0</v>
      </c>
      <c r="F170" s="19">
        <f t="shared" si="40"/>
        <v>0</v>
      </c>
      <c r="G170" s="19">
        <f t="shared" si="40"/>
        <v>0</v>
      </c>
      <c r="H170" s="19">
        <f t="shared" si="40"/>
        <v>0</v>
      </c>
      <c r="I170" s="19">
        <f t="shared" si="40"/>
        <v>0</v>
      </c>
      <c r="J170" s="19">
        <f t="shared" si="40"/>
        <v>0</v>
      </c>
      <c r="K170" s="19">
        <f t="shared" si="40"/>
        <v>0</v>
      </c>
      <c r="L170" s="19">
        <f t="shared" si="40"/>
        <v>0</v>
      </c>
      <c r="M170" s="19">
        <f t="shared" si="40"/>
        <v>0</v>
      </c>
      <c r="N170" s="19">
        <f t="shared" si="32"/>
        <v>0</v>
      </c>
      <c r="O170" s="19">
        <f>+O171</f>
        <v>0</v>
      </c>
      <c r="P170" s="19">
        <f t="shared" si="33"/>
        <v>0</v>
      </c>
    </row>
    <row r="171" spans="2:16" x14ac:dyDescent="0.4">
      <c r="B171" s="86"/>
      <c r="C171" s="86"/>
      <c r="D171" s="36" t="s">
        <v>435</v>
      </c>
      <c r="E171" s="19">
        <f t="shared" ref="E171:M171" si="41">+E172+E173</f>
        <v>0</v>
      </c>
      <c r="F171" s="19">
        <f t="shared" si="41"/>
        <v>0</v>
      </c>
      <c r="G171" s="19">
        <f t="shared" si="41"/>
        <v>0</v>
      </c>
      <c r="H171" s="19">
        <f t="shared" si="41"/>
        <v>0</v>
      </c>
      <c r="I171" s="19">
        <f t="shared" si="41"/>
        <v>0</v>
      </c>
      <c r="J171" s="19">
        <f t="shared" si="41"/>
        <v>0</v>
      </c>
      <c r="K171" s="19">
        <f t="shared" si="41"/>
        <v>0</v>
      </c>
      <c r="L171" s="19">
        <f t="shared" si="41"/>
        <v>0</v>
      </c>
      <c r="M171" s="19">
        <f t="shared" si="41"/>
        <v>0</v>
      </c>
      <c r="N171" s="19">
        <f t="shared" si="32"/>
        <v>0</v>
      </c>
      <c r="O171" s="19">
        <f>+O172+O173</f>
        <v>0</v>
      </c>
      <c r="P171" s="19">
        <f t="shared" si="33"/>
        <v>0</v>
      </c>
    </row>
    <row r="172" spans="2:16" x14ac:dyDescent="0.4">
      <c r="B172" s="86"/>
      <c r="C172" s="86"/>
      <c r="D172" s="36" t="s">
        <v>496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>
        <f t="shared" si="32"/>
        <v>0</v>
      </c>
      <c r="O172" s="19"/>
      <c r="P172" s="19">
        <f t="shared" si="33"/>
        <v>0</v>
      </c>
    </row>
    <row r="173" spans="2:16" x14ac:dyDescent="0.4">
      <c r="B173" s="86"/>
      <c r="C173" s="86"/>
      <c r="D173" s="36" t="s">
        <v>497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>
        <f t="shared" si="32"/>
        <v>0</v>
      </c>
      <c r="O173" s="19"/>
      <c r="P173" s="19">
        <f t="shared" si="33"/>
        <v>0</v>
      </c>
    </row>
    <row r="174" spans="2:16" x14ac:dyDescent="0.4">
      <c r="B174" s="86"/>
      <c r="C174" s="86"/>
      <c r="D174" s="36" t="s">
        <v>326</v>
      </c>
      <c r="E174" s="19">
        <f t="shared" ref="E174:M174" si="42">+E175</f>
        <v>0</v>
      </c>
      <c r="F174" s="19">
        <f t="shared" si="42"/>
        <v>0</v>
      </c>
      <c r="G174" s="19">
        <f t="shared" si="42"/>
        <v>0</v>
      </c>
      <c r="H174" s="19">
        <f t="shared" si="42"/>
        <v>0</v>
      </c>
      <c r="I174" s="19">
        <f t="shared" si="42"/>
        <v>0</v>
      </c>
      <c r="J174" s="19">
        <f t="shared" si="42"/>
        <v>0</v>
      </c>
      <c r="K174" s="19">
        <f t="shared" si="42"/>
        <v>0</v>
      </c>
      <c r="L174" s="19">
        <f t="shared" si="42"/>
        <v>0</v>
      </c>
      <c r="M174" s="19">
        <f t="shared" si="42"/>
        <v>0</v>
      </c>
      <c r="N174" s="19">
        <f t="shared" si="32"/>
        <v>0</v>
      </c>
      <c r="O174" s="19">
        <f>+O175</f>
        <v>0</v>
      </c>
      <c r="P174" s="19">
        <f t="shared" si="33"/>
        <v>0</v>
      </c>
    </row>
    <row r="175" spans="2:16" x14ac:dyDescent="0.4">
      <c r="B175" s="86"/>
      <c r="C175" s="86"/>
      <c r="D175" s="36" t="s">
        <v>435</v>
      </c>
      <c r="E175" s="19">
        <f t="shared" ref="E175:M175" si="43">+E176+E177</f>
        <v>0</v>
      </c>
      <c r="F175" s="19">
        <f t="shared" si="43"/>
        <v>0</v>
      </c>
      <c r="G175" s="19">
        <f t="shared" si="43"/>
        <v>0</v>
      </c>
      <c r="H175" s="19">
        <f t="shared" si="43"/>
        <v>0</v>
      </c>
      <c r="I175" s="19">
        <f t="shared" si="43"/>
        <v>0</v>
      </c>
      <c r="J175" s="19">
        <f t="shared" si="43"/>
        <v>0</v>
      </c>
      <c r="K175" s="19">
        <f t="shared" si="43"/>
        <v>0</v>
      </c>
      <c r="L175" s="19">
        <f t="shared" si="43"/>
        <v>0</v>
      </c>
      <c r="M175" s="19">
        <f t="shared" si="43"/>
        <v>0</v>
      </c>
      <c r="N175" s="19">
        <f t="shared" si="32"/>
        <v>0</v>
      </c>
      <c r="O175" s="19">
        <f>+O176+O177</f>
        <v>0</v>
      </c>
      <c r="P175" s="19">
        <f t="shared" si="33"/>
        <v>0</v>
      </c>
    </row>
    <row r="176" spans="2:16" x14ac:dyDescent="0.4">
      <c r="B176" s="86"/>
      <c r="C176" s="86"/>
      <c r="D176" s="36" t="s">
        <v>498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>
        <f t="shared" si="32"/>
        <v>0</v>
      </c>
      <c r="O176" s="19"/>
      <c r="P176" s="19">
        <f t="shared" si="33"/>
        <v>0</v>
      </c>
    </row>
    <row r="177" spans="2:16" x14ac:dyDescent="0.4">
      <c r="B177" s="86"/>
      <c r="C177" s="86"/>
      <c r="D177" s="36" t="s">
        <v>497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>
        <f t="shared" si="32"/>
        <v>0</v>
      </c>
      <c r="O177" s="19"/>
      <c r="P177" s="19">
        <f t="shared" si="33"/>
        <v>0</v>
      </c>
    </row>
    <row r="178" spans="2:16" x14ac:dyDescent="0.4">
      <c r="B178" s="86"/>
      <c r="C178" s="86"/>
      <c r="D178" s="36" t="s">
        <v>327</v>
      </c>
      <c r="E178" s="19">
        <f t="shared" ref="E178:M179" si="44">+E179</f>
        <v>0</v>
      </c>
      <c r="F178" s="19">
        <f t="shared" si="44"/>
        <v>0</v>
      </c>
      <c r="G178" s="19">
        <f t="shared" si="44"/>
        <v>0</v>
      </c>
      <c r="H178" s="19">
        <f t="shared" si="44"/>
        <v>0</v>
      </c>
      <c r="I178" s="19">
        <f t="shared" si="44"/>
        <v>0</v>
      </c>
      <c r="J178" s="19">
        <f t="shared" si="44"/>
        <v>0</v>
      </c>
      <c r="K178" s="19">
        <f t="shared" si="44"/>
        <v>0</v>
      </c>
      <c r="L178" s="19">
        <f t="shared" si="44"/>
        <v>0</v>
      </c>
      <c r="M178" s="19">
        <f t="shared" si="44"/>
        <v>0</v>
      </c>
      <c r="N178" s="19">
        <f t="shared" si="32"/>
        <v>0</v>
      </c>
      <c r="O178" s="19">
        <f>+O179</f>
        <v>0</v>
      </c>
      <c r="P178" s="19">
        <f t="shared" si="33"/>
        <v>0</v>
      </c>
    </row>
    <row r="179" spans="2:16" x14ac:dyDescent="0.4">
      <c r="B179" s="86"/>
      <c r="C179" s="86"/>
      <c r="D179" s="36" t="s">
        <v>435</v>
      </c>
      <c r="E179" s="19">
        <f t="shared" si="44"/>
        <v>0</v>
      </c>
      <c r="F179" s="19">
        <f t="shared" si="44"/>
        <v>0</v>
      </c>
      <c r="G179" s="19">
        <f t="shared" si="44"/>
        <v>0</v>
      </c>
      <c r="H179" s="19">
        <f t="shared" si="44"/>
        <v>0</v>
      </c>
      <c r="I179" s="19">
        <f t="shared" si="44"/>
        <v>0</v>
      </c>
      <c r="J179" s="19">
        <f t="shared" si="44"/>
        <v>0</v>
      </c>
      <c r="K179" s="19">
        <f t="shared" si="44"/>
        <v>0</v>
      </c>
      <c r="L179" s="19">
        <f t="shared" si="44"/>
        <v>0</v>
      </c>
      <c r="M179" s="19">
        <f t="shared" si="44"/>
        <v>0</v>
      </c>
      <c r="N179" s="19">
        <f t="shared" si="32"/>
        <v>0</v>
      </c>
      <c r="O179" s="19">
        <f>+O180</f>
        <v>0</v>
      </c>
      <c r="P179" s="19">
        <f t="shared" si="33"/>
        <v>0</v>
      </c>
    </row>
    <row r="180" spans="2:16" x14ac:dyDescent="0.4">
      <c r="B180" s="86"/>
      <c r="C180" s="86"/>
      <c r="D180" s="36" t="s">
        <v>497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>
        <f t="shared" si="32"/>
        <v>0</v>
      </c>
      <c r="O180" s="19"/>
      <c r="P180" s="19">
        <f t="shared" si="33"/>
        <v>0</v>
      </c>
    </row>
    <row r="181" spans="2:16" x14ac:dyDescent="0.4">
      <c r="B181" s="86"/>
      <c r="C181" s="86"/>
      <c r="D181" s="36" t="s">
        <v>328</v>
      </c>
      <c r="E181" s="19">
        <f t="shared" ref="E181:M181" si="45">+E182</f>
        <v>0</v>
      </c>
      <c r="F181" s="19">
        <f t="shared" si="45"/>
        <v>0</v>
      </c>
      <c r="G181" s="19">
        <f t="shared" si="45"/>
        <v>0</v>
      </c>
      <c r="H181" s="19">
        <f t="shared" si="45"/>
        <v>0</v>
      </c>
      <c r="I181" s="19">
        <f t="shared" si="45"/>
        <v>0</v>
      </c>
      <c r="J181" s="19">
        <f t="shared" si="45"/>
        <v>0</v>
      </c>
      <c r="K181" s="19">
        <f t="shared" si="45"/>
        <v>0</v>
      </c>
      <c r="L181" s="19">
        <f t="shared" si="45"/>
        <v>0</v>
      </c>
      <c r="M181" s="19">
        <f t="shared" si="45"/>
        <v>0</v>
      </c>
      <c r="N181" s="19">
        <f t="shared" si="32"/>
        <v>0</v>
      </c>
      <c r="O181" s="19">
        <f>+O182</f>
        <v>0</v>
      </c>
      <c r="P181" s="19">
        <f t="shared" si="33"/>
        <v>0</v>
      </c>
    </row>
    <row r="182" spans="2:16" x14ac:dyDescent="0.4">
      <c r="B182" s="86"/>
      <c r="C182" s="86"/>
      <c r="D182" s="36" t="s">
        <v>499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>
        <f t="shared" si="32"/>
        <v>0</v>
      </c>
      <c r="O182" s="19"/>
      <c r="P182" s="19">
        <f t="shared" si="33"/>
        <v>0</v>
      </c>
    </row>
    <row r="183" spans="2:16" x14ac:dyDescent="0.4">
      <c r="B183" s="86"/>
      <c r="C183" s="86"/>
      <c r="D183" s="36" t="s">
        <v>329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>
        <f t="shared" si="32"/>
        <v>0</v>
      </c>
      <c r="O183" s="19"/>
      <c r="P183" s="19">
        <f t="shared" si="33"/>
        <v>0</v>
      </c>
    </row>
    <row r="184" spans="2:16" x14ac:dyDescent="0.4">
      <c r="B184" s="86"/>
      <c r="C184" s="86"/>
      <c r="D184" s="36" t="s">
        <v>330</v>
      </c>
      <c r="E184" s="19"/>
      <c r="F184" s="19"/>
      <c r="G184" s="19"/>
      <c r="H184" s="19"/>
      <c r="I184" s="19"/>
      <c r="J184" s="19">
        <v>251220</v>
      </c>
      <c r="K184" s="19"/>
      <c r="L184" s="19"/>
      <c r="M184" s="19"/>
      <c r="N184" s="19">
        <f t="shared" si="32"/>
        <v>251220</v>
      </c>
      <c r="O184" s="19"/>
      <c r="P184" s="19">
        <f t="shared" si="33"/>
        <v>251220</v>
      </c>
    </row>
    <row r="185" spans="2:16" x14ac:dyDescent="0.4">
      <c r="B185" s="86"/>
      <c r="C185" s="87"/>
      <c r="D185" s="40" t="s">
        <v>331</v>
      </c>
      <c r="E185" s="21">
        <f t="shared" ref="E185:M185" si="46">+E7+E55+E71+E82+E107+E108+E138+E150+E170+E174+E178+E181+E183+E184</f>
        <v>101020942</v>
      </c>
      <c r="F185" s="21">
        <f t="shared" si="46"/>
        <v>20969110</v>
      </c>
      <c r="G185" s="21">
        <f t="shared" si="46"/>
        <v>8970920</v>
      </c>
      <c r="H185" s="21">
        <f t="shared" si="46"/>
        <v>417290</v>
      </c>
      <c r="I185" s="21">
        <f t="shared" si="46"/>
        <v>947000</v>
      </c>
      <c r="J185" s="21">
        <f t="shared" si="46"/>
        <v>15926660</v>
      </c>
      <c r="K185" s="21">
        <f t="shared" si="46"/>
        <v>0</v>
      </c>
      <c r="L185" s="21">
        <f t="shared" si="46"/>
        <v>63038384</v>
      </c>
      <c r="M185" s="21">
        <f t="shared" si="46"/>
        <v>2276740</v>
      </c>
      <c r="N185" s="21">
        <f t="shared" si="32"/>
        <v>213567046</v>
      </c>
      <c r="O185" s="21">
        <f>+O7+O55+O71+O82+O107+O108+O138+O150+O170+O174+O178+O181+O183+O184</f>
        <v>26681630</v>
      </c>
      <c r="P185" s="21">
        <f t="shared" si="33"/>
        <v>186885416</v>
      </c>
    </row>
    <row r="186" spans="2:16" x14ac:dyDescent="0.4">
      <c r="B186" s="86"/>
      <c r="C186" s="85" t="s">
        <v>332</v>
      </c>
      <c r="D186" s="36" t="s">
        <v>333</v>
      </c>
      <c r="E186" s="19">
        <f t="shared" ref="E186:M186" si="47">+E187+E188+E189+E190+E191+E192+E193+E194+E195+E196</f>
        <v>69127667</v>
      </c>
      <c r="F186" s="19">
        <f t="shared" si="47"/>
        <v>17678430</v>
      </c>
      <c r="G186" s="19">
        <f t="shared" si="47"/>
        <v>10409508</v>
      </c>
      <c r="H186" s="19">
        <f t="shared" si="47"/>
        <v>298004</v>
      </c>
      <c r="I186" s="19">
        <f t="shared" si="47"/>
        <v>587093</v>
      </c>
      <c r="J186" s="19">
        <f t="shared" si="47"/>
        <v>11101865</v>
      </c>
      <c r="K186" s="19">
        <f t="shared" si="47"/>
        <v>0</v>
      </c>
      <c r="L186" s="19">
        <f t="shared" si="47"/>
        <v>19156785</v>
      </c>
      <c r="M186" s="19">
        <f t="shared" si="47"/>
        <v>4221888</v>
      </c>
      <c r="N186" s="19">
        <f t="shared" si="32"/>
        <v>132581240</v>
      </c>
      <c r="O186" s="19">
        <f>+O187+O188+O189+O190+O191+O192+O193+O194+O195+O196</f>
        <v>0</v>
      </c>
      <c r="P186" s="19">
        <f t="shared" si="33"/>
        <v>132581240</v>
      </c>
    </row>
    <row r="187" spans="2:16" x14ac:dyDescent="0.4">
      <c r="B187" s="86"/>
      <c r="C187" s="86"/>
      <c r="D187" s="36" t="s">
        <v>500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>
        <f t="shared" si="32"/>
        <v>0</v>
      </c>
      <c r="O187" s="19"/>
      <c r="P187" s="19">
        <f t="shared" si="33"/>
        <v>0</v>
      </c>
    </row>
    <row r="188" spans="2:16" x14ac:dyDescent="0.4">
      <c r="B188" s="86"/>
      <c r="C188" s="86"/>
      <c r="D188" s="36" t="s">
        <v>501</v>
      </c>
      <c r="E188" s="19">
        <v>17232041</v>
      </c>
      <c r="F188" s="19">
        <v>1259051</v>
      </c>
      <c r="G188" s="19"/>
      <c r="H188" s="19">
        <v>47146</v>
      </c>
      <c r="I188" s="19">
        <v>110007</v>
      </c>
      <c r="J188" s="19">
        <v>1807273</v>
      </c>
      <c r="K188" s="19"/>
      <c r="L188" s="19">
        <v>6512963</v>
      </c>
      <c r="M188" s="19">
        <v>2594765</v>
      </c>
      <c r="N188" s="19">
        <f t="shared" si="32"/>
        <v>29563246</v>
      </c>
      <c r="O188" s="19"/>
      <c r="P188" s="19">
        <f t="shared" si="33"/>
        <v>29563246</v>
      </c>
    </row>
    <row r="189" spans="2:16" x14ac:dyDescent="0.4">
      <c r="B189" s="86"/>
      <c r="C189" s="86"/>
      <c r="D189" s="36" t="s">
        <v>502</v>
      </c>
      <c r="E189" s="19">
        <v>5334984</v>
      </c>
      <c r="F189" s="19">
        <v>356046</v>
      </c>
      <c r="G189" s="19"/>
      <c r="H189" s="19">
        <v>17815</v>
      </c>
      <c r="I189" s="19">
        <v>41569</v>
      </c>
      <c r="J189" s="19">
        <v>682927</v>
      </c>
      <c r="K189" s="19"/>
      <c r="L189" s="19">
        <v>2235082</v>
      </c>
      <c r="M189" s="19">
        <v>839060</v>
      </c>
      <c r="N189" s="19">
        <f t="shared" si="32"/>
        <v>9507483</v>
      </c>
      <c r="O189" s="19"/>
      <c r="P189" s="19">
        <f t="shared" si="33"/>
        <v>9507483</v>
      </c>
    </row>
    <row r="190" spans="2:16" x14ac:dyDescent="0.4">
      <c r="B190" s="86"/>
      <c r="C190" s="86"/>
      <c r="D190" s="36" t="s">
        <v>503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>
        <f t="shared" si="32"/>
        <v>0</v>
      </c>
      <c r="O190" s="19"/>
      <c r="P190" s="19">
        <f t="shared" si="33"/>
        <v>0</v>
      </c>
    </row>
    <row r="191" spans="2:16" x14ac:dyDescent="0.4">
      <c r="B191" s="86"/>
      <c r="C191" s="86"/>
      <c r="D191" s="36" t="s">
        <v>504</v>
      </c>
      <c r="E191" s="19"/>
      <c r="F191" s="19"/>
      <c r="G191" s="19"/>
      <c r="H191" s="19"/>
      <c r="I191" s="19"/>
      <c r="J191" s="19"/>
      <c r="K191" s="19"/>
      <c r="L191" s="19"/>
      <c r="M191" s="19"/>
      <c r="N191" s="19">
        <f t="shared" si="32"/>
        <v>0</v>
      </c>
      <c r="O191" s="19"/>
      <c r="P191" s="19">
        <f t="shared" si="33"/>
        <v>0</v>
      </c>
    </row>
    <row r="192" spans="2:16" x14ac:dyDescent="0.4">
      <c r="B192" s="86"/>
      <c r="C192" s="86"/>
      <c r="D192" s="36" t="s">
        <v>505</v>
      </c>
      <c r="E192" s="19">
        <v>40243002</v>
      </c>
      <c r="F192" s="19">
        <v>14024785</v>
      </c>
      <c r="G192" s="19">
        <v>8534690</v>
      </c>
      <c r="H192" s="19">
        <v>220500</v>
      </c>
      <c r="I192" s="19">
        <v>406250</v>
      </c>
      <c r="J192" s="19">
        <v>7792183</v>
      </c>
      <c r="K192" s="19"/>
      <c r="L192" s="19">
        <v>8527531</v>
      </c>
      <c r="M192" s="19"/>
      <c r="N192" s="19">
        <f t="shared" si="32"/>
        <v>79748941</v>
      </c>
      <c r="O192" s="19"/>
      <c r="P192" s="19">
        <f t="shared" si="33"/>
        <v>79748941</v>
      </c>
    </row>
    <row r="193" spans="2:16" x14ac:dyDescent="0.4">
      <c r="B193" s="86"/>
      <c r="C193" s="86"/>
      <c r="D193" s="36" t="s">
        <v>506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>
        <f t="shared" si="32"/>
        <v>0</v>
      </c>
      <c r="O193" s="19"/>
      <c r="P193" s="19">
        <f t="shared" si="33"/>
        <v>0</v>
      </c>
    </row>
    <row r="194" spans="2:16" x14ac:dyDescent="0.4">
      <c r="B194" s="86"/>
      <c r="C194" s="86"/>
      <c r="D194" s="36" t="s">
        <v>507</v>
      </c>
      <c r="E194" s="19">
        <v>639579</v>
      </c>
      <c r="F194" s="19">
        <v>48158</v>
      </c>
      <c r="G194" s="19">
        <v>755700</v>
      </c>
      <c r="H194" s="19"/>
      <c r="I194" s="19"/>
      <c r="J194" s="19">
        <v>338660</v>
      </c>
      <c r="K194" s="19"/>
      <c r="L194" s="19">
        <v>214170</v>
      </c>
      <c r="M194" s="19">
        <v>101480</v>
      </c>
      <c r="N194" s="19">
        <f t="shared" si="32"/>
        <v>2097747</v>
      </c>
      <c r="O194" s="19"/>
      <c r="P194" s="19">
        <f t="shared" si="33"/>
        <v>2097747</v>
      </c>
    </row>
    <row r="195" spans="2:16" x14ac:dyDescent="0.4">
      <c r="B195" s="86"/>
      <c r="C195" s="86"/>
      <c r="D195" s="36" t="s">
        <v>508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>
        <f t="shared" si="32"/>
        <v>0</v>
      </c>
      <c r="O195" s="19"/>
      <c r="P195" s="19">
        <f t="shared" si="33"/>
        <v>0</v>
      </c>
    </row>
    <row r="196" spans="2:16" x14ac:dyDescent="0.4">
      <c r="B196" s="86"/>
      <c r="C196" s="86"/>
      <c r="D196" s="36" t="s">
        <v>509</v>
      </c>
      <c r="E196" s="19">
        <v>5678061</v>
      </c>
      <c r="F196" s="19">
        <v>1990390</v>
      </c>
      <c r="G196" s="19">
        <v>1119118</v>
      </c>
      <c r="H196" s="19">
        <v>12543</v>
      </c>
      <c r="I196" s="19">
        <v>29267</v>
      </c>
      <c r="J196" s="19">
        <v>480822</v>
      </c>
      <c r="K196" s="19"/>
      <c r="L196" s="19">
        <v>1667039</v>
      </c>
      <c r="M196" s="19">
        <v>686583</v>
      </c>
      <c r="N196" s="19">
        <f t="shared" si="32"/>
        <v>11663823</v>
      </c>
      <c r="O196" s="19"/>
      <c r="P196" s="19">
        <f t="shared" si="33"/>
        <v>11663823</v>
      </c>
    </row>
    <row r="197" spans="2:16" x14ac:dyDescent="0.4">
      <c r="B197" s="86"/>
      <c r="C197" s="86"/>
      <c r="D197" s="36" t="s">
        <v>334</v>
      </c>
      <c r="E197" s="19">
        <f t="shared" ref="E197:M197" si="48">+E198+E199+E200+E201+E202+E203+E204+E205+E206+E207+E208+E209+E210+E211+E212+E213+E214+E215+E216+E217+E218+E219+E220+E221+E222+E223+E224+E225</f>
        <v>23546060</v>
      </c>
      <c r="F197" s="19">
        <f t="shared" si="48"/>
        <v>150750</v>
      </c>
      <c r="G197" s="19">
        <f t="shared" si="48"/>
        <v>773801</v>
      </c>
      <c r="H197" s="19">
        <f t="shared" si="48"/>
        <v>4769</v>
      </c>
      <c r="I197" s="19">
        <f t="shared" si="48"/>
        <v>11130</v>
      </c>
      <c r="J197" s="19">
        <f t="shared" si="48"/>
        <v>182871</v>
      </c>
      <c r="K197" s="19">
        <f t="shared" si="48"/>
        <v>0</v>
      </c>
      <c r="L197" s="19">
        <f t="shared" si="48"/>
        <v>43116716</v>
      </c>
      <c r="M197" s="19">
        <f t="shared" si="48"/>
        <v>138310</v>
      </c>
      <c r="N197" s="19">
        <f t="shared" si="32"/>
        <v>67924407</v>
      </c>
      <c r="O197" s="19">
        <f>+O198+O199+O200+O201+O202+O203+O204+O205+O206+O207+O208+O209+O210+O211+O212+O213+O214+O215+O216+O217+O218+O219+O220+O221+O222+O223+O224+O225</f>
        <v>26681630</v>
      </c>
      <c r="P197" s="19">
        <f t="shared" si="33"/>
        <v>41242777</v>
      </c>
    </row>
    <row r="198" spans="2:16" x14ac:dyDescent="0.4">
      <c r="B198" s="86"/>
      <c r="C198" s="86"/>
      <c r="D198" s="36" t="s">
        <v>510</v>
      </c>
      <c r="E198" s="19">
        <v>7478300</v>
      </c>
      <c r="F198" s="19"/>
      <c r="G198" s="19">
        <v>203894</v>
      </c>
      <c r="H198" s="19"/>
      <c r="I198" s="19"/>
      <c r="J198" s="19"/>
      <c r="K198" s="19"/>
      <c r="L198" s="19">
        <v>7289036</v>
      </c>
      <c r="M198" s="19"/>
      <c r="N198" s="19">
        <f t="shared" si="32"/>
        <v>14971230</v>
      </c>
      <c r="O198" s="19"/>
      <c r="P198" s="19">
        <f t="shared" si="33"/>
        <v>14971230</v>
      </c>
    </row>
    <row r="199" spans="2:16" x14ac:dyDescent="0.4">
      <c r="B199" s="86"/>
      <c r="C199" s="86"/>
      <c r="D199" s="36" t="s">
        <v>511</v>
      </c>
      <c r="E199" s="19">
        <v>118059</v>
      </c>
      <c r="F199" s="19"/>
      <c r="G199" s="19"/>
      <c r="H199" s="19"/>
      <c r="I199" s="19"/>
      <c r="J199" s="19"/>
      <c r="K199" s="19"/>
      <c r="L199" s="19"/>
      <c r="M199" s="19"/>
      <c r="N199" s="19">
        <f t="shared" si="32"/>
        <v>118059</v>
      </c>
      <c r="O199" s="19"/>
      <c r="P199" s="19">
        <f t="shared" si="33"/>
        <v>118059</v>
      </c>
    </row>
    <row r="200" spans="2:16" x14ac:dyDescent="0.4">
      <c r="B200" s="86"/>
      <c r="C200" s="86"/>
      <c r="D200" s="36" t="s">
        <v>512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>
        <f t="shared" ref="N200:N263" si="49">+E200+F200+G200+H200+I200+J200+K200+L200+M200</f>
        <v>0</v>
      </c>
      <c r="O200" s="19"/>
      <c r="P200" s="19">
        <f t="shared" ref="P200:P263" si="50">N200-ABS(O200)</f>
        <v>0</v>
      </c>
    </row>
    <row r="201" spans="2:16" x14ac:dyDescent="0.4">
      <c r="B201" s="86"/>
      <c r="C201" s="86"/>
      <c r="D201" s="36" t="s">
        <v>513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>
        <f t="shared" si="49"/>
        <v>0</v>
      </c>
      <c r="O201" s="19"/>
      <c r="P201" s="19">
        <f t="shared" si="50"/>
        <v>0</v>
      </c>
    </row>
    <row r="202" spans="2:16" x14ac:dyDescent="0.4">
      <c r="B202" s="86"/>
      <c r="C202" s="86"/>
      <c r="D202" s="36" t="s">
        <v>514</v>
      </c>
      <c r="E202" s="19">
        <v>134667</v>
      </c>
      <c r="F202" s="19"/>
      <c r="G202" s="19">
        <v>2785</v>
      </c>
      <c r="H202" s="19"/>
      <c r="I202" s="19"/>
      <c r="J202" s="19"/>
      <c r="K202" s="19"/>
      <c r="L202" s="19">
        <v>20020</v>
      </c>
      <c r="M202" s="19"/>
      <c r="N202" s="19">
        <f t="shared" si="49"/>
        <v>157472</v>
      </c>
      <c r="O202" s="19"/>
      <c r="P202" s="19">
        <f t="shared" si="50"/>
        <v>157472</v>
      </c>
    </row>
    <row r="203" spans="2:16" x14ac:dyDescent="0.4">
      <c r="B203" s="86"/>
      <c r="C203" s="86"/>
      <c r="D203" s="36" t="s">
        <v>515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>
        <f t="shared" si="49"/>
        <v>0</v>
      </c>
      <c r="O203" s="19"/>
      <c r="P203" s="19">
        <f t="shared" si="50"/>
        <v>0</v>
      </c>
    </row>
    <row r="204" spans="2:16" x14ac:dyDescent="0.4">
      <c r="B204" s="86"/>
      <c r="C204" s="86"/>
      <c r="D204" s="36" t="s">
        <v>516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>
        <f t="shared" si="49"/>
        <v>0</v>
      </c>
      <c r="O204" s="19"/>
      <c r="P204" s="19">
        <f t="shared" si="50"/>
        <v>0</v>
      </c>
    </row>
    <row r="205" spans="2:16" x14ac:dyDescent="0.4">
      <c r="B205" s="86"/>
      <c r="C205" s="86"/>
      <c r="D205" s="36" t="s">
        <v>517</v>
      </c>
      <c r="E205" s="19">
        <v>807157</v>
      </c>
      <c r="F205" s="19"/>
      <c r="G205" s="19"/>
      <c r="H205" s="19"/>
      <c r="I205" s="19"/>
      <c r="J205" s="19"/>
      <c r="K205" s="19"/>
      <c r="L205" s="19">
        <v>361532</v>
      </c>
      <c r="M205" s="19"/>
      <c r="N205" s="19">
        <f t="shared" si="49"/>
        <v>1168689</v>
      </c>
      <c r="O205" s="19"/>
      <c r="P205" s="19">
        <f t="shared" si="50"/>
        <v>1168689</v>
      </c>
    </row>
    <row r="206" spans="2:16" x14ac:dyDescent="0.4">
      <c r="B206" s="86"/>
      <c r="C206" s="86"/>
      <c r="D206" s="36" t="s">
        <v>518</v>
      </c>
      <c r="E206" s="19">
        <v>54087</v>
      </c>
      <c r="F206" s="19"/>
      <c r="G206" s="19">
        <v>6725</v>
      </c>
      <c r="H206" s="19"/>
      <c r="I206" s="19"/>
      <c r="J206" s="19"/>
      <c r="K206" s="19"/>
      <c r="L206" s="19">
        <v>35640</v>
      </c>
      <c r="M206" s="19"/>
      <c r="N206" s="19">
        <f t="shared" si="49"/>
        <v>96452</v>
      </c>
      <c r="O206" s="19"/>
      <c r="P206" s="19">
        <f t="shared" si="50"/>
        <v>96452</v>
      </c>
    </row>
    <row r="207" spans="2:16" x14ac:dyDescent="0.4">
      <c r="B207" s="86"/>
      <c r="C207" s="86"/>
      <c r="D207" s="36" t="s">
        <v>519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>
        <f t="shared" si="49"/>
        <v>0</v>
      </c>
      <c r="O207" s="19"/>
      <c r="P207" s="19">
        <f t="shared" si="50"/>
        <v>0</v>
      </c>
    </row>
    <row r="208" spans="2:16" x14ac:dyDescent="0.4">
      <c r="B208" s="86"/>
      <c r="C208" s="86"/>
      <c r="D208" s="36" t="s">
        <v>520</v>
      </c>
      <c r="E208" s="19">
        <v>1064713</v>
      </c>
      <c r="F208" s="19"/>
      <c r="G208" s="19"/>
      <c r="H208" s="19"/>
      <c r="I208" s="19"/>
      <c r="J208" s="19"/>
      <c r="K208" s="19"/>
      <c r="L208" s="19">
        <v>54538</v>
      </c>
      <c r="M208" s="19"/>
      <c r="N208" s="19">
        <f t="shared" si="49"/>
        <v>1119251</v>
      </c>
      <c r="O208" s="19"/>
      <c r="P208" s="19">
        <f t="shared" si="50"/>
        <v>1119251</v>
      </c>
    </row>
    <row r="209" spans="2:16" x14ac:dyDescent="0.4">
      <c r="B209" s="86"/>
      <c r="C209" s="86"/>
      <c r="D209" s="36" t="s">
        <v>521</v>
      </c>
      <c r="E209" s="19">
        <v>6964511</v>
      </c>
      <c r="F209" s="19">
        <v>60000</v>
      </c>
      <c r="G209" s="19">
        <v>168397</v>
      </c>
      <c r="H209" s="19">
        <v>1440</v>
      </c>
      <c r="I209" s="19">
        <v>3360</v>
      </c>
      <c r="J209" s="19">
        <v>55200</v>
      </c>
      <c r="K209" s="19"/>
      <c r="L209" s="19">
        <v>3636226</v>
      </c>
      <c r="M209" s="19">
        <v>60000</v>
      </c>
      <c r="N209" s="19">
        <f t="shared" si="49"/>
        <v>10949134</v>
      </c>
      <c r="O209" s="19"/>
      <c r="P209" s="19">
        <f t="shared" si="50"/>
        <v>10949134</v>
      </c>
    </row>
    <row r="210" spans="2:16" x14ac:dyDescent="0.4">
      <c r="B210" s="86"/>
      <c r="C210" s="86"/>
      <c r="D210" s="36" t="s">
        <v>522</v>
      </c>
      <c r="E210" s="19">
        <v>59400</v>
      </c>
      <c r="F210" s="19"/>
      <c r="G210" s="19"/>
      <c r="H210" s="19"/>
      <c r="I210" s="19"/>
      <c r="J210" s="19"/>
      <c r="K210" s="19"/>
      <c r="L210" s="19">
        <v>637120</v>
      </c>
      <c r="M210" s="19"/>
      <c r="N210" s="19">
        <f t="shared" si="49"/>
        <v>696520</v>
      </c>
      <c r="O210" s="19"/>
      <c r="P210" s="19">
        <f t="shared" si="50"/>
        <v>696520</v>
      </c>
    </row>
    <row r="211" spans="2:16" x14ac:dyDescent="0.4">
      <c r="B211" s="86"/>
      <c r="C211" s="86"/>
      <c r="D211" s="36" t="s">
        <v>523</v>
      </c>
      <c r="E211" s="19">
        <v>1346564</v>
      </c>
      <c r="F211" s="19">
        <v>54360</v>
      </c>
      <c r="G211" s="19">
        <v>52703</v>
      </c>
      <c r="H211" s="19">
        <v>288</v>
      </c>
      <c r="I211" s="19">
        <v>672</v>
      </c>
      <c r="J211" s="19">
        <v>11040</v>
      </c>
      <c r="K211" s="19"/>
      <c r="L211" s="19">
        <v>371215</v>
      </c>
      <c r="M211" s="19">
        <v>6000</v>
      </c>
      <c r="N211" s="19">
        <f t="shared" si="49"/>
        <v>1842842</v>
      </c>
      <c r="O211" s="19"/>
      <c r="P211" s="19">
        <f t="shared" si="50"/>
        <v>1842842</v>
      </c>
    </row>
    <row r="212" spans="2:16" x14ac:dyDescent="0.4">
      <c r="B212" s="86"/>
      <c r="C212" s="86"/>
      <c r="D212" s="36" t="s">
        <v>524</v>
      </c>
      <c r="E212" s="19">
        <v>579369</v>
      </c>
      <c r="F212" s="19">
        <v>8690</v>
      </c>
      <c r="G212" s="19">
        <v>318189</v>
      </c>
      <c r="H212" s="19">
        <v>154</v>
      </c>
      <c r="I212" s="19">
        <v>360</v>
      </c>
      <c r="J212" s="19">
        <v>5926</v>
      </c>
      <c r="K212" s="19"/>
      <c r="L212" s="19">
        <v>523424</v>
      </c>
      <c r="M212" s="19">
        <v>43730</v>
      </c>
      <c r="N212" s="19">
        <f t="shared" si="49"/>
        <v>1479842</v>
      </c>
      <c r="O212" s="19"/>
      <c r="P212" s="19">
        <f t="shared" si="50"/>
        <v>1479842</v>
      </c>
    </row>
    <row r="213" spans="2:16" x14ac:dyDescent="0.4">
      <c r="B213" s="86"/>
      <c r="C213" s="86"/>
      <c r="D213" s="36" t="s">
        <v>525</v>
      </c>
      <c r="E213" s="19">
        <v>1849154</v>
      </c>
      <c r="F213" s="19"/>
      <c r="G213" s="19"/>
      <c r="H213" s="19"/>
      <c r="I213" s="19"/>
      <c r="J213" s="19"/>
      <c r="K213" s="19"/>
      <c r="L213" s="19">
        <v>1548194</v>
      </c>
      <c r="M213" s="19"/>
      <c r="N213" s="19">
        <f t="shared" si="49"/>
        <v>3397348</v>
      </c>
      <c r="O213" s="19"/>
      <c r="P213" s="19">
        <f t="shared" si="50"/>
        <v>3397348</v>
      </c>
    </row>
    <row r="214" spans="2:16" x14ac:dyDescent="0.4">
      <c r="B214" s="86"/>
      <c r="C214" s="86"/>
      <c r="D214" s="36" t="s">
        <v>526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>
        <f t="shared" si="49"/>
        <v>0</v>
      </c>
      <c r="O214" s="19"/>
      <c r="P214" s="19">
        <f t="shared" si="50"/>
        <v>0</v>
      </c>
    </row>
    <row r="215" spans="2:16" x14ac:dyDescent="0.4">
      <c r="B215" s="86"/>
      <c r="C215" s="86"/>
      <c r="D215" s="36" t="s">
        <v>527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>
        <f t="shared" si="49"/>
        <v>0</v>
      </c>
      <c r="O215" s="19"/>
      <c r="P215" s="19">
        <f t="shared" si="50"/>
        <v>0</v>
      </c>
    </row>
    <row r="216" spans="2:16" x14ac:dyDescent="0.4">
      <c r="B216" s="86"/>
      <c r="C216" s="86"/>
      <c r="D216" s="36" t="s">
        <v>528</v>
      </c>
      <c r="E216" s="19">
        <v>1271041</v>
      </c>
      <c r="F216" s="19"/>
      <c r="G216" s="19"/>
      <c r="H216" s="19"/>
      <c r="I216" s="19"/>
      <c r="J216" s="19"/>
      <c r="K216" s="19"/>
      <c r="L216" s="19">
        <v>915292</v>
      </c>
      <c r="M216" s="19"/>
      <c r="N216" s="19">
        <f t="shared" si="49"/>
        <v>2186333</v>
      </c>
      <c r="O216" s="19"/>
      <c r="P216" s="19">
        <f t="shared" si="50"/>
        <v>2186333</v>
      </c>
    </row>
    <row r="217" spans="2:16" x14ac:dyDescent="0.4">
      <c r="B217" s="86"/>
      <c r="C217" s="86"/>
      <c r="D217" s="36" t="s">
        <v>529</v>
      </c>
      <c r="E217" s="19">
        <v>359500</v>
      </c>
      <c r="F217" s="19"/>
      <c r="G217" s="19"/>
      <c r="H217" s="19"/>
      <c r="I217" s="19"/>
      <c r="J217" s="19"/>
      <c r="K217" s="19"/>
      <c r="L217" s="19"/>
      <c r="M217" s="19"/>
      <c r="N217" s="19">
        <f t="shared" si="49"/>
        <v>359500</v>
      </c>
      <c r="O217" s="19"/>
      <c r="P217" s="19">
        <f t="shared" si="50"/>
        <v>359500</v>
      </c>
    </row>
    <row r="218" spans="2:16" x14ac:dyDescent="0.4">
      <c r="B218" s="86"/>
      <c r="C218" s="86"/>
      <c r="D218" s="36" t="s">
        <v>530</v>
      </c>
      <c r="E218" s="19">
        <v>1321780</v>
      </c>
      <c r="F218" s="19">
        <v>27700</v>
      </c>
      <c r="G218" s="19">
        <v>10000</v>
      </c>
      <c r="H218" s="19">
        <v>2887</v>
      </c>
      <c r="I218" s="19">
        <v>6738</v>
      </c>
      <c r="J218" s="19">
        <v>110705</v>
      </c>
      <c r="K218" s="19"/>
      <c r="L218" s="19">
        <v>1040161</v>
      </c>
      <c r="M218" s="19">
        <v>28580</v>
      </c>
      <c r="N218" s="19">
        <f t="shared" si="49"/>
        <v>2548551</v>
      </c>
      <c r="O218" s="19"/>
      <c r="P218" s="19">
        <f t="shared" si="50"/>
        <v>2548551</v>
      </c>
    </row>
    <row r="219" spans="2:16" x14ac:dyDescent="0.4">
      <c r="B219" s="86"/>
      <c r="C219" s="86"/>
      <c r="D219" s="36" t="s">
        <v>239</v>
      </c>
      <c r="E219" s="19"/>
      <c r="F219" s="19"/>
      <c r="G219" s="19"/>
      <c r="H219" s="19"/>
      <c r="I219" s="19"/>
      <c r="J219" s="19"/>
      <c r="K219" s="19"/>
      <c r="L219" s="19">
        <v>26681630</v>
      </c>
      <c r="M219" s="19"/>
      <c r="N219" s="19">
        <f t="shared" si="49"/>
        <v>26681630</v>
      </c>
      <c r="O219" s="19">
        <v>26681630</v>
      </c>
      <c r="P219" s="19">
        <f t="shared" si="50"/>
        <v>0</v>
      </c>
    </row>
    <row r="220" spans="2:16" x14ac:dyDescent="0.4">
      <c r="B220" s="86"/>
      <c r="C220" s="86"/>
      <c r="D220" s="36" t="s">
        <v>531</v>
      </c>
      <c r="E220" s="19"/>
      <c r="F220" s="19"/>
      <c r="G220" s="19"/>
      <c r="H220" s="19"/>
      <c r="I220" s="19"/>
      <c r="J220" s="19"/>
      <c r="K220" s="19"/>
      <c r="L220" s="19"/>
      <c r="M220" s="19"/>
      <c r="N220" s="19">
        <f t="shared" si="49"/>
        <v>0</v>
      </c>
      <c r="O220" s="19"/>
      <c r="P220" s="19">
        <f t="shared" si="50"/>
        <v>0</v>
      </c>
    </row>
    <row r="221" spans="2:16" x14ac:dyDescent="0.4">
      <c r="B221" s="86"/>
      <c r="C221" s="86"/>
      <c r="D221" s="36" t="s">
        <v>532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>
        <f t="shared" si="49"/>
        <v>0</v>
      </c>
      <c r="O221" s="19"/>
      <c r="P221" s="19">
        <f t="shared" si="50"/>
        <v>0</v>
      </c>
    </row>
    <row r="222" spans="2:16" x14ac:dyDescent="0.4">
      <c r="B222" s="86"/>
      <c r="C222" s="86"/>
      <c r="D222" s="36" t="s">
        <v>533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>
        <f t="shared" si="49"/>
        <v>0</v>
      </c>
      <c r="O222" s="19"/>
      <c r="P222" s="19">
        <f t="shared" si="50"/>
        <v>0</v>
      </c>
    </row>
    <row r="223" spans="2:16" x14ac:dyDescent="0.4">
      <c r="B223" s="86"/>
      <c r="C223" s="86"/>
      <c r="D223" s="36" t="s">
        <v>534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>
        <f t="shared" si="49"/>
        <v>0</v>
      </c>
      <c r="O223" s="19"/>
      <c r="P223" s="19">
        <f t="shared" si="50"/>
        <v>0</v>
      </c>
    </row>
    <row r="224" spans="2:16" x14ac:dyDescent="0.4">
      <c r="B224" s="86"/>
      <c r="C224" s="86"/>
      <c r="D224" s="36" t="s">
        <v>535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>
        <f t="shared" si="49"/>
        <v>0</v>
      </c>
      <c r="O224" s="19"/>
      <c r="P224" s="19">
        <f t="shared" si="50"/>
        <v>0</v>
      </c>
    </row>
    <row r="225" spans="2:16" x14ac:dyDescent="0.4">
      <c r="B225" s="86"/>
      <c r="C225" s="86"/>
      <c r="D225" s="36" t="s">
        <v>536</v>
      </c>
      <c r="E225" s="19">
        <v>137758</v>
      </c>
      <c r="F225" s="19"/>
      <c r="G225" s="19">
        <v>11108</v>
      </c>
      <c r="H225" s="19"/>
      <c r="I225" s="19"/>
      <c r="J225" s="19"/>
      <c r="K225" s="19"/>
      <c r="L225" s="19">
        <v>2688</v>
      </c>
      <c r="M225" s="19"/>
      <c r="N225" s="19">
        <f t="shared" si="49"/>
        <v>151554</v>
      </c>
      <c r="O225" s="19"/>
      <c r="P225" s="19">
        <f t="shared" si="50"/>
        <v>151554</v>
      </c>
    </row>
    <row r="226" spans="2:16" x14ac:dyDescent="0.4">
      <c r="B226" s="86"/>
      <c r="C226" s="86"/>
      <c r="D226" s="36" t="s">
        <v>335</v>
      </c>
      <c r="E226" s="19">
        <f t="shared" ref="E226:M226" si="51">+E227+E228+E229+E230+E231+E232+E233+E234+E235+E236+E237+E238+E239+E240+E241+E242+E243+E244+E245+E246+E247+E248</f>
        <v>4193001</v>
      </c>
      <c r="F226" s="19">
        <f t="shared" si="51"/>
        <v>375096</v>
      </c>
      <c r="G226" s="19">
        <f t="shared" si="51"/>
        <v>411360</v>
      </c>
      <c r="H226" s="19">
        <f t="shared" si="51"/>
        <v>8924</v>
      </c>
      <c r="I226" s="19">
        <f t="shared" si="51"/>
        <v>20824</v>
      </c>
      <c r="J226" s="19">
        <f t="shared" si="51"/>
        <v>342156</v>
      </c>
      <c r="K226" s="19">
        <f t="shared" si="51"/>
        <v>0</v>
      </c>
      <c r="L226" s="19">
        <f t="shared" si="51"/>
        <v>3344403</v>
      </c>
      <c r="M226" s="19">
        <f t="shared" si="51"/>
        <v>205067</v>
      </c>
      <c r="N226" s="19">
        <f t="shared" si="49"/>
        <v>8900831</v>
      </c>
      <c r="O226" s="19">
        <f>+O227+O228+O229+O230+O231+O232+O233+O234+O235+O236+O237+O238+O239+O240+O241+O242+O243+O244+O245+O246+O247+O248</f>
        <v>0</v>
      </c>
      <c r="P226" s="19">
        <f t="shared" si="50"/>
        <v>8900831</v>
      </c>
    </row>
    <row r="227" spans="2:16" x14ac:dyDescent="0.4">
      <c r="B227" s="86"/>
      <c r="C227" s="86"/>
      <c r="D227" s="36" t="s">
        <v>537</v>
      </c>
      <c r="E227" s="19">
        <v>219902</v>
      </c>
      <c r="F227" s="19">
        <v>30511</v>
      </c>
      <c r="G227" s="19">
        <v>22186</v>
      </c>
      <c r="H227" s="19">
        <v>96</v>
      </c>
      <c r="I227" s="19">
        <v>224</v>
      </c>
      <c r="J227" s="19">
        <v>3680</v>
      </c>
      <c r="K227" s="19"/>
      <c r="L227" s="19">
        <v>35230</v>
      </c>
      <c r="M227" s="19">
        <v>11960</v>
      </c>
      <c r="N227" s="19">
        <f t="shared" si="49"/>
        <v>323789</v>
      </c>
      <c r="O227" s="19"/>
      <c r="P227" s="19">
        <f t="shared" si="50"/>
        <v>323789</v>
      </c>
    </row>
    <row r="228" spans="2:16" x14ac:dyDescent="0.4">
      <c r="B228" s="86"/>
      <c r="C228" s="86"/>
      <c r="D228" s="36" t="s">
        <v>538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>
        <f t="shared" si="49"/>
        <v>0</v>
      </c>
      <c r="O228" s="19"/>
      <c r="P228" s="19">
        <f t="shared" si="50"/>
        <v>0</v>
      </c>
    </row>
    <row r="229" spans="2:16" x14ac:dyDescent="0.4">
      <c r="B229" s="86"/>
      <c r="C229" s="86"/>
      <c r="D229" s="36" t="s">
        <v>539</v>
      </c>
      <c r="E229" s="19">
        <v>105360</v>
      </c>
      <c r="F229" s="19">
        <v>10710</v>
      </c>
      <c r="G229" s="19">
        <v>11730</v>
      </c>
      <c r="H229" s="19">
        <v>379</v>
      </c>
      <c r="I229" s="19">
        <v>885</v>
      </c>
      <c r="J229" s="19">
        <v>14546</v>
      </c>
      <c r="K229" s="19"/>
      <c r="L229" s="19">
        <v>17260</v>
      </c>
      <c r="M229" s="19"/>
      <c r="N229" s="19">
        <f t="shared" si="49"/>
        <v>160870</v>
      </c>
      <c r="O229" s="19"/>
      <c r="P229" s="19">
        <f t="shared" si="50"/>
        <v>160870</v>
      </c>
    </row>
    <row r="230" spans="2:16" x14ac:dyDescent="0.4">
      <c r="B230" s="86"/>
      <c r="C230" s="86"/>
      <c r="D230" s="36" t="s">
        <v>540</v>
      </c>
      <c r="E230" s="19"/>
      <c r="F230" s="19"/>
      <c r="G230" s="19"/>
      <c r="H230" s="19">
        <v>1716</v>
      </c>
      <c r="I230" s="19">
        <v>4004</v>
      </c>
      <c r="J230" s="19">
        <v>65780</v>
      </c>
      <c r="K230" s="19"/>
      <c r="L230" s="19"/>
      <c r="M230" s="19"/>
      <c r="N230" s="19">
        <f t="shared" si="49"/>
        <v>71500</v>
      </c>
      <c r="O230" s="19"/>
      <c r="P230" s="19">
        <f t="shared" si="50"/>
        <v>71500</v>
      </c>
    </row>
    <row r="231" spans="2:16" x14ac:dyDescent="0.4">
      <c r="B231" s="86"/>
      <c r="C231" s="86"/>
      <c r="D231" s="36" t="s">
        <v>541</v>
      </c>
      <c r="E231" s="19">
        <v>145650</v>
      </c>
      <c r="F231" s="19">
        <v>118557</v>
      </c>
      <c r="G231" s="19">
        <v>4920</v>
      </c>
      <c r="H231" s="19">
        <v>423</v>
      </c>
      <c r="I231" s="19">
        <v>987</v>
      </c>
      <c r="J231" s="19">
        <v>16229</v>
      </c>
      <c r="K231" s="19"/>
      <c r="L231" s="19">
        <v>29356</v>
      </c>
      <c r="M231" s="19">
        <v>22992</v>
      </c>
      <c r="N231" s="19">
        <f t="shared" si="49"/>
        <v>339114</v>
      </c>
      <c r="O231" s="19"/>
      <c r="P231" s="19">
        <f t="shared" si="50"/>
        <v>339114</v>
      </c>
    </row>
    <row r="232" spans="2:16" x14ac:dyDescent="0.4">
      <c r="B232" s="86"/>
      <c r="C232" s="86"/>
      <c r="D232" s="36" t="s">
        <v>542</v>
      </c>
      <c r="E232" s="19"/>
      <c r="F232" s="19">
        <v>10000</v>
      </c>
      <c r="G232" s="19">
        <v>10000</v>
      </c>
      <c r="H232" s="19">
        <v>240</v>
      </c>
      <c r="I232" s="19">
        <v>560</v>
      </c>
      <c r="J232" s="19">
        <v>9200</v>
      </c>
      <c r="K232" s="19"/>
      <c r="L232" s="19">
        <v>10000</v>
      </c>
      <c r="M232" s="19"/>
      <c r="N232" s="19">
        <f t="shared" si="49"/>
        <v>40000</v>
      </c>
      <c r="O232" s="19"/>
      <c r="P232" s="19">
        <f t="shared" si="50"/>
        <v>40000</v>
      </c>
    </row>
    <row r="233" spans="2:16" x14ac:dyDescent="0.4">
      <c r="B233" s="86"/>
      <c r="C233" s="86"/>
      <c r="D233" s="36" t="s">
        <v>521</v>
      </c>
      <c r="E233" s="19">
        <v>376172</v>
      </c>
      <c r="F233" s="19"/>
      <c r="G233" s="19">
        <v>60000</v>
      </c>
      <c r="H233" s="19"/>
      <c r="I233" s="19"/>
      <c r="J233" s="19"/>
      <c r="K233" s="19"/>
      <c r="L233" s="19">
        <v>211990</v>
      </c>
      <c r="M233" s="19"/>
      <c r="N233" s="19">
        <f t="shared" si="49"/>
        <v>648162</v>
      </c>
      <c r="O233" s="19"/>
      <c r="P233" s="19">
        <f t="shared" si="50"/>
        <v>648162</v>
      </c>
    </row>
    <row r="234" spans="2:16" x14ac:dyDescent="0.4">
      <c r="B234" s="86"/>
      <c r="C234" s="86"/>
      <c r="D234" s="36" t="s">
        <v>522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>
        <f t="shared" si="49"/>
        <v>0</v>
      </c>
      <c r="O234" s="19"/>
      <c r="P234" s="19">
        <f t="shared" si="50"/>
        <v>0</v>
      </c>
    </row>
    <row r="235" spans="2:16" x14ac:dyDescent="0.4">
      <c r="B235" s="86"/>
      <c r="C235" s="86"/>
      <c r="D235" s="36" t="s">
        <v>528</v>
      </c>
      <c r="E235" s="19">
        <v>49500</v>
      </c>
      <c r="F235" s="19"/>
      <c r="G235" s="19"/>
      <c r="H235" s="19">
        <v>528</v>
      </c>
      <c r="I235" s="19">
        <v>1232</v>
      </c>
      <c r="J235" s="19">
        <v>20240</v>
      </c>
      <c r="K235" s="19"/>
      <c r="L235" s="19"/>
      <c r="M235" s="19"/>
      <c r="N235" s="19">
        <f t="shared" si="49"/>
        <v>71500</v>
      </c>
      <c r="O235" s="19"/>
      <c r="P235" s="19">
        <f t="shared" si="50"/>
        <v>71500</v>
      </c>
    </row>
    <row r="236" spans="2:16" x14ac:dyDescent="0.4">
      <c r="B236" s="86"/>
      <c r="C236" s="86"/>
      <c r="D236" s="36" t="s">
        <v>543</v>
      </c>
      <c r="E236" s="19">
        <v>208756</v>
      </c>
      <c r="F236" s="19">
        <v>83628</v>
      </c>
      <c r="G236" s="19">
        <v>59597</v>
      </c>
      <c r="H236" s="19">
        <v>2151</v>
      </c>
      <c r="I236" s="19">
        <v>5019</v>
      </c>
      <c r="J236" s="19">
        <v>82458</v>
      </c>
      <c r="K236" s="19"/>
      <c r="L236" s="19">
        <v>137061</v>
      </c>
      <c r="M236" s="19">
        <v>22000</v>
      </c>
      <c r="N236" s="19">
        <f t="shared" si="49"/>
        <v>600670</v>
      </c>
      <c r="O236" s="19"/>
      <c r="P236" s="19">
        <f t="shared" si="50"/>
        <v>600670</v>
      </c>
    </row>
    <row r="237" spans="2:16" x14ac:dyDescent="0.4">
      <c r="B237" s="86"/>
      <c r="C237" s="86"/>
      <c r="D237" s="36" t="s">
        <v>544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>
        <f t="shared" si="49"/>
        <v>0</v>
      </c>
      <c r="O237" s="19"/>
      <c r="P237" s="19">
        <f t="shared" si="50"/>
        <v>0</v>
      </c>
    </row>
    <row r="238" spans="2:16" x14ac:dyDescent="0.4">
      <c r="B238" s="86"/>
      <c r="C238" s="86"/>
      <c r="D238" s="36" t="s">
        <v>545</v>
      </c>
      <c r="E238" s="19"/>
      <c r="F238" s="19"/>
      <c r="G238" s="19"/>
      <c r="H238" s="19"/>
      <c r="I238" s="19"/>
      <c r="J238" s="19"/>
      <c r="K238" s="19"/>
      <c r="L238" s="19"/>
      <c r="M238" s="19"/>
      <c r="N238" s="19">
        <f t="shared" si="49"/>
        <v>0</v>
      </c>
      <c r="O238" s="19"/>
      <c r="P238" s="19">
        <f t="shared" si="50"/>
        <v>0</v>
      </c>
    </row>
    <row r="239" spans="2:16" x14ac:dyDescent="0.4">
      <c r="B239" s="86"/>
      <c r="C239" s="86"/>
      <c r="D239" s="36" t="s">
        <v>546</v>
      </c>
      <c r="E239" s="19">
        <v>1409700</v>
      </c>
      <c r="F239" s="19"/>
      <c r="G239" s="19"/>
      <c r="H239" s="19"/>
      <c r="I239" s="19"/>
      <c r="J239" s="19"/>
      <c r="K239" s="19"/>
      <c r="L239" s="19">
        <v>1409700</v>
      </c>
      <c r="M239" s="19"/>
      <c r="N239" s="19">
        <f t="shared" si="49"/>
        <v>2819400</v>
      </c>
      <c r="O239" s="19"/>
      <c r="P239" s="19">
        <f t="shared" si="50"/>
        <v>2819400</v>
      </c>
    </row>
    <row r="240" spans="2:16" x14ac:dyDescent="0.4">
      <c r="B240" s="86"/>
      <c r="C240" s="86"/>
      <c r="D240" s="36" t="s">
        <v>547</v>
      </c>
      <c r="E240" s="19">
        <v>51044</v>
      </c>
      <c r="F240" s="19">
        <v>40700</v>
      </c>
      <c r="G240" s="19">
        <v>13420</v>
      </c>
      <c r="H240" s="19">
        <v>350</v>
      </c>
      <c r="I240" s="19">
        <v>817</v>
      </c>
      <c r="J240" s="19">
        <v>13440</v>
      </c>
      <c r="K240" s="19"/>
      <c r="L240" s="19">
        <v>30030</v>
      </c>
      <c r="M240" s="19">
        <v>6600</v>
      </c>
      <c r="N240" s="19">
        <f t="shared" si="49"/>
        <v>156401</v>
      </c>
      <c r="O240" s="19"/>
      <c r="P240" s="19">
        <f t="shared" si="50"/>
        <v>156401</v>
      </c>
    </row>
    <row r="241" spans="2:16" x14ac:dyDescent="0.4">
      <c r="B241" s="86"/>
      <c r="C241" s="86"/>
      <c r="D241" s="36" t="s">
        <v>524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>
        <f t="shared" si="49"/>
        <v>0</v>
      </c>
      <c r="O241" s="19"/>
      <c r="P241" s="19">
        <f t="shared" si="50"/>
        <v>0</v>
      </c>
    </row>
    <row r="242" spans="2:16" x14ac:dyDescent="0.4">
      <c r="B242" s="86"/>
      <c r="C242" s="86"/>
      <c r="D242" s="36" t="s">
        <v>525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>
        <f t="shared" si="49"/>
        <v>0</v>
      </c>
      <c r="O242" s="19"/>
      <c r="P242" s="19">
        <f t="shared" si="50"/>
        <v>0</v>
      </c>
    </row>
    <row r="243" spans="2:16" x14ac:dyDescent="0.4">
      <c r="B243" s="86"/>
      <c r="C243" s="86"/>
      <c r="D243" s="36" t="s">
        <v>548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>
        <f t="shared" si="49"/>
        <v>0</v>
      </c>
      <c r="O243" s="19"/>
      <c r="P243" s="19">
        <f t="shared" si="50"/>
        <v>0</v>
      </c>
    </row>
    <row r="244" spans="2:16" x14ac:dyDescent="0.4">
      <c r="B244" s="86"/>
      <c r="C244" s="86"/>
      <c r="D244" s="36" t="s">
        <v>549</v>
      </c>
      <c r="E244" s="19">
        <v>3700</v>
      </c>
      <c r="F244" s="19"/>
      <c r="G244" s="19"/>
      <c r="H244" s="19"/>
      <c r="I244" s="19"/>
      <c r="J244" s="19"/>
      <c r="K244" s="19"/>
      <c r="L244" s="19"/>
      <c r="M244" s="19"/>
      <c r="N244" s="19">
        <f t="shared" si="49"/>
        <v>3700</v>
      </c>
      <c r="O244" s="19"/>
      <c r="P244" s="19">
        <f t="shared" si="50"/>
        <v>3700</v>
      </c>
    </row>
    <row r="245" spans="2:16" x14ac:dyDescent="0.4">
      <c r="B245" s="86"/>
      <c r="C245" s="86"/>
      <c r="D245" s="36" t="s">
        <v>550</v>
      </c>
      <c r="E245" s="19">
        <v>1099304</v>
      </c>
      <c r="F245" s="19">
        <v>79860</v>
      </c>
      <c r="G245" s="19">
        <v>229507</v>
      </c>
      <c r="H245" s="19">
        <v>3041</v>
      </c>
      <c r="I245" s="19">
        <v>7096</v>
      </c>
      <c r="J245" s="19">
        <v>116583</v>
      </c>
      <c r="K245" s="19"/>
      <c r="L245" s="19">
        <v>1334809</v>
      </c>
      <c r="M245" s="19">
        <v>135960</v>
      </c>
      <c r="N245" s="19">
        <f t="shared" si="49"/>
        <v>3006160</v>
      </c>
      <c r="O245" s="19"/>
      <c r="P245" s="19">
        <f t="shared" si="50"/>
        <v>3006160</v>
      </c>
    </row>
    <row r="246" spans="2:16" x14ac:dyDescent="0.4">
      <c r="B246" s="86"/>
      <c r="C246" s="86"/>
      <c r="D246" s="36" t="s">
        <v>551</v>
      </c>
      <c r="E246" s="19"/>
      <c r="F246" s="19"/>
      <c r="G246" s="19"/>
      <c r="H246" s="19"/>
      <c r="I246" s="19"/>
      <c r="J246" s="19"/>
      <c r="K246" s="19"/>
      <c r="L246" s="19"/>
      <c r="M246" s="19"/>
      <c r="N246" s="19">
        <f t="shared" si="49"/>
        <v>0</v>
      </c>
      <c r="O246" s="19"/>
      <c r="P246" s="19">
        <f t="shared" si="50"/>
        <v>0</v>
      </c>
    </row>
    <row r="247" spans="2:16" x14ac:dyDescent="0.4">
      <c r="B247" s="86"/>
      <c r="C247" s="86"/>
      <c r="D247" s="36" t="s">
        <v>552</v>
      </c>
      <c r="E247" s="19">
        <v>82625</v>
      </c>
      <c r="F247" s="19"/>
      <c r="G247" s="19"/>
      <c r="H247" s="19"/>
      <c r="I247" s="19"/>
      <c r="J247" s="19"/>
      <c r="K247" s="19"/>
      <c r="L247" s="19"/>
      <c r="M247" s="19"/>
      <c r="N247" s="19">
        <f t="shared" si="49"/>
        <v>82625</v>
      </c>
      <c r="O247" s="19"/>
      <c r="P247" s="19">
        <f t="shared" si="50"/>
        <v>82625</v>
      </c>
    </row>
    <row r="248" spans="2:16" x14ac:dyDescent="0.4">
      <c r="B248" s="86"/>
      <c r="C248" s="86"/>
      <c r="D248" s="36" t="s">
        <v>536</v>
      </c>
      <c r="E248" s="19">
        <v>441288</v>
      </c>
      <c r="F248" s="19">
        <v>1130</v>
      </c>
      <c r="G248" s="19"/>
      <c r="H248" s="19"/>
      <c r="I248" s="19"/>
      <c r="J248" s="19"/>
      <c r="K248" s="19"/>
      <c r="L248" s="19">
        <v>128967</v>
      </c>
      <c r="M248" s="19">
        <v>5555</v>
      </c>
      <c r="N248" s="19">
        <f t="shared" si="49"/>
        <v>576940</v>
      </c>
      <c r="O248" s="19"/>
      <c r="P248" s="19">
        <f t="shared" si="50"/>
        <v>576940</v>
      </c>
    </row>
    <row r="249" spans="2:16" x14ac:dyDescent="0.4">
      <c r="B249" s="86"/>
      <c r="C249" s="86"/>
      <c r="D249" s="36" t="s">
        <v>336</v>
      </c>
      <c r="E249" s="19">
        <f t="shared" ref="E249:M249" si="52">+E250+E255</f>
        <v>0</v>
      </c>
      <c r="F249" s="19">
        <f t="shared" si="52"/>
        <v>0</v>
      </c>
      <c r="G249" s="19">
        <f t="shared" si="52"/>
        <v>0</v>
      </c>
      <c r="H249" s="19">
        <f t="shared" si="52"/>
        <v>0</v>
      </c>
      <c r="I249" s="19">
        <f t="shared" si="52"/>
        <v>0</v>
      </c>
      <c r="J249" s="19">
        <f t="shared" si="52"/>
        <v>0</v>
      </c>
      <c r="K249" s="19">
        <f t="shared" si="52"/>
        <v>0</v>
      </c>
      <c r="L249" s="19">
        <f t="shared" si="52"/>
        <v>0</v>
      </c>
      <c r="M249" s="19">
        <f t="shared" si="52"/>
        <v>0</v>
      </c>
      <c r="N249" s="19">
        <f t="shared" si="49"/>
        <v>0</v>
      </c>
      <c r="O249" s="19">
        <f>+O250+O255</f>
        <v>0</v>
      </c>
      <c r="P249" s="19">
        <f t="shared" si="50"/>
        <v>0</v>
      </c>
    </row>
    <row r="250" spans="2:16" x14ac:dyDescent="0.4">
      <c r="B250" s="86"/>
      <c r="C250" s="86"/>
      <c r="D250" s="36" t="s">
        <v>553</v>
      </c>
      <c r="E250" s="19">
        <f t="shared" ref="E250:M250" si="53">+E251+E252+E253-E254</f>
        <v>0</v>
      </c>
      <c r="F250" s="19">
        <f t="shared" si="53"/>
        <v>0</v>
      </c>
      <c r="G250" s="19">
        <f t="shared" si="53"/>
        <v>0</v>
      </c>
      <c r="H250" s="19">
        <f t="shared" si="53"/>
        <v>0</v>
      </c>
      <c r="I250" s="19">
        <f t="shared" si="53"/>
        <v>0</v>
      </c>
      <c r="J250" s="19">
        <f t="shared" si="53"/>
        <v>0</v>
      </c>
      <c r="K250" s="19">
        <f t="shared" si="53"/>
        <v>0</v>
      </c>
      <c r="L250" s="19">
        <f t="shared" si="53"/>
        <v>0</v>
      </c>
      <c r="M250" s="19">
        <f t="shared" si="53"/>
        <v>0</v>
      </c>
      <c r="N250" s="19">
        <f t="shared" si="49"/>
        <v>0</v>
      </c>
      <c r="O250" s="19">
        <f>+O251+O252+O253-O254</f>
        <v>0</v>
      </c>
      <c r="P250" s="19">
        <f t="shared" si="50"/>
        <v>0</v>
      </c>
    </row>
    <row r="251" spans="2:16" x14ac:dyDescent="0.4">
      <c r="B251" s="86"/>
      <c r="C251" s="86"/>
      <c r="D251" s="36" t="s">
        <v>554</v>
      </c>
      <c r="E251" s="19"/>
      <c r="F251" s="19"/>
      <c r="G251" s="19"/>
      <c r="H251" s="19"/>
      <c r="I251" s="19"/>
      <c r="J251" s="19"/>
      <c r="K251" s="19"/>
      <c r="L251" s="19"/>
      <c r="M251" s="19"/>
      <c r="N251" s="19">
        <f t="shared" si="49"/>
        <v>0</v>
      </c>
      <c r="O251" s="19"/>
      <c r="P251" s="19">
        <f t="shared" si="50"/>
        <v>0</v>
      </c>
    </row>
    <row r="252" spans="2:16" x14ac:dyDescent="0.4">
      <c r="B252" s="86"/>
      <c r="C252" s="86"/>
      <c r="D252" s="36" t="s">
        <v>555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>
        <f t="shared" si="49"/>
        <v>0</v>
      </c>
      <c r="O252" s="19"/>
      <c r="P252" s="19">
        <f t="shared" si="50"/>
        <v>0</v>
      </c>
    </row>
    <row r="253" spans="2:16" x14ac:dyDescent="0.4">
      <c r="B253" s="86"/>
      <c r="C253" s="86"/>
      <c r="D253" s="36" t="s">
        <v>556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>
        <f t="shared" si="49"/>
        <v>0</v>
      </c>
      <c r="O253" s="19"/>
      <c r="P253" s="19">
        <f t="shared" si="50"/>
        <v>0</v>
      </c>
    </row>
    <row r="254" spans="2:16" x14ac:dyDescent="0.4">
      <c r="B254" s="86"/>
      <c r="C254" s="86"/>
      <c r="D254" s="36" t="s">
        <v>557</v>
      </c>
      <c r="E254" s="19"/>
      <c r="F254" s="19"/>
      <c r="G254" s="19"/>
      <c r="H254" s="19"/>
      <c r="I254" s="19"/>
      <c r="J254" s="19"/>
      <c r="K254" s="19"/>
      <c r="L254" s="19"/>
      <c r="M254" s="19"/>
      <c r="N254" s="19">
        <f t="shared" si="49"/>
        <v>0</v>
      </c>
      <c r="O254" s="19"/>
      <c r="P254" s="19">
        <f t="shared" si="50"/>
        <v>0</v>
      </c>
    </row>
    <row r="255" spans="2:16" x14ac:dyDescent="0.4">
      <c r="B255" s="86"/>
      <c r="C255" s="86"/>
      <c r="D255" s="36" t="s">
        <v>558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>
        <f t="shared" si="49"/>
        <v>0</v>
      </c>
      <c r="O255" s="19"/>
      <c r="P255" s="19">
        <f t="shared" si="50"/>
        <v>0</v>
      </c>
    </row>
    <row r="256" spans="2:16" x14ac:dyDescent="0.4">
      <c r="B256" s="86"/>
      <c r="C256" s="86"/>
      <c r="D256" s="36" t="s">
        <v>337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>
        <f t="shared" si="49"/>
        <v>0</v>
      </c>
      <c r="O256" s="19"/>
      <c r="P256" s="19">
        <f t="shared" si="50"/>
        <v>0</v>
      </c>
    </row>
    <row r="257" spans="2:16" x14ac:dyDescent="0.4">
      <c r="B257" s="86"/>
      <c r="C257" s="86"/>
      <c r="D257" s="36" t="s">
        <v>34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>
        <f t="shared" si="49"/>
        <v>0</v>
      </c>
      <c r="O257" s="19"/>
      <c r="P257" s="19">
        <f t="shared" si="50"/>
        <v>0</v>
      </c>
    </row>
    <row r="258" spans="2:16" x14ac:dyDescent="0.4">
      <c r="B258" s="86"/>
      <c r="C258" s="86"/>
      <c r="D258" s="36" t="s">
        <v>338</v>
      </c>
      <c r="E258" s="19">
        <v>13950589</v>
      </c>
      <c r="F258" s="19"/>
      <c r="G258" s="19">
        <v>2051889</v>
      </c>
      <c r="H258" s="19"/>
      <c r="I258" s="19"/>
      <c r="J258" s="19"/>
      <c r="K258" s="19"/>
      <c r="L258" s="19">
        <v>1112348</v>
      </c>
      <c r="M258" s="19"/>
      <c r="N258" s="19">
        <f t="shared" si="49"/>
        <v>17114826</v>
      </c>
      <c r="O258" s="19"/>
      <c r="P258" s="19">
        <f t="shared" si="50"/>
        <v>17114826</v>
      </c>
    </row>
    <row r="259" spans="2:16" x14ac:dyDescent="0.4">
      <c r="B259" s="86"/>
      <c r="C259" s="86"/>
      <c r="D259" s="36" t="s">
        <v>339</v>
      </c>
      <c r="E259" s="19">
        <v>-7580884</v>
      </c>
      <c r="F259" s="19"/>
      <c r="G259" s="19">
        <v>-586985</v>
      </c>
      <c r="H259" s="19"/>
      <c r="I259" s="19"/>
      <c r="J259" s="19"/>
      <c r="K259" s="19"/>
      <c r="L259" s="19">
        <v>-273215</v>
      </c>
      <c r="M259" s="19"/>
      <c r="N259" s="19">
        <f t="shared" si="49"/>
        <v>-8441084</v>
      </c>
      <c r="O259" s="19"/>
      <c r="P259" s="19">
        <f t="shared" si="50"/>
        <v>-8441084</v>
      </c>
    </row>
    <row r="260" spans="2:16" x14ac:dyDescent="0.4">
      <c r="B260" s="86"/>
      <c r="C260" s="86"/>
      <c r="D260" s="36" t="s">
        <v>730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>
        <f t="shared" si="49"/>
        <v>0</v>
      </c>
      <c r="O260" s="19"/>
      <c r="P260" s="19">
        <f t="shared" si="50"/>
        <v>0</v>
      </c>
    </row>
    <row r="261" spans="2:16" x14ac:dyDescent="0.4">
      <c r="B261" s="86"/>
      <c r="C261" s="86"/>
      <c r="D261" s="36" t="s">
        <v>731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>
        <f t="shared" si="49"/>
        <v>0</v>
      </c>
      <c r="O261" s="19"/>
      <c r="P261" s="19">
        <f t="shared" si="50"/>
        <v>0</v>
      </c>
    </row>
    <row r="262" spans="2:16" x14ac:dyDescent="0.4">
      <c r="B262" s="86"/>
      <c r="C262" s="86"/>
      <c r="D262" s="36" t="s">
        <v>340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>
        <f t="shared" si="49"/>
        <v>0</v>
      </c>
      <c r="O262" s="19"/>
      <c r="P262" s="19">
        <f t="shared" si="50"/>
        <v>0</v>
      </c>
    </row>
    <row r="263" spans="2:16" x14ac:dyDescent="0.4">
      <c r="B263" s="86"/>
      <c r="C263" s="86"/>
      <c r="D263" s="36" t="s">
        <v>341</v>
      </c>
      <c r="E263" s="19"/>
      <c r="F263" s="19"/>
      <c r="G263" s="19"/>
      <c r="H263" s="19"/>
      <c r="I263" s="19"/>
      <c r="J263" s="19"/>
      <c r="K263" s="19"/>
      <c r="L263" s="19"/>
      <c r="M263" s="19"/>
      <c r="N263" s="19">
        <f t="shared" si="49"/>
        <v>0</v>
      </c>
      <c r="O263" s="19"/>
      <c r="P263" s="19">
        <f t="shared" si="50"/>
        <v>0</v>
      </c>
    </row>
    <row r="264" spans="2:16" x14ac:dyDescent="0.4">
      <c r="B264" s="86"/>
      <c r="C264" s="86"/>
      <c r="D264" s="36" t="s">
        <v>342</v>
      </c>
      <c r="E264" s="19"/>
      <c r="F264" s="19"/>
      <c r="G264" s="19"/>
      <c r="H264" s="19"/>
      <c r="I264" s="19"/>
      <c r="J264" s="19"/>
      <c r="K264" s="19"/>
      <c r="L264" s="19"/>
      <c r="M264" s="19"/>
      <c r="N264" s="19">
        <f t="shared" ref="N264:N296" si="54">+E264+F264+G264+H264+I264+J264+K264+L264+M264</f>
        <v>0</v>
      </c>
      <c r="O264" s="19"/>
      <c r="P264" s="19">
        <f t="shared" ref="P264:P294" si="55">N264-ABS(O264)</f>
        <v>0</v>
      </c>
    </row>
    <row r="265" spans="2:16" x14ac:dyDescent="0.4">
      <c r="B265" s="86"/>
      <c r="C265" s="87"/>
      <c r="D265" s="40" t="s">
        <v>343</v>
      </c>
      <c r="E265" s="21">
        <f t="shared" ref="E265:M265" si="56">+E186+E197+E226+E249+E256+E257+E258+E259+E260+E261+E262+E263+E264</f>
        <v>103236433</v>
      </c>
      <c r="F265" s="21">
        <f t="shared" si="56"/>
        <v>18204276</v>
      </c>
      <c r="G265" s="21">
        <f t="shared" si="56"/>
        <v>13059573</v>
      </c>
      <c r="H265" s="21">
        <f t="shared" si="56"/>
        <v>311697</v>
      </c>
      <c r="I265" s="21">
        <f t="shared" si="56"/>
        <v>619047</v>
      </c>
      <c r="J265" s="21">
        <f t="shared" si="56"/>
        <v>11626892</v>
      </c>
      <c r="K265" s="21">
        <f t="shared" si="56"/>
        <v>0</v>
      </c>
      <c r="L265" s="21">
        <f t="shared" si="56"/>
        <v>66457037</v>
      </c>
      <c r="M265" s="21">
        <f t="shared" si="56"/>
        <v>4565265</v>
      </c>
      <c r="N265" s="21">
        <f t="shared" si="54"/>
        <v>218080220</v>
      </c>
      <c r="O265" s="21">
        <f>+O186+O197+O226+O249+O256+O257+O258+O259+O260+O261+O262+O263+O264</f>
        <v>26681630</v>
      </c>
      <c r="P265" s="21">
        <f t="shared" si="55"/>
        <v>191398590</v>
      </c>
    </row>
    <row r="266" spans="2:16" x14ac:dyDescent="0.4">
      <c r="B266" s="87"/>
      <c r="C266" s="17" t="s">
        <v>344</v>
      </c>
      <c r="D266" s="15"/>
      <c r="E266" s="16">
        <f t="shared" ref="E266:M266" si="57" xml:space="preserve"> +E185 - E265</f>
        <v>-2215491</v>
      </c>
      <c r="F266" s="16">
        <f t="shared" si="57"/>
        <v>2764834</v>
      </c>
      <c r="G266" s="16">
        <f t="shared" si="57"/>
        <v>-4088653</v>
      </c>
      <c r="H266" s="16">
        <f t="shared" si="57"/>
        <v>105593</v>
      </c>
      <c r="I266" s="16">
        <f t="shared" si="57"/>
        <v>327953</v>
      </c>
      <c r="J266" s="16">
        <f t="shared" si="57"/>
        <v>4299768</v>
      </c>
      <c r="K266" s="16">
        <f t="shared" si="57"/>
        <v>0</v>
      </c>
      <c r="L266" s="16">
        <f t="shared" si="57"/>
        <v>-3418653</v>
      </c>
      <c r="M266" s="16">
        <f t="shared" si="57"/>
        <v>-2288525</v>
      </c>
      <c r="N266" s="16">
        <f t="shared" si="54"/>
        <v>-4513174</v>
      </c>
      <c r="O266" s="16">
        <f xml:space="preserve"> +O185 - O265</f>
        <v>0</v>
      </c>
      <c r="P266" s="16">
        <f>P185-P265</f>
        <v>-4513174</v>
      </c>
    </row>
    <row r="267" spans="2:16" x14ac:dyDescent="0.4">
      <c r="B267" s="85" t="s">
        <v>345</v>
      </c>
      <c r="C267" s="85" t="s">
        <v>316</v>
      </c>
      <c r="D267" s="36" t="s">
        <v>346</v>
      </c>
      <c r="E267" s="19"/>
      <c r="F267" s="19"/>
      <c r="G267" s="19"/>
      <c r="H267" s="19"/>
      <c r="I267" s="19"/>
      <c r="J267" s="19"/>
      <c r="K267" s="19"/>
      <c r="L267" s="19"/>
      <c r="M267" s="19"/>
      <c r="N267" s="19">
        <f t="shared" si="54"/>
        <v>0</v>
      </c>
      <c r="O267" s="19"/>
      <c r="P267" s="19">
        <f t="shared" si="55"/>
        <v>0</v>
      </c>
    </row>
    <row r="268" spans="2:16" x14ac:dyDescent="0.4">
      <c r="B268" s="86"/>
      <c r="C268" s="86"/>
      <c r="D268" s="36" t="s">
        <v>347</v>
      </c>
      <c r="E268" s="19"/>
      <c r="F268" s="19"/>
      <c r="G268" s="19">
        <v>395</v>
      </c>
      <c r="H268" s="19"/>
      <c r="I268" s="19"/>
      <c r="J268" s="19"/>
      <c r="K268" s="19"/>
      <c r="L268" s="19">
        <v>282</v>
      </c>
      <c r="M268" s="19">
        <v>15</v>
      </c>
      <c r="N268" s="19">
        <f t="shared" si="54"/>
        <v>692</v>
      </c>
      <c r="O268" s="19"/>
      <c r="P268" s="19">
        <f t="shared" si="55"/>
        <v>692</v>
      </c>
    </row>
    <row r="269" spans="2:16" x14ac:dyDescent="0.4">
      <c r="B269" s="86"/>
      <c r="C269" s="86"/>
      <c r="D269" s="36" t="s">
        <v>732</v>
      </c>
      <c r="E269" s="19"/>
      <c r="F269" s="19"/>
      <c r="G269" s="19"/>
      <c r="H269" s="19"/>
      <c r="I269" s="19"/>
      <c r="J269" s="19"/>
      <c r="K269" s="19"/>
      <c r="L269" s="19"/>
      <c r="M269" s="19"/>
      <c r="N269" s="19">
        <f t="shared" si="54"/>
        <v>0</v>
      </c>
      <c r="O269" s="19"/>
      <c r="P269" s="19">
        <f t="shared" si="55"/>
        <v>0</v>
      </c>
    </row>
    <row r="270" spans="2:16" x14ac:dyDescent="0.4">
      <c r="B270" s="86"/>
      <c r="C270" s="86"/>
      <c r="D270" s="36" t="s">
        <v>348</v>
      </c>
      <c r="E270" s="19"/>
      <c r="F270" s="19"/>
      <c r="G270" s="19"/>
      <c r="H270" s="19"/>
      <c r="I270" s="19"/>
      <c r="J270" s="19"/>
      <c r="K270" s="19"/>
      <c r="L270" s="19"/>
      <c r="M270" s="19"/>
      <c r="N270" s="19">
        <f t="shared" si="54"/>
        <v>0</v>
      </c>
      <c r="O270" s="19"/>
      <c r="P270" s="19">
        <f t="shared" si="55"/>
        <v>0</v>
      </c>
    </row>
    <row r="271" spans="2:16" x14ac:dyDescent="0.4">
      <c r="B271" s="86"/>
      <c r="C271" s="86"/>
      <c r="D271" s="36" t="s">
        <v>349</v>
      </c>
      <c r="E271" s="19"/>
      <c r="F271" s="19"/>
      <c r="G271" s="19"/>
      <c r="H271" s="19"/>
      <c r="I271" s="19"/>
      <c r="J271" s="19"/>
      <c r="K271" s="19"/>
      <c r="L271" s="19"/>
      <c r="M271" s="19"/>
      <c r="N271" s="19">
        <f t="shared" si="54"/>
        <v>0</v>
      </c>
      <c r="O271" s="19"/>
      <c r="P271" s="19">
        <f t="shared" si="55"/>
        <v>0</v>
      </c>
    </row>
    <row r="272" spans="2:16" x14ac:dyDescent="0.4">
      <c r="B272" s="86"/>
      <c r="C272" s="86"/>
      <c r="D272" s="36" t="s">
        <v>350</v>
      </c>
      <c r="E272" s="19"/>
      <c r="F272" s="19"/>
      <c r="G272" s="19"/>
      <c r="H272" s="19"/>
      <c r="I272" s="19"/>
      <c r="J272" s="19"/>
      <c r="K272" s="19"/>
      <c r="L272" s="19"/>
      <c r="M272" s="19"/>
      <c r="N272" s="19">
        <f t="shared" si="54"/>
        <v>0</v>
      </c>
      <c r="O272" s="19"/>
      <c r="P272" s="19">
        <f t="shared" si="55"/>
        <v>0</v>
      </c>
    </row>
    <row r="273" spans="2:16" x14ac:dyDescent="0.4">
      <c r="B273" s="86"/>
      <c r="C273" s="86"/>
      <c r="D273" s="36" t="s">
        <v>351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>
        <f t="shared" si="54"/>
        <v>0</v>
      </c>
      <c r="O273" s="19"/>
      <c r="P273" s="19">
        <f t="shared" si="55"/>
        <v>0</v>
      </c>
    </row>
    <row r="274" spans="2:16" x14ac:dyDescent="0.4">
      <c r="B274" s="86"/>
      <c r="C274" s="86"/>
      <c r="D274" s="36" t="s">
        <v>352</v>
      </c>
      <c r="E274" s="19"/>
      <c r="F274" s="19"/>
      <c r="G274" s="19"/>
      <c r="H274" s="19"/>
      <c r="I274" s="19"/>
      <c r="J274" s="19"/>
      <c r="K274" s="19"/>
      <c r="L274" s="19"/>
      <c r="M274" s="19"/>
      <c r="N274" s="19">
        <f t="shared" si="54"/>
        <v>0</v>
      </c>
      <c r="O274" s="19"/>
      <c r="P274" s="19">
        <f t="shared" si="55"/>
        <v>0</v>
      </c>
    </row>
    <row r="275" spans="2:16" x14ac:dyDescent="0.4">
      <c r="B275" s="86"/>
      <c r="C275" s="86"/>
      <c r="D275" s="36" t="s">
        <v>353</v>
      </c>
      <c r="E275" s="19"/>
      <c r="F275" s="19"/>
      <c r="G275" s="19"/>
      <c r="H275" s="19"/>
      <c r="I275" s="19"/>
      <c r="J275" s="19"/>
      <c r="K275" s="19"/>
      <c r="L275" s="19"/>
      <c r="M275" s="19"/>
      <c r="N275" s="19">
        <f t="shared" si="54"/>
        <v>0</v>
      </c>
      <c r="O275" s="19"/>
      <c r="P275" s="19">
        <f t="shared" si="55"/>
        <v>0</v>
      </c>
    </row>
    <row r="276" spans="2:16" x14ac:dyDescent="0.4">
      <c r="B276" s="86"/>
      <c r="C276" s="86"/>
      <c r="D276" s="36" t="s">
        <v>354</v>
      </c>
      <c r="E276" s="19">
        <f t="shared" ref="E276:M276" si="58">+E277+E278+E279+E280</f>
        <v>2709953</v>
      </c>
      <c r="F276" s="19">
        <f t="shared" si="58"/>
        <v>0</v>
      </c>
      <c r="G276" s="19">
        <f t="shared" si="58"/>
        <v>0</v>
      </c>
      <c r="H276" s="19">
        <f t="shared" si="58"/>
        <v>0</v>
      </c>
      <c r="I276" s="19">
        <f t="shared" si="58"/>
        <v>0</v>
      </c>
      <c r="J276" s="19">
        <f t="shared" si="58"/>
        <v>0</v>
      </c>
      <c r="K276" s="19">
        <f t="shared" si="58"/>
        <v>0</v>
      </c>
      <c r="L276" s="19">
        <f t="shared" si="58"/>
        <v>320</v>
      </c>
      <c r="M276" s="19">
        <f t="shared" si="58"/>
        <v>0</v>
      </c>
      <c r="N276" s="19">
        <f t="shared" si="54"/>
        <v>2710273</v>
      </c>
      <c r="O276" s="19">
        <f>+O277+O278+O279+O280</f>
        <v>0</v>
      </c>
      <c r="P276" s="19">
        <f t="shared" si="55"/>
        <v>2710273</v>
      </c>
    </row>
    <row r="277" spans="2:16" x14ac:dyDescent="0.4">
      <c r="B277" s="86"/>
      <c r="C277" s="86"/>
      <c r="D277" s="36" t="s">
        <v>559</v>
      </c>
      <c r="E277" s="19"/>
      <c r="F277" s="19"/>
      <c r="G277" s="19"/>
      <c r="H277" s="19"/>
      <c r="I277" s="19"/>
      <c r="J277" s="19"/>
      <c r="K277" s="19"/>
      <c r="L277" s="19"/>
      <c r="M277" s="19"/>
      <c r="N277" s="19">
        <f t="shared" si="54"/>
        <v>0</v>
      </c>
      <c r="O277" s="19"/>
      <c r="P277" s="19">
        <f t="shared" si="55"/>
        <v>0</v>
      </c>
    </row>
    <row r="278" spans="2:16" x14ac:dyDescent="0.4">
      <c r="B278" s="86"/>
      <c r="C278" s="86"/>
      <c r="D278" s="36" t="s">
        <v>560</v>
      </c>
      <c r="E278" s="19"/>
      <c r="F278" s="19"/>
      <c r="G278" s="19"/>
      <c r="H278" s="19"/>
      <c r="I278" s="19"/>
      <c r="J278" s="19"/>
      <c r="K278" s="19"/>
      <c r="L278" s="19"/>
      <c r="M278" s="19"/>
      <c r="N278" s="19">
        <f t="shared" si="54"/>
        <v>0</v>
      </c>
      <c r="O278" s="19"/>
      <c r="P278" s="19">
        <f t="shared" si="55"/>
        <v>0</v>
      </c>
    </row>
    <row r="279" spans="2:16" x14ac:dyDescent="0.4">
      <c r="B279" s="86"/>
      <c r="C279" s="86"/>
      <c r="D279" s="36" t="s">
        <v>209</v>
      </c>
      <c r="E279" s="19"/>
      <c r="F279" s="19"/>
      <c r="G279" s="19"/>
      <c r="H279" s="19"/>
      <c r="I279" s="19"/>
      <c r="J279" s="19"/>
      <c r="K279" s="19"/>
      <c r="L279" s="19"/>
      <c r="M279" s="19"/>
      <c r="N279" s="19">
        <f t="shared" si="54"/>
        <v>0</v>
      </c>
      <c r="O279" s="19"/>
      <c r="P279" s="19">
        <f t="shared" si="55"/>
        <v>0</v>
      </c>
    </row>
    <row r="280" spans="2:16" x14ac:dyDescent="0.4">
      <c r="B280" s="86"/>
      <c r="C280" s="86"/>
      <c r="D280" s="36" t="s">
        <v>561</v>
      </c>
      <c r="E280" s="19">
        <v>2709953</v>
      </c>
      <c r="F280" s="19"/>
      <c r="G280" s="19"/>
      <c r="H280" s="19"/>
      <c r="I280" s="19"/>
      <c r="J280" s="19"/>
      <c r="K280" s="19"/>
      <c r="L280" s="19">
        <v>320</v>
      </c>
      <c r="M280" s="19"/>
      <c r="N280" s="19">
        <f t="shared" si="54"/>
        <v>2710273</v>
      </c>
      <c r="O280" s="19"/>
      <c r="P280" s="19">
        <f t="shared" si="55"/>
        <v>2710273</v>
      </c>
    </row>
    <row r="281" spans="2:16" x14ac:dyDescent="0.4">
      <c r="B281" s="86"/>
      <c r="C281" s="87"/>
      <c r="D281" s="40" t="s">
        <v>355</v>
      </c>
      <c r="E281" s="21">
        <f t="shared" ref="E281:M281" si="59">+E267+E268+E269+E270+E271+E272+E273+E274+E275+E276</f>
        <v>2709953</v>
      </c>
      <c r="F281" s="21">
        <f t="shared" si="59"/>
        <v>0</v>
      </c>
      <c r="G281" s="21">
        <f t="shared" si="59"/>
        <v>395</v>
      </c>
      <c r="H281" s="21">
        <f t="shared" si="59"/>
        <v>0</v>
      </c>
      <c r="I281" s="21">
        <f t="shared" si="59"/>
        <v>0</v>
      </c>
      <c r="J281" s="21">
        <f t="shared" si="59"/>
        <v>0</v>
      </c>
      <c r="K281" s="21">
        <f t="shared" si="59"/>
        <v>0</v>
      </c>
      <c r="L281" s="21">
        <f t="shared" si="59"/>
        <v>602</v>
      </c>
      <c r="M281" s="21">
        <f t="shared" si="59"/>
        <v>15</v>
      </c>
      <c r="N281" s="21">
        <f t="shared" si="54"/>
        <v>2710965</v>
      </c>
      <c r="O281" s="21">
        <f>+O267+O268+O269+O270+O271+O272+O273+O274+O275+O276</f>
        <v>0</v>
      </c>
      <c r="P281" s="21">
        <f t="shared" si="55"/>
        <v>2710965</v>
      </c>
    </row>
    <row r="282" spans="2:16" x14ac:dyDescent="0.4">
      <c r="B282" s="86"/>
      <c r="C282" s="85" t="s">
        <v>332</v>
      </c>
      <c r="D282" s="36" t="s">
        <v>356</v>
      </c>
      <c r="E282" s="19"/>
      <c r="F282" s="19"/>
      <c r="G282" s="19">
        <v>186431</v>
      </c>
      <c r="H282" s="19"/>
      <c r="I282" s="19"/>
      <c r="J282" s="19"/>
      <c r="K282" s="19"/>
      <c r="L282" s="19"/>
      <c r="M282" s="19"/>
      <c r="N282" s="19">
        <f t="shared" si="54"/>
        <v>186431</v>
      </c>
      <c r="O282" s="19"/>
      <c r="P282" s="19">
        <f t="shared" si="55"/>
        <v>186431</v>
      </c>
    </row>
    <row r="283" spans="2:16" x14ac:dyDescent="0.4">
      <c r="B283" s="86"/>
      <c r="C283" s="86"/>
      <c r="D283" s="36" t="s">
        <v>733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19">
        <f t="shared" si="54"/>
        <v>0</v>
      </c>
      <c r="O283" s="19"/>
      <c r="P283" s="19">
        <f t="shared" si="55"/>
        <v>0</v>
      </c>
    </row>
    <row r="284" spans="2:16" x14ac:dyDescent="0.4">
      <c r="B284" s="86"/>
      <c r="C284" s="86"/>
      <c r="D284" s="36" t="s">
        <v>357</v>
      </c>
      <c r="E284" s="19"/>
      <c r="F284" s="19"/>
      <c r="G284" s="19"/>
      <c r="H284" s="19"/>
      <c r="I284" s="19"/>
      <c r="J284" s="19"/>
      <c r="K284" s="19"/>
      <c r="L284" s="19"/>
      <c r="M284" s="19"/>
      <c r="N284" s="19">
        <f t="shared" si="54"/>
        <v>0</v>
      </c>
      <c r="O284" s="19"/>
      <c r="P284" s="19">
        <f t="shared" si="55"/>
        <v>0</v>
      </c>
    </row>
    <row r="285" spans="2:16" x14ac:dyDescent="0.4">
      <c r="B285" s="86"/>
      <c r="C285" s="86"/>
      <c r="D285" s="36" t="s">
        <v>358</v>
      </c>
      <c r="E285" s="19"/>
      <c r="F285" s="19"/>
      <c r="G285" s="19"/>
      <c r="H285" s="19"/>
      <c r="I285" s="19"/>
      <c r="J285" s="19"/>
      <c r="K285" s="19"/>
      <c r="L285" s="19"/>
      <c r="M285" s="19"/>
      <c r="N285" s="19">
        <f t="shared" si="54"/>
        <v>0</v>
      </c>
      <c r="O285" s="19"/>
      <c r="P285" s="19">
        <f t="shared" si="55"/>
        <v>0</v>
      </c>
    </row>
    <row r="286" spans="2:16" x14ac:dyDescent="0.4">
      <c r="B286" s="86"/>
      <c r="C286" s="86"/>
      <c r="D286" s="36" t="s">
        <v>359</v>
      </c>
      <c r="E286" s="19"/>
      <c r="F286" s="19"/>
      <c r="G286" s="19"/>
      <c r="H286" s="19"/>
      <c r="I286" s="19"/>
      <c r="J286" s="19"/>
      <c r="K286" s="19"/>
      <c r="L286" s="19"/>
      <c r="M286" s="19"/>
      <c r="N286" s="19">
        <f t="shared" si="54"/>
        <v>0</v>
      </c>
      <c r="O286" s="19"/>
      <c r="P286" s="19">
        <f t="shared" si="55"/>
        <v>0</v>
      </c>
    </row>
    <row r="287" spans="2:16" x14ac:dyDescent="0.4">
      <c r="B287" s="86"/>
      <c r="C287" s="86"/>
      <c r="D287" s="36" t="s">
        <v>360</v>
      </c>
      <c r="E287" s="19"/>
      <c r="F287" s="19"/>
      <c r="G287" s="19"/>
      <c r="H287" s="19"/>
      <c r="I287" s="19"/>
      <c r="J287" s="19"/>
      <c r="K287" s="19"/>
      <c r="L287" s="19"/>
      <c r="M287" s="19"/>
      <c r="N287" s="19">
        <f t="shared" si="54"/>
        <v>0</v>
      </c>
      <c r="O287" s="19"/>
      <c r="P287" s="19">
        <f t="shared" si="55"/>
        <v>0</v>
      </c>
    </row>
    <row r="288" spans="2:16" x14ac:dyDescent="0.4">
      <c r="B288" s="86"/>
      <c r="C288" s="86"/>
      <c r="D288" s="36" t="s">
        <v>361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19">
        <f t="shared" si="54"/>
        <v>0</v>
      </c>
      <c r="O288" s="19"/>
      <c r="P288" s="19">
        <f t="shared" si="55"/>
        <v>0</v>
      </c>
    </row>
    <row r="289" spans="2:16" x14ac:dyDescent="0.4">
      <c r="B289" s="86"/>
      <c r="C289" s="86"/>
      <c r="D289" s="36" t="s">
        <v>362</v>
      </c>
      <c r="E289" s="19"/>
      <c r="F289" s="19"/>
      <c r="G289" s="19"/>
      <c r="H289" s="19"/>
      <c r="I289" s="19"/>
      <c r="J289" s="19"/>
      <c r="K289" s="19"/>
      <c r="L289" s="19"/>
      <c r="M289" s="19"/>
      <c r="N289" s="19">
        <f t="shared" si="54"/>
        <v>0</v>
      </c>
      <c r="O289" s="19"/>
      <c r="P289" s="19">
        <f t="shared" si="55"/>
        <v>0</v>
      </c>
    </row>
    <row r="290" spans="2:16" x14ac:dyDescent="0.4">
      <c r="B290" s="86"/>
      <c r="C290" s="86"/>
      <c r="D290" s="36" t="s">
        <v>363</v>
      </c>
      <c r="E290" s="19">
        <f t="shared" ref="E290:M290" si="60">+E291+E292+E293</f>
        <v>0</v>
      </c>
      <c r="F290" s="19">
        <f t="shared" si="60"/>
        <v>0</v>
      </c>
      <c r="G290" s="19">
        <f t="shared" si="60"/>
        <v>0</v>
      </c>
      <c r="H290" s="19">
        <f t="shared" si="60"/>
        <v>0</v>
      </c>
      <c r="I290" s="19">
        <f t="shared" si="60"/>
        <v>0</v>
      </c>
      <c r="J290" s="19">
        <f t="shared" si="60"/>
        <v>0</v>
      </c>
      <c r="K290" s="19">
        <f t="shared" si="60"/>
        <v>0</v>
      </c>
      <c r="L290" s="19">
        <f t="shared" si="60"/>
        <v>0</v>
      </c>
      <c r="M290" s="19">
        <f t="shared" si="60"/>
        <v>0</v>
      </c>
      <c r="N290" s="19">
        <f t="shared" si="54"/>
        <v>0</v>
      </c>
      <c r="O290" s="19">
        <f>+O291+O292+O293</f>
        <v>0</v>
      </c>
      <c r="P290" s="19">
        <f t="shared" si="55"/>
        <v>0</v>
      </c>
    </row>
    <row r="291" spans="2:16" x14ac:dyDescent="0.4">
      <c r="B291" s="86"/>
      <c r="C291" s="86"/>
      <c r="D291" s="36" t="s">
        <v>562</v>
      </c>
      <c r="E291" s="19"/>
      <c r="F291" s="19"/>
      <c r="G291" s="19"/>
      <c r="H291" s="19"/>
      <c r="I291" s="19"/>
      <c r="J291" s="19"/>
      <c r="K291" s="19"/>
      <c r="L291" s="19"/>
      <c r="M291" s="19"/>
      <c r="N291" s="19">
        <f t="shared" si="54"/>
        <v>0</v>
      </c>
      <c r="O291" s="19"/>
      <c r="P291" s="19">
        <f t="shared" si="55"/>
        <v>0</v>
      </c>
    </row>
    <row r="292" spans="2:16" x14ac:dyDescent="0.4">
      <c r="B292" s="86"/>
      <c r="C292" s="86"/>
      <c r="D292" s="36" t="s">
        <v>270</v>
      </c>
      <c r="E292" s="19"/>
      <c r="F292" s="19"/>
      <c r="G292" s="19"/>
      <c r="H292" s="19"/>
      <c r="I292" s="19"/>
      <c r="J292" s="19"/>
      <c r="K292" s="19"/>
      <c r="L292" s="19"/>
      <c r="M292" s="19"/>
      <c r="N292" s="19">
        <f t="shared" si="54"/>
        <v>0</v>
      </c>
      <c r="O292" s="19"/>
      <c r="P292" s="19">
        <f t="shared" si="55"/>
        <v>0</v>
      </c>
    </row>
    <row r="293" spans="2:16" x14ac:dyDescent="0.4">
      <c r="B293" s="86"/>
      <c r="C293" s="86"/>
      <c r="D293" s="36" t="s">
        <v>563</v>
      </c>
      <c r="E293" s="19"/>
      <c r="F293" s="19"/>
      <c r="G293" s="19"/>
      <c r="H293" s="19"/>
      <c r="I293" s="19"/>
      <c r="J293" s="19"/>
      <c r="K293" s="19"/>
      <c r="L293" s="19"/>
      <c r="M293" s="19"/>
      <c r="N293" s="19">
        <f t="shared" si="54"/>
        <v>0</v>
      </c>
      <c r="O293" s="19"/>
      <c r="P293" s="19">
        <f t="shared" si="55"/>
        <v>0</v>
      </c>
    </row>
    <row r="294" spans="2:16" x14ac:dyDescent="0.4">
      <c r="B294" s="86"/>
      <c r="C294" s="87"/>
      <c r="D294" s="40" t="s">
        <v>364</v>
      </c>
      <c r="E294" s="21">
        <f t="shared" ref="E294:M294" si="61">+E282+E283+E284+E285+E286+E287+E288+E289+E290</f>
        <v>0</v>
      </c>
      <c r="F294" s="21">
        <f t="shared" si="61"/>
        <v>0</v>
      </c>
      <c r="G294" s="21">
        <f t="shared" si="61"/>
        <v>186431</v>
      </c>
      <c r="H294" s="21">
        <f t="shared" si="61"/>
        <v>0</v>
      </c>
      <c r="I294" s="21">
        <f t="shared" si="61"/>
        <v>0</v>
      </c>
      <c r="J294" s="21">
        <f t="shared" si="61"/>
        <v>0</v>
      </c>
      <c r="K294" s="21">
        <f t="shared" si="61"/>
        <v>0</v>
      </c>
      <c r="L294" s="21">
        <f t="shared" si="61"/>
        <v>0</v>
      </c>
      <c r="M294" s="21">
        <f t="shared" si="61"/>
        <v>0</v>
      </c>
      <c r="N294" s="21">
        <f t="shared" si="54"/>
        <v>186431</v>
      </c>
      <c r="O294" s="21">
        <f>+O282+O283+O284+O285+O286+O287+O288+O289+O290</f>
        <v>0</v>
      </c>
      <c r="P294" s="21">
        <f t="shared" si="55"/>
        <v>186431</v>
      </c>
    </row>
    <row r="295" spans="2:16" x14ac:dyDescent="0.4">
      <c r="B295" s="87"/>
      <c r="C295" s="17" t="s">
        <v>365</v>
      </c>
      <c r="D295" s="28"/>
      <c r="E295" s="41">
        <f t="shared" ref="E295:M295" si="62" xml:space="preserve"> +E281 - E294</f>
        <v>2709953</v>
      </c>
      <c r="F295" s="41">
        <f t="shared" si="62"/>
        <v>0</v>
      </c>
      <c r="G295" s="41">
        <f t="shared" si="62"/>
        <v>-186036</v>
      </c>
      <c r="H295" s="41">
        <f t="shared" si="62"/>
        <v>0</v>
      </c>
      <c r="I295" s="41">
        <f t="shared" si="62"/>
        <v>0</v>
      </c>
      <c r="J295" s="41">
        <f t="shared" si="62"/>
        <v>0</v>
      </c>
      <c r="K295" s="41">
        <f t="shared" si="62"/>
        <v>0</v>
      </c>
      <c r="L295" s="41">
        <f t="shared" si="62"/>
        <v>602</v>
      </c>
      <c r="M295" s="41">
        <f t="shared" si="62"/>
        <v>15</v>
      </c>
      <c r="N295" s="41">
        <f t="shared" si="54"/>
        <v>2524534</v>
      </c>
      <c r="O295" s="41">
        <f xml:space="preserve"> +O281 - O294</f>
        <v>0</v>
      </c>
      <c r="P295" s="41">
        <f>P281-P294</f>
        <v>2524534</v>
      </c>
    </row>
    <row r="296" spans="2:16" x14ac:dyDescent="0.4">
      <c r="B296" s="17" t="s">
        <v>366</v>
      </c>
      <c r="C296" s="14"/>
      <c r="D296" s="15"/>
      <c r="E296" s="16">
        <f t="shared" ref="E296:M296" si="63" xml:space="preserve"> +E266 +E295</f>
        <v>494462</v>
      </c>
      <c r="F296" s="16">
        <f t="shared" si="63"/>
        <v>2764834</v>
      </c>
      <c r="G296" s="16">
        <f t="shared" si="63"/>
        <v>-4274689</v>
      </c>
      <c r="H296" s="16">
        <f t="shared" si="63"/>
        <v>105593</v>
      </c>
      <c r="I296" s="16">
        <f t="shared" si="63"/>
        <v>327953</v>
      </c>
      <c r="J296" s="16">
        <f t="shared" si="63"/>
        <v>4299768</v>
      </c>
      <c r="K296" s="16">
        <f t="shared" si="63"/>
        <v>0</v>
      </c>
      <c r="L296" s="16">
        <f t="shared" si="63"/>
        <v>-3418051</v>
      </c>
      <c r="M296" s="16">
        <f t="shared" si="63"/>
        <v>-2288510</v>
      </c>
      <c r="N296" s="16">
        <f t="shared" si="54"/>
        <v>-1988640</v>
      </c>
      <c r="O296" s="16">
        <f xml:space="preserve"> +O266 +O295</f>
        <v>0</v>
      </c>
      <c r="P296" s="16">
        <f>P266+P295</f>
        <v>-1988640</v>
      </c>
    </row>
  </sheetData>
  <mergeCells count="13">
    <mergeCell ref="C7:C185"/>
    <mergeCell ref="B7:B266"/>
    <mergeCell ref="C186:C265"/>
    <mergeCell ref="B267:B295"/>
    <mergeCell ref="C267:C281"/>
    <mergeCell ref="C282:C294"/>
    <mergeCell ref="B2:P2"/>
    <mergeCell ref="B3:P3"/>
    <mergeCell ref="B5:D6"/>
    <mergeCell ref="E5:M5"/>
    <mergeCell ref="N5:N6"/>
    <mergeCell ref="O5:O6"/>
    <mergeCell ref="P5:P6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51D8-0E64-4B1A-9DCD-4C70DED3D4A3}">
  <dimension ref="B1:J296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44.375" customWidth="1"/>
    <col min="5" max="10" width="20.75" customWidth="1"/>
  </cols>
  <sheetData>
    <row r="1" spans="2:10" ht="21" x14ac:dyDescent="0.4">
      <c r="B1" s="64"/>
      <c r="C1" s="64"/>
      <c r="D1" s="64"/>
      <c r="E1" s="64"/>
      <c r="F1" s="64"/>
      <c r="G1" s="64"/>
      <c r="I1" s="33"/>
      <c r="J1" s="34" t="s">
        <v>575</v>
      </c>
    </row>
    <row r="2" spans="2:10" ht="21" x14ac:dyDescent="0.4">
      <c r="B2" s="70" t="s">
        <v>578</v>
      </c>
      <c r="C2" s="70"/>
      <c r="D2" s="70"/>
      <c r="E2" s="70"/>
      <c r="F2" s="70"/>
      <c r="G2" s="70"/>
      <c r="H2" s="70"/>
      <c r="I2" s="70"/>
      <c r="J2" s="70"/>
    </row>
    <row r="3" spans="2:10" ht="21" x14ac:dyDescent="0.4">
      <c r="B3" s="71" t="s">
        <v>718</v>
      </c>
      <c r="C3" s="71"/>
      <c r="D3" s="71"/>
      <c r="E3" s="71"/>
      <c r="F3" s="71"/>
      <c r="G3" s="71"/>
      <c r="H3" s="71"/>
      <c r="I3" s="71"/>
      <c r="J3" s="71"/>
    </row>
    <row r="4" spans="2:10" x14ac:dyDescent="0.4">
      <c r="B4" s="3"/>
      <c r="C4" s="3"/>
      <c r="D4" s="3"/>
      <c r="E4" s="3"/>
      <c r="F4" s="3"/>
      <c r="G4" s="3"/>
      <c r="H4" s="1"/>
      <c r="I4" s="1"/>
      <c r="J4" s="3" t="s">
        <v>2</v>
      </c>
    </row>
    <row r="5" spans="2:10" x14ac:dyDescent="0.4">
      <c r="B5" s="76" t="s">
        <v>3</v>
      </c>
      <c r="C5" s="77"/>
      <c r="D5" s="78"/>
      <c r="E5" s="72" t="s">
        <v>290</v>
      </c>
      <c r="F5" s="84"/>
      <c r="G5" s="84"/>
      <c r="H5" s="82" t="s">
        <v>97</v>
      </c>
      <c r="I5" s="82" t="s">
        <v>81</v>
      </c>
      <c r="J5" s="82" t="s">
        <v>291</v>
      </c>
    </row>
    <row r="6" spans="2:10" ht="42.75" x14ac:dyDescent="0.4">
      <c r="B6" s="79"/>
      <c r="C6" s="80"/>
      <c r="D6" s="81"/>
      <c r="E6" s="35" t="s">
        <v>306</v>
      </c>
      <c r="F6" s="37" t="s">
        <v>307</v>
      </c>
      <c r="G6" s="37" t="s">
        <v>308</v>
      </c>
      <c r="H6" s="83"/>
      <c r="I6" s="83"/>
      <c r="J6" s="83"/>
    </row>
    <row r="7" spans="2:10" x14ac:dyDescent="0.4">
      <c r="B7" s="85" t="s">
        <v>315</v>
      </c>
      <c r="C7" s="85" t="s">
        <v>316</v>
      </c>
      <c r="D7" s="38" t="s">
        <v>317</v>
      </c>
      <c r="E7" s="39">
        <f>+E8+E12+E20+E27+E30+E34+E46+E54</f>
        <v>0</v>
      </c>
      <c r="F7" s="39">
        <f>+F8+F12+F20+F27+F30+F34+F46+F54</f>
        <v>0</v>
      </c>
      <c r="G7" s="39">
        <f>+G8+G12+G20+G27+G30+G34+G46+G54</f>
        <v>0</v>
      </c>
      <c r="H7" s="39">
        <f>+E7+F7+G7</f>
        <v>0</v>
      </c>
      <c r="I7" s="39">
        <f>+I8+I12+I20+I27+I30+I34+I46+I54</f>
        <v>0</v>
      </c>
      <c r="J7" s="39">
        <f>H7-ABS(I7)</f>
        <v>0</v>
      </c>
    </row>
    <row r="8" spans="2:10" x14ac:dyDescent="0.4">
      <c r="B8" s="86"/>
      <c r="C8" s="86"/>
      <c r="D8" s="36" t="s">
        <v>404</v>
      </c>
      <c r="E8" s="19">
        <f>+E9+E10+E11</f>
        <v>0</v>
      </c>
      <c r="F8" s="19">
        <f>+F9+F10+F11</f>
        <v>0</v>
      </c>
      <c r="G8" s="19">
        <f>+G9+G10+G11</f>
        <v>0</v>
      </c>
      <c r="H8" s="19">
        <f t="shared" ref="H8:H71" si="0">+E8+F8+G8</f>
        <v>0</v>
      </c>
      <c r="I8" s="19">
        <f>+I9+I10+I11</f>
        <v>0</v>
      </c>
      <c r="J8" s="19">
        <f t="shared" ref="J8:J71" si="1">H8-ABS(I8)</f>
        <v>0</v>
      </c>
    </row>
    <row r="9" spans="2:10" x14ac:dyDescent="0.4">
      <c r="B9" s="86"/>
      <c r="C9" s="86"/>
      <c r="D9" s="36" t="s">
        <v>405</v>
      </c>
      <c r="E9" s="19"/>
      <c r="F9" s="19"/>
      <c r="G9" s="19"/>
      <c r="H9" s="19">
        <f t="shared" si="0"/>
        <v>0</v>
      </c>
      <c r="I9" s="19"/>
      <c r="J9" s="19">
        <f t="shared" si="1"/>
        <v>0</v>
      </c>
    </row>
    <row r="10" spans="2:10" x14ac:dyDescent="0.4">
      <c r="B10" s="86"/>
      <c r="C10" s="86"/>
      <c r="D10" s="36" t="s">
        <v>406</v>
      </c>
      <c r="E10" s="19"/>
      <c r="F10" s="19"/>
      <c r="G10" s="19"/>
      <c r="H10" s="19">
        <f t="shared" si="0"/>
        <v>0</v>
      </c>
      <c r="I10" s="19"/>
      <c r="J10" s="19">
        <f t="shared" si="1"/>
        <v>0</v>
      </c>
    </row>
    <row r="11" spans="2:10" x14ac:dyDescent="0.4">
      <c r="B11" s="86"/>
      <c r="C11" s="86"/>
      <c r="D11" s="36" t="s">
        <v>407</v>
      </c>
      <c r="E11" s="19"/>
      <c r="F11" s="19"/>
      <c r="G11" s="19"/>
      <c r="H11" s="19">
        <f t="shared" si="0"/>
        <v>0</v>
      </c>
      <c r="I11" s="19"/>
      <c r="J11" s="19">
        <f t="shared" si="1"/>
        <v>0</v>
      </c>
    </row>
    <row r="12" spans="2:10" x14ac:dyDescent="0.4">
      <c r="B12" s="86"/>
      <c r="C12" s="86"/>
      <c r="D12" s="36" t="s">
        <v>408</v>
      </c>
      <c r="E12" s="19">
        <f>+E13+E14+E15+E16+E17+E18+E19</f>
        <v>0</v>
      </c>
      <c r="F12" s="19">
        <f>+F13+F14+F15+F16+F17+F18+F19</f>
        <v>0</v>
      </c>
      <c r="G12" s="19">
        <f>+G13+G14+G15+G16+G17+G18+G19</f>
        <v>0</v>
      </c>
      <c r="H12" s="19">
        <f t="shared" si="0"/>
        <v>0</v>
      </c>
      <c r="I12" s="19">
        <f>+I13+I14+I15+I16+I17+I18+I19</f>
        <v>0</v>
      </c>
      <c r="J12" s="19">
        <f t="shared" si="1"/>
        <v>0</v>
      </c>
    </row>
    <row r="13" spans="2:10" x14ac:dyDescent="0.4">
      <c r="B13" s="86"/>
      <c r="C13" s="86"/>
      <c r="D13" s="36" t="s">
        <v>405</v>
      </c>
      <c r="E13" s="19"/>
      <c r="F13" s="19"/>
      <c r="G13" s="19"/>
      <c r="H13" s="19">
        <f t="shared" si="0"/>
        <v>0</v>
      </c>
      <c r="I13" s="19"/>
      <c r="J13" s="19">
        <f t="shared" si="1"/>
        <v>0</v>
      </c>
    </row>
    <row r="14" spans="2:10" x14ac:dyDescent="0.4">
      <c r="B14" s="86"/>
      <c r="C14" s="86"/>
      <c r="D14" s="36" t="s">
        <v>409</v>
      </c>
      <c r="E14" s="19"/>
      <c r="F14" s="19"/>
      <c r="G14" s="19"/>
      <c r="H14" s="19">
        <f t="shared" si="0"/>
        <v>0</v>
      </c>
      <c r="I14" s="19"/>
      <c r="J14" s="19">
        <f t="shared" si="1"/>
        <v>0</v>
      </c>
    </row>
    <row r="15" spans="2:10" x14ac:dyDescent="0.4">
      <c r="B15" s="86"/>
      <c r="C15" s="86"/>
      <c r="D15" s="36" t="s">
        <v>410</v>
      </c>
      <c r="E15" s="19"/>
      <c r="F15" s="19"/>
      <c r="G15" s="19"/>
      <c r="H15" s="19">
        <f t="shared" si="0"/>
        <v>0</v>
      </c>
      <c r="I15" s="19"/>
      <c r="J15" s="19">
        <f t="shared" si="1"/>
        <v>0</v>
      </c>
    </row>
    <row r="16" spans="2:10" x14ac:dyDescent="0.4">
      <c r="B16" s="86"/>
      <c r="C16" s="86"/>
      <c r="D16" s="36" t="s">
        <v>411</v>
      </c>
      <c r="E16" s="19"/>
      <c r="F16" s="19"/>
      <c r="G16" s="19"/>
      <c r="H16" s="19">
        <f t="shared" si="0"/>
        <v>0</v>
      </c>
      <c r="I16" s="19"/>
      <c r="J16" s="19">
        <f t="shared" si="1"/>
        <v>0</v>
      </c>
    </row>
    <row r="17" spans="2:10" x14ac:dyDescent="0.4">
      <c r="B17" s="86"/>
      <c r="C17" s="86"/>
      <c r="D17" s="36" t="s">
        <v>412</v>
      </c>
      <c r="E17" s="19"/>
      <c r="F17" s="19"/>
      <c r="G17" s="19"/>
      <c r="H17" s="19">
        <f t="shared" si="0"/>
        <v>0</v>
      </c>
      <c r="I17" s="19"/>
      <c r="J17" s="19">
        <f t="shared" si="1"/>
        <v>0</v>
      </c>
    </row>
    <row r="18" spans="2:10" x14ac:dyDescent="0.4">
      <c r="B18" s="86"/>
      <c r="C18" s="86"/>
      <c r="D18" s="36" t="s">
        <v>413</v>
      </c>
      <c r="E18" s="19"/>
      <c r="F18" s="19"/>
      <c r="G18" s="19"/>
      <c r="H18" s="19">
        <f t="shared" si="0"/>
        <v>0</v>
      </c>
      <c r="I18" s="19"/>
      <c r="J18" s="19">
        <f t="shared" si="1"/>
        <v>0</v>
      </c>
    </row>
    <row r="19" spans="2:10" x14ac:dyDescent="0.4">
      <c r="B19" s="86"/>
      <c r="C19" s="86"/>
      <c r="D19" s="36" t="s">
        <v>414</v>
      </c>
      <c r="E19" s="19"/>
      <c r="F19" s="19"/>
      <c r="G19" s="19"/>
      <c r="H19" s="19">
        <f t="shared" si="0"/>
        <v>0</v>
      </c>
      <c r="I19" s="19"/>
      <c r="J19" s="19">
        <f t="shared" si="1"/>
        <v>0</v>
      </c>
    </row>
    <row r="20" spans="2:10" x14ac:dyDescent="0.4">
      <c r="B20" s="86"/>
      <c r="C20" s="86"/>
      <c r="D20" s="36" t="s">
        <v>415</v>
      </c>
      <c r="E20" s="19">
        <f>+E21+E22+E23+E24+E25+E26</f>
        <v>0</v>
      </c>
      <c r="F20" s="19">
        <f>+F21+F22+F23+F24+F25+F26</f>
        <v>0</v>
      </c>
      <c r="G20" s="19">
        <f>+G21+G22+G23+G24+G25+G26</f>
        <v>0</v>
      </c>
      <c r="H20" s="19">
        <f t="shared" si="0"/>
        <v>0</v>
      </c>
      <c r="I20" s="19">
        <f>+I21+I22+I23+I24+I25+I26</f>
        <v>0</v>
      </c>
      <c r="J20" s="19">
        <f t="shared" si="1"/>
        <v>0</v>
      </c>
    </row>
    <row r="21" spans="2:10" x14ac:dyDescent="0.4">
      <c r="B21" s="86"/>
      <c r="C21" s="86"/>
      <c r="D21" s="36" t="s">
        <v>405</v>
      </c>
      <c r="E21" s="19"/>
      <c r="F21" s="19"/>
      <c r="G21" s="19"/>
      <c r="H21" s="19">
        <f t="shared" si="0"/>
        <v>0</v>
      </c>
      <c r="I21" s="19"/>
      <c r="J21" s="19">
        <f t="shared" si="1"/>
        <v>0</v>
      </c>
    </row>
    <row r="22" spans="2:10" x14ac:dyDescent="0.4">
      <c r="B22" s="86"/>
      <c r="C22" s="86"/>
      <c r="D22" s="36" t="s">
        <v>409</v>
      </c>
      <c r="E22" s="19"/>
      <c r="F22" s="19"/>
      <c r="G22" s="19"/>
      <c r="H22" s="19">
        <f t="shared" si="0"/>
        <v>0</v>
      </c>
      <c r="I22" s="19"/>
      <c r="J22" s="19">
        <f t="shared" si="1"/>
        <v>0</v>
      </c>
    </row>
    <row r="23" spans="2:10" x14ac:dyDescent="0.4">
      <c r="B23" s="86"/>
      <c r="C23" s="86"/>
      <c r="D23" s="36" t="s">
        <v>410</v>
      </c>
      <c r="E23" s="19"/>
      <c r="F23" s="19"/>
      <c r="G23" s="19"/>
      <c r="H23" s="19">
        <f t="shared" si="0"/>
        <v>0</v>
      </c>
      <c r="I23" s="19"/>
      <c r="J23" s="19">
        <f t="shared" si="1"/>
        <v>0</v>
      </c>
    </row>
    <row r="24" spans="2:10" x14ac:dyDescent="0.4">
      <c r="B24" s="86"/>
      <c r="C24" s="86"/>
      <c r="D24" s="36" t="s">
        <v>411</v>
      </c>
      <c r="E24" s="19"/>
      <c r="F24" s="19"/>
      <c r="G24" s="19"/>
      <c r="H24" s="19">
        <f t="shared" si="0"/>
        <v>0</v>
      </c>
      <c r="I24" s="19"/>
      <c r="J24" s="19">
        <f t="shared" si="1"/>
        <v>0</v>
      </c>
    </row>
    <row r="25" spans="2:10" x14ac:dyDescent="0.4">
      <c r="B25" s="86"/>
      <c r="C25" s="86"/>
      <c r="D25" s="36" t="s">
        <v>412</v>
      </c>
      <c r="E25" s="19"/>
      <c r="F25" s="19"/>
      <c r="G25" s="19"/>
      <c r="H25" s="19">
        <f t="shared" si="0"/>
        <v>0</v>
      </c>
      <c r="I25" s="19"/>
      <c r="J25" s="19">
        <f t="shared" si="1"/>
        <v>0</v>
      </c>
    </row>
    <row r="26" spans="2:10" x14ac:dyDescent="0.4">
      <c r="B26" s="86"/>
      <c r="C26" s="86"/>
      <c r="D26" s="36" t="s">
        <v>413</v>
      </c>
      <c r="E26" s="19"/>
      <c r="F26" s="19"/>
      <c r="G26" s="19"/>
      <c r="H26" s="19">
        <f t="shared" si="0"/>
        <v>0</v>
      </c>
      <c r="I26" s="19"/>
      <c r="J26" s="19">
        <f t="shared" si="1"/>
        <v>0</v>
      </c>
    </row>
    <row r="27" spans="2:10" x14ac:dyDescent="0.4">
      <c r="B27" s="86"/>
      <c r="C27" s="86"/>
      <c r="D27" s="36" t="s">
        <v>416</v>
      </c>
      <c r="E27" s="19">
        <f>+E28+E29</f>
        <v>0</v>
      </c>
      <c r="F27" s="19">
        <f>+F28+F29</f>
        <v>0</v>
      </c>
      <c r="G27" s="19">
        <f>+G28+G29</f>
        <v>0</v>
      </c>
      <c r="H27" s="19">
        <f t="shared" si="0"/>
        <v>0</v>
      </c>
      <c r="I27" s="19">
        <f>+I28+I29</f>
        <v>0</v>
      </c>
      <c r="J27" s="19">
        <f t="shared" si="1"/>
        <v>0</v>
      </c>
    </row>
    <row r="28" spans="2:10" x14ac:dyDescent="0.4">
      <c r="B28" s="86"/>
      <c r="C28" s="86"/>
      <c r="D28" s="36" t="s">
        <v>417</v>
      </c>
      <c r="E28" s="19"/>
      <c r="F28" s="19"/>
      <c r="G28" s="19"/>
      <c r="H28" s="19">
        <f t="shared" si="0"/>
        <v>0</v>
      </c>
      <c r="I28" s="19"/>
      <c r="J28" s="19">
        <f t="shared" si="1"/>
        <v>0</v>
      </c>
    </row>
    <row r="29" spans="2:10" x14ac:dyDescent="0.4">
      <c r="B29" s="86"/>
      <c r="C29" s="86"/>
      <c r="D29" s="36" t="s">
        <v>418</v>
      </c>
      <c r="E29" s="19"/>
      <c r="F29" s="19"/>
      <c r="G29" s="19"/>
      <c r="H29" s="19">
        <f t="shared" si="0"/>
        <v>0</v>
      </c>
      <c r="I29" s="19"/>
      <c r="J29" s="19">
        <f t="shared" si="1"/>
        <v>0</v>
      </c>
    </row>
    <row r="30" spans="2:10" x14ac:dyDescent="0.4">
      <c r="B30" s="86"/>
      <c r="C30" s="86"/>
      <c r="D30" s="36" t="s">
        <v>419</v>
      </c>
      <c r="E30" s="19">
        <f>+E31+E32+E33</f>
        <v>0</v>
      </c>
      <c r="F30" s="19">
        <f>+F31+F32+F33</f>
        <v>0</v>
      </c>
      <c r="G30" s="19">
        <f>+G31+G32+G33</f>
        <v>0</v>
      </c>
      <c r="H30" s="19">
        <f t="shared" si="0"/>
        <v>0</v>
      </c>
      <c r="I30" s="19">
        <f>+I31+I32+I33</f>
        <v>0</v>
      </c>
      <c r="J30" s="19">
        <f t="shared" si="1"/>
        <v>0</v>
      </c>
    </row>
    <row r="31" spans="2:10" x14ac:dyDescent="0.4">
      <c r="B31" s="86"/>
      <c r="C31" s="86"/>
      <c r="D31" s="36" t="s">
        <v>420</v>
      </c>
      <c r="E31" s="19"/>
      <c r="F31" s="19"/>
      <c r="G31" s="19"/>
      <c r="H31" s="19">
        <f t="shared" si="0"/>
        <v>0</v>
      </c>
      <c r="I31" s="19"/>
      <c r="J31" s="19">
        <f t="shared" si="1"/>
        <v>0</v>
      </c>
    </row>
    <row r="32" spans="2:10" x14ac:dyDescent="0.4">
      <c r="B32" s="86"/>
      <c r="C32" s="86"/>
      <c r="D32" s="36" t="s">
        <v>421</v>
      </c>
      <c r="E32" s="19"/>
      <c r="F32" s="19"/>
      <c r="G32" s="19"/>
      <c r="H32" s="19">
        <f t="shared" si="0"/>
        <v>0</v>
      </c>
      <c r="I32" s="19"/>
      <c r="J32" s="19">
        <f t="shared" si="1"/>
        <v>0</v>
      </c>
    </row>
    <row r="33" spans="2:10" x14ac:dyDescent="0.4">
      <c r="B33" s="86"/>
      <c r="C33" s="86"/>
      <c r="D33" s="36" t="s">
        <v>422</v>
      </c>
      <c r="E33" s="19"/>
      <c r="F33" s="19"/>
      <c r="G33" s="19"/>
      <c r="H33" s="19">
        <f t="shared" si="0"/>
        <v>0</v>
      </c>
      <c r="I33" s="19"/>
      <c r="J33" s="19">
        <f t="shared" si="1"/>
        <v>0</v>
      </c>
    </row>
    <row r="34" spans="2:10" x14ac:dyDescent="0.4">
      <c r="B34" s="86"/>
      <c r="C34" s="86"/>
      <c r="D34" s="36" t="s">
        <v>423</v>
      </c>
      <c r="E34" s="19">
        <f>+E35+E36+E37+E38+E39+E40+E41+E42+E43+E44+E45</f>
        <v>0</v>
      </c>
      <c r="F34" s="19">
        <f>+F35+F36+F37+F38+F39+F40+F41+F42+F43+F44+F45</f>
        <v>0</v>
      </c>
      <c r="G34" s="19">
        <f>+G35+G36+G37+G38+G39+G40+G41+G42+G43+G44+G45</f>
        <v>0</v>
      </c>
      <c r="H34" s="19">
        <f t="shared" si="0"/>
        <v>0</v>
      </c>
      <c r="I34" s="19">
        <f>+I35+I36+I37+I38+I39+I40+I41+I42+I43+I44+I45</f>
        <v>0</v>
      </c>
      <c r="J34" s="19">
        <f t="shared" si="1"/>
        <v>0</v>
      </c>
    </row>
    <row r="35" spans="2:10" x14ac:dyDescent="0.4">
      <c r="B35" s="86"/>
      <c r="C35" s="86"/>
      <c r="D35" s="36" t="s">
        <v>424</v>
      </c>
      <c r="E35" s="19"/>
      <c r="F35" s="19"/>
      <c r="G35" s="19"/>
      <c r="H35" s="19">
        <f t="shared" si="0"/>
        <v>0</v>
      </c>
      <c r="I35" s="19"/>
      <c r="J35" s="19">
        <f t="shared" si="1"/>
        <v>0</v>
      </c>
    </row>
    <row r="36" spans="2:10" x14ac:dyDescent="0.4">
      <c r="B36" s="86"/>
      <c r="C36" s="86"/>
      <c r="D36" s="36" t="s">
        <v>425</v>
      </c>
      <c r="E36" s="19"/>
      <c r="F36" s="19"/>
      <c r="G36" s="19"/>
      <c r="H36" s="19">
        <f t="shared" si="0"/>
        <v>0</v>
      </c>
      <c r="I36" s="19"/>
      <c r="J36" s="19">
        <f t="shared" si="1"/>
        <v>0</v>
      </c>
    </row>
    <row r="37" spans="2:10" x14ac:dyDescent="0.4">
      <c r="B37" s="86"/>
      <c r="C37" s="86"/>
      <c r="D37" s="36" t="s">
        <v>426</v>
      </c>
      <c r="E37" s="19"/>
      <c r="F37" s="19"/>
      <c r="G37" s="19"/>
      <c r="H37" s="19">
        <f t="shared" si="0"/>
        <v>0</v>
      </c>
      <c r="I37" s="19"/>
      <c r="J37" s="19">
        <f t="shared" si="1"/>
        <v>0</v>
      </c>
    </row>
    <row r="38" spans="2:10" x14ac:dyDescent="0.4">
      <c r="B38" s="86"/>
      <c r="C38" s="86"/>
      <c r="D38" s="36" t="s">
        <v>427</v>
      </c>
      <c r="E38" s="19"/>
      <c r="F38" s="19"/>
      <c r="G38" s="19"/>
      <c r="H38" s="19">
        <f t="shared" si="0"/>
        <v>0</v>
      </c>
      <c r="I38" s="19"/>
      <c r="J38" s="19">
        <f t="shared" si="1"/>
        <v>0</v>
      </c>
    </row>
    <row r="39" spans="2:10" x14ac:dyDescent="0.4">
      <c r="B39" s="86"/>
      <c r="C39" s="86"/>
      <c r="D39" s="36" t="s">
        <v>428</v>
      </c>
      <c r="E39" s="19"/>
      <c r="F39" s="19"/>
      <c r="G39" s="19"/>
      <c r="H39" s="19">
        <f t="shared" si="0"/>
        <v>0</v>
      </c>
      <c r="I39" s="19"/>
      <c r="J39" s="19">
        <f t="shared" si="1"/>
        <v>0</v>
      </c>
    </row>
    <row r="40" spans="2:10" x14ac:dyDescent="0.4">
      <c r="B40" s="86"/>
      <c r="C40" s="86"/>
      <c r="D40" s="36" t="s">
        <v>429</v>
      </c>
      <c r="E40" s="19"/>
      <c r="F40" s="19"/>
      <c r="G40" s="19"/>
      <c r="H40" s="19">
        <f t="shared" si="0"/>
        <v>0</v>
      </c>
      <c r="I40" s="19"/>
      <c r="J40" s="19">
        <f t="shared" si="1"/>
        <v>0</v>
      </c>
    </row>
    <row r="41" spans="2:10" x14ac:dyDescent="0.4">
      <c r="B41" s="86"/>
      <c r="C41" s="86"/>
      <c r="D41" s="36" t="s">
        <v>430</v>
      </c>
      <c r="E41" s="19"/>
      <c r="F41" s="19"/>
      <c r="G41" s="19"/>
      <c r="H41" s="19">
        <f t="shared" si="0"/>
        <v>0</v>
      </c>
      <c r="I41" s="19"/>
      <c r="J41" s="19">
        <f t="shared" si="1"/>
        <v>0</v>
      </c>
    </row>
    <row r="42" spans="2:10" x14ac:dyDescent="0.4">
      <c r="B42" s="86"/>
      <c r="C42" s="86"/>
      <c r="D42" s="36" t="s">
        <v>431</v>
      </c>
      <c r="E42" s="19"/>
      <c r="F42" s="19"/>
      <c r="G42" s="19"/>
      <c r="H42" s="19">
        <f t="shared" si="0"/>
        <v>0</v>
      </c>
      <c r="I42" s="19"/>
      <c r="J42" s="19">
        <f t="shared" si="1"/>
        <v>0</v>
      </c>
    </row>
    <row r="43" spans="2:10" x14ac:dyDescent="0.4">
      <c r="B43" s="86"/>
      <c r="C43" s="86"/>
      <c r="D43" s="36" t="s">
        <v>432</v>
      </c>
      <c r="E43" s="19"/>
      <c r="F43" s="19"/>
      <c r="G43" s="19"/>
      <c r="H43" s="19">
        <f t="shared" si="0"/>
        <v>0</v>
      </c>
      <c r="I43" s="19"/>
      <c r="J43" s="19">
        <f t="shared" si="1"/>
        <v>0</v>
      </c>
    </row>
    <row r="44" spans="2:10" x14ac:dyDescent="0.4">
      <c r="B44" s="86"/>
      <c r="C44" s="86"/>
      <c r="D44" s="36" t="s">
        <v>433</v>
      </c>
      <c r="E44" s="19"/>
      <c r="F44" s="19"/>
      <c r="G44" s="19"/>
      <c r="H44" s="19">
        <f t="shared" si="0"/>
        <v>0</v>
      </c>
      <c r="I44" s="19"/>
      <c r="J44" s="19">
        <f t="shared" si="1"/>
        <v>0</v>
      </c>
    </row>
    <row r="45" spans="2:10" x14ac:dyDescent="0.4">
      <c r="B45" s="86"/>
      <c r="C45" s="86"/>
      <c r="D45" s="36" t="s">
        <v>434</v>
      </c>
      <c r="E45" s="19"/>
      <c r="F45" s="19"/>
      <c r="G45" s="19"/>
      <c r="H45" s="19">
        <f t="shared" si="0"/>
        <v>0</v>
      </c>
      <c r="I45" s="19"/>
      <c r="J45" s="19">
        <f t="shared" si="1"/>
        <v>0</v>
      </c>
    </row>
    <row r="46" spans="2:10" x14ac:dyDescent="0.4">
      <c r="B46" s="86"/>
      <c r="C46" s="86"/>
      <c r="D46" s="36" t="s">
        <v>435</v>
      </c>
      <c r="E46" s="19">
        <f>+E47+E48+E49+E50+E51+E52+E53</f>
        <v>0</v>
      </c>
      <c r="F46" s="19">
        <f>+F47+F48+F49+F50+F51+F52+F53</f>
        <v>0</v>
      </c>
      <c r="G46" s="19">
        <f>+G47+G48+G49+G50+G51+G52+G53</f>
        <v>0</v>
      </c>
      <c r="H46" s="19">
        <f t="shared" si="0"/>
        <v>0</v>
      </c>
      <c r="I46" s="19">
        <f>+I47+I48+I49+I50+I51+I52+I53</f>
        <v>0</v>
      </c>
      <c r="J46" s="19">
        <f t="shared" si="1"/>
        <v>0</v>
      </c>
    </row>
    <row r="47" spans="2:10" x14ac:dyDescent="0.4">
      <c r="B47" s="86"/>
      <c r="C47" s="86"/>
      <c r="D47" s="36" t="s">
        <v>436</v>
      </c>
      <c r="E47" s="19"/>
      <c r="F47" s="19"/>
      <c r="G47" s="19"/>
      <c r="H47" s="19">
        <f t="shared" si="0"/>
        <v>0</v>
      </c>
      <c r="I47" s="19"/>
      <c r="J47" s="19">
        <f t="shared" si="1"/>
        <v>0</v>
      </c>
    </row>
    <row r="48" spans="2:10" x14ac:dyDescent="0.4">
      <c r="B48" s="86"/>
      <c r="C48" s="86"/>
      <c r="D48" s="36" t="s">
        <v>437</v>
      </c>
      <c r="E48" s="19"/>
      <c r="F48" s="19"/>
      <c r="G48" s="19"/>
      <c r="H48" s="19">
        <f t="shared" si="0"/>
        <v>0</v>
      </c>
      <c r="I48" s="19"/>
      <c r="J48" s="19">
        <f t="shared" si="1"/>
        <v>0</v>
      </c>
    </row>
    <row r="49" spans="2:10" x14ac:dyDescent="0.4">
      <c r="B49" s="86"/>
      <c r="C49" s="86"/>
      <c r="D49" s="36" t="s">
        <v>438</v>
      </c>
      <c r="E49" s="19"/>
      <c r="F49" s="19"/>
      <c r="G49" s="19"/>
      <c r="H49" s="19">
        <f t="shared" si="0"/>
        <v>0</v>
      </c>
      <c r="I49" s="19"/>
      <c r="J49" s="19">
        <f t="shared" si="1"/>
        <v>0</v>
      </c>
    </row>
    <row r="50" spans="2:10" x14ac:dyDescent="0.4">
      <c r="B50" s="86"/>
      <c r="C50" s="86"/>
      <c r="D50" s="36" t="s">
        <v>439</v>
      </c>
      <c r="E50" s="19"/>
      <c r="F50" s="19"/>
      <c r="G50" s="19"/>
      <c r="H50" s="19">
        <f t="shared" si="0"/>
        <v>0</v>
      </c>
      <c r="I50" s="19"/>
      <c r="J50" s="19">
        <f t="shared" si="1"/>
        <v>0</v>
      </c>
    </row>
    <row r="51" spans="2:10" x14ac:dyDescent="0.4">
      <c r="B51" s="86"/>
      <c r="C51" s="86"/>
      <c r="D51" s="36" t="s">
        <v>440</v>
      </c>
      <c r="E51" s="19"/>
      <c r="F51" s="19"/>
      <c r="G51" s="19"/>
      <c r="H51" s="19">
        <f t="shared" si="0"/>
        <v>0</v>
      </c>
      <c r="I51" s="19"/>
      <c r="J51" s="19">
        <f t="shared" si="1"/>
        <v>0</v>
      </c>
    </row>
    <row r="52" spans="2:10" x14ac:dyDescent="0.4">
      <c r="B52" s="86"/>
      <c r="C52" s="86"/>
      <c r="D52" s="36" t="s">
        <v>441</v>
      </c>
      <c r="E52" s="19"/>
      <c r="F52" s="19"/>
      <c r="G52" s="19"/>
      <c r="H52" s="19">
        <f t="shared" si="0"/>
        <v>0</v>
      </c>
      <c r="I52" s="19"/>
      <c r="J52" s="19">
        <f t="shared" si="1"/>
        <v>0</v>
      </c>
    </row>
    <row r="53" spans="2:10" x14ac:dyDescent="0.4">
      <c r="B53" s="86"/>
      <c r="C53" s="86"/>
      <c r="D53" s="36" t="s">
        <v>442</v>
      </c>
      <c r="E53" s="19"/>
      <c r="F53" s="19"/>
      <c r="G53" s="19"/>
      <c r="H53" s="19">
        <f t="shared" si="0"/>
        <v>0</v>
      </c>
      <c r="I53" s="19"/>
      <c r="J53" s="19">
        <f t="shared" si="1"/>
        <v>0</v>
      </c>
    </row>
    <row r="54" spans="2:10" x14ac:dyDescent="0.4">
      <c r="B54" s="86"/>
      <c r="C54" s="86"/>
      <c r="D54" s="36" t="s">
        <v>146</v>
      </c>
      <c r="E54" s="19"/>
      <c r="F54" s="19"/>
      <c r="G54" s="19"/>
      <c r="H54" s="19">
        <f t="shared" si="0"/>
        <v>0</v>
      </c>
      <c r="I54" s="19"/>
      <c r="J54" s="19">
        <f t="shared" si="1"/>
        <v>0</v>
      </c>
    </row>
    <row r="55" spans="2:10" x14ac:dyDescent="0.4">
      <c r="B55" s="86"/>
      <c r="C55" s="86"/>
      <c r="D55" s="36" t="s">
        <v>318</v>
      </c>
      <c r="E55" s="19">
        <f>+E56+E61+E67</f>
        <v>0</v>
      </c>
      <c r="F55" s="19">
        <f>+F56+F61+F67</f>
        <v>0</v>
      </c>
      <c r="G55" s="19">
        <f>+G56+G61+G67</f>
        <v>0</v>
      </c>
      <c r="H55" s="19">
        <f t="shared" si="0"/>
        <v>0</v>
      </c>
      <c r="I55" s="19">
        <f>+I56+I61+I67</f>
        <v>0</v>
      </c>
      <c r="J55" s="19">
        <f t="shared" si="1"/>
        <v>0</v>
      </c>
    </row>
    <row r="56" spans="2:10" x14ac:dyDescent="0.4">
      <c r="B56" s="86"/>
      <c r="C56" s="86"/>
      <c r="D56" s="36" t="s">
        <v>443</v>
      </c>
      <c r="E56" s="19">
        <f>+E57+E58+E59+E60</f>
        <v>0</v>
      </c>
      <c r="F56" s="19">
        <f>+F57+F58+F59+F60</f>
        <v>0</v>
      </c>
      <c r="G56" s="19">
        <f>+G57+G58+G59+G60</f>
        <v>0</v>
      </c>
      <c r="H56" s="19">
        <f t="shared" si="0"/>
        <v>0</v>
      </c>
      <c r="I56" s="19">
        <f>+I57+I58+I59+I60</f>
        <v>0</v>
      </c>
      <c r="J56" s="19">
        <f t="shared" si="1"/>
        <v>0</v>
      </c>
    </row>
    <row r="57" spans="2:10" x14ac:dyDescent="0.4">
      <c r="B57" s="86"/>
      <c r="C57" s="86"/>
      <c r="D57" s="36" t="s">
        <v>444</v>
      </c>
      <c r="E57" s="19"/>
      <c r="F57" s="19"/>
      <c r="G57" s="19"/>
      <c r="H57" s="19">
        <f t="shared" si="0"/>
        <v>0</v>
      </c>
      <c r="I57" s="19"/>
      <c r="J57" s="19">
        <f t="shared" si="1"/>
        <v>0</v>
      </c>
    </row>
    <row r="58" spans="2:10" x14ac:dyDescent="0.4">
      <c r="B58" s="86"/>
      <c r="C58" s="86"/>
      <c r="D58" s="36" t="s">
        <v>420</v>
      </c>
      <c r="E58" s="19"/>
      <c r="F58" s="19"/>
      <c r="G58" s="19"/>
      <c r="H58" s="19">
        <f t="shared" si="0"/>
        <v>0</v>
      </c>
      <c r="I58" s="19"/>
      <c r="J58" s="19">
        <f t="shared" si="1"/>
        <v>0</v>
      </c>
    </row>
    <row r="59" spans="2:10" x14ac:dyDescent="0.4">
      <c r="B59" s="86"/>
      <c r="C59" s="86"/>
      <c r="D59" s="36" t="s">
        <v>434</v>
      </c>
      <c r="E59" s="19"/>
      <c r="F59" s="19"/>
      <c r="G59" s="19"/>
      <c r="H59" s="19">
        <f t="shared" si="0"/>
        <v>0</v>
      </c>
      <c r="I59" s="19"/>
      <c r="J59" s="19">
        <f t="shared" si="1"/>
        <v>0</v>
      </c>
    </row>
    <row r="60" spans="2:10" x14ac:dyDescent="0.4">
      <c r="B60" s="86"/>
      <c r="C60" s="86"/>
      <c r="D60" s="36" t="s">
        <v>442</v>
      </c>
      <c r="E60" s="19"/>
      <c r="F60" s="19"/>
      <c r="G60" s="19"/>
      <c r="H60" s="19">
        <f t="shared" si="0"/>
        <v>0</v>
      </c>
      <c r="I60" s="19"/>
      <c r="J60" s="19">
        <f t="shared" si="1"/>
        <v>0</v>
      </c>
    </row>
    <row r="61" spans="2:10" x14ac:dyDescent="0.4">
      <c r="B61" s="86"/>
      <c r="C61" s="86"/>
      <c r="D61" s="36" t="s">
        <v>445</v>
      </c>
      <c r="E61" s="19">
        <f>+E62+E63+E64+E65+E66</f>
        <v>0</v>
      </c>
      <c r="F61" s="19">
        <f>+F62+F63+F64+F65+F66</f>
        <v>0</v>
      </c>
      <c r="G61" s="19">
        <f>+G62+G63+G64+G65+G66</f>
        <v>0</v>
      </c>
      <c r="H61" s="19">
        <f t="shared" si="0"/>
        <v>0</v>
      </c>
      <c r="I61" s="19">
        <f>+I62+I63+I64+I65+I66</f>
        <v>0</v>
      </c>
      <c r="J61" s="19">
        <f t="shared" si="1"/>
        <v>0</v>
      </c>
    </row>
    <row r="62" spans="2:10" x14ac:dyDescent="0.4">
      <c r="B62" s="86"/>
      <c r="C62" s="86"/>
      <c r="D62" s="36" t="s">
        <v>446</v>
      </c>
      <c r="E62" s="19"/>
      <c r="F62" s="19"/>
      <c r="G62" s="19"/>
      <c r="H62" s="19">
        <f t="shared" si="0"/>
        <v>0</v>
      </c>
      <c r="I62" s="19"/>
      <c r="J62" s="19">
        <f t="shared" si="1"/>
        <v>0</v>
      </c>
    </row>
    <row r="63" spans="2:10" x14ac:dyDescent="0.4">
      <c r="B63" s="86"/>
      <c r="C63" s="86"/>
      <c r="D63" s="36" t="s">
        <v>434</v>
      </c>
      <c r="E63" s="19"/>
      <c r="F63" s="19"/>
      <c r="G63" s="19"/>
      <c r="H63" s="19">
        <f t="shared" si="0"/>
        <v>0</v>
      </c>
      <c r="I63" s="19"/>
      <c r="J63" s="19">
        <f t="shared" si="1"/>
        <v>0</v>
      </c>
    </row>
    <row r="64" spans="2:10" x14ac:dyDescent="0.4">
      <c r="B64" s="86"/>
      <c r="C64" s="86"/>
      <c r="D64" s="36" t="s">
        <v>436</v>
      </c>
      <c r="E64" s="19"/>
      <c r="F64" s="19"/>
      <c r="G64" s="19"/>
      <c r="H64" s="19">
        <f t="shared" si="0"/>
        <v>0</v>
      </c>
      <c r="I64" s="19"/>
      <c r="J64" s="19">
        <f t="shared" si="1"/>
        <v>0</v>
      </c>
    </row>
    <row r="65" spans="2:10" x14ac:dyDescent="0.4">
      <c r="B65" s="86"/>
      <c r="C65" s="86"/>
      <c r="D65" s="36" t="s">
        <v>437</v>
      </c>
      <c r="E65" s="19"/>
      <c r="F65" s="19"/>
      <c r="G65" s="19"/>
      <c r="H65" s="19">
        <f t="shared" si="0"/>
        <v>0</v>
      </c>
      <c r="I65" s="19"/>
      <c r="J65" s="19">
        <f t="shared" si="1"/>
        <v>0</v>
      </c>
    </row>
    <row r="66" spans="2:10" x14ac:dyDescent="0.4">
      <c r="B66" s="86"/>
      <c r="C66" s="86"/>
      <c r="D66" s="36" t="s">
        <v>442</v>
      </c>
      <c r="E66" s="19"/>
      <c r="F66" s="19"/>
      <c r="G66" s="19"/>
      <c r="H66" s="19">
        <f t="shared" si="0"/>
        <v>0</v>
      </c>
      <c r="I66" s="19"/>
      <c r="J66" s="19">
        <f t="shared" si="1"/>
        <v>0</v>
      </c>
    </row>
    <row r="67" spans="2:10" x14ac:dyDescent="0.4">
      <c r="B67" s="86"/>
      <c r="C67" s="86"/>
      <c r="D67" s="36" t="s">
        <v>435</v>
      </c>
      <c r="E67" s="19">
        <f>+E68+E69+E70</f>
        <v>0</v>
      </c>
      <c r="F67" s="19">
        <f>+F68+F69+F70</f>
        <v>0</v>
      </c>
      <c r="G67" s="19">
        <f>+G68+G69+G70</f>
        <v>0</v>
      </c>
      <c r="H67" s="19">
        <f t="shared" si="0"/>
        <v>0</v>
      </c>
      <c r="I67" s="19">
        <f>+I68+I69+I70</f>
        <v>0</v>
      </c>
      <c r="J67" s="19">
        <f t="shared" si="1"/>
        <v>0</v>
      </c>
    </row>
    <row r="68" spans="2:10" x14ac:dyDescent="0.4">
      <c r="B68" s="86"/>
      <c r="C68" s="86"/>
      <c r="D68" s="36" t="s">
        <v>446</v>
      </c>
      <c r="E68" s="19"/>
      <c r="F68" s="19"/>
      <c r="G68" s="19"/>
      <c r="H68" s="19">
        <f t="shared" si="0"/>
        <v>0</v>
      </c>
      <c r="I68" s="19"/>
      <c r="J68" s="19">
        <f t="shared" si="1"/>
        <v>0</v>
      </c>
    </row>
    <row r="69" spans="2:10" x14ac:dyDescent="0.4">
      <c r="B69" s="86"/>
      <c r="C69" s="86"/>
      <c r="D69" s="36" t="s">
        <v>434</v>
      </c>
      <c r="E69" s="19"/>
      <c r="F69" s="19"/>
      <c r="G69" s="19"/>
      <c r="H69" s="19">
        <f t="shared" si="0"/>
        <v>0</v>
      </c>
      <c r="I69" s="19"/>
      <c r="J69" s="19">
        <f t="shared" si="1"/>
        <v>0</v>
      </c>
    </row>
    <row r="70" spans="2:10" x14ac:dyDescent="0.4">
      <c r="B70" s="86"/>
      <c r="C70" s="86"/>
      <c r="D70" s="36" t="s">
        <v>442</v>
      </c>
      <c r="E70" s="19"/>
      <c r="F70" s="19"/>
      <c r="G70" s="19"/>
      <c r="H70" s="19">
        <f t="shared" si="0"/>
        <v>0</v>
      </c>
      <c r="I70" s="19"/>
      <c r="J70" s="19">
        <f t="shared" si="1"/>
        <v>0</v>
      </c>
    </row>
    <row r="71" spans="2:10" x14ac:dyDescent="0.4">
      <c r="B71" s="86"/>
      <c r="C71" s="86"/>
      <c r="D71" s="36" t="s">
        <v>319</v>
      </c>
      <c r="E71" s="19">
        <f>+E72+E75+E76</f>
        <v>0</v>
      </c>
      <c r="F71" s="19">
        <f>+F72+F75+F76</f>
        <v>0</v>
      </c>
      <c r="G71" s="19">
        <f>+G72+G75+G76</f>
        <v>0</v>
      </c>
      <c r="H71" s="19">
        <f t="shared" si="0"/>
        <v>0</v>
      </c>
      <c r="I71" s="19">
        <f>+I72+I75+I76</f>
        <v>0</v>
      </c>
      <c r="J71" s="19">
        <f t="shared" si="1"/>
        <v>0</v>
      </c>
    </row>
    <row r="72" spans="2:10" x14ac:dyDescent="0.4">
      <c r="B72" s="86"/>
      <c r="C72" s="86"/>
      <c r="D72" s="36" t="s">
        <v>447</v>
      </c>
      <c r="E72" s="19">
        <f>+E73+E74</f>
        <v>0</v>
      </c>
      <c r="F72" s="19">
        <f>+F73+F74</f>
        <v>0</v>
      </c>
      <c r="G72" s="19">
        <f>+G73+G74</f>
        <v>0</v>
      </c>
      <c r="H72" s="19">
        <f t="shared" ref="H72:H135" si="2">+E72+F72+G72</f>
        <v>0</v>
      </c>
      <c r="I72" s="19">
        <f>+I73+I74</f>
        <v>0</v>
      </c>
      <c r="J72" s="19">
        <f t="shared" ref="J72:J135" si="3">H72-ABS(I72)</f>
        <v>0</v>
      </c>
    </row>
    <row r="73" spans="2:10" x14ac:dyDescent="0.4">
      <c r="B73" s="86"/>
      <c r="C73" s="86"/>
      <c r="D73" s="36" t="s">
        <v>444</v>
      </c>
      <c r="E73" s="19"/>
      <c r="F73" s="19"/>
      <c r="G73" s="19"/>
      <c r="H73" s="19">
        <f t="shared" si="2"/>
        <v>0</v>
      </c>
      <c r="I73" s="19"/>
      <c r="J73" s="19">
        <f t="shared" si="3"/>
        <v>0</v>
      </c>
    </row>
    <row r="74" spans="2:10" x14ac:dyDescent="0.4">
      <c r="B74" s="86"/>
      <c r="C74" s="86"/>
      <c r="D74" s="36" t="s">
        <v>420</v>
      </c>
      <c r="E74" s="19"/>
      <c r="F74" s="19"/>
      <c r="G74" s="19"/>
      <c r="H74" s="19">
        <f t="shared" si="2"/>
        <v>0</v>
      </c>
      <c r="I74" s="19"/>
      <c r="J74" s="19">
        <f t="shared" si="3"/>
        <v>0</v>
      </c>
    </row>
    <row r="75" spans="2:10" x14ac:dyDescent="0.4">
      <c r="B75" s="86"/>
      <c r="C75" s="86"/>
      <c r="D75" s="36" t="s">
        <v>448</v>
      </c>
      <c r="E75" s="19"/>
      <c r="F75" s="19"/>
      <c r="G75" s="19"/>
      <c r="H75" s="19">
        <f t="shared" si="2"/>
        <v>0</v>
      </c>
      <c r="I75" s="19"/>
      <c r="J75" s="19">
        <f t="shared" si="3"/>
        <v>0</v>
      </c>
    </row>
    <row r="76" spans="2:10" x14ac:dyDescent="0.4">
      <c r="B76" s="86"/>
      <c r="C76" s="86"/>
      <c r="D76" s="36" t="s">
        <v>435</v>
      </c>
      <c r="E76" s="19">
        <f>+E77+E78+E79+E80+E81</f>
        <v>0</v>
      </c>
      <c r="F76" s="19">
        <f>+F77+F78+F79+F80+F81</f>
        <v>0</v>
      </c>
      <c r="G76" s="19">
        <f>+G77+G78+G79+G80+G81</f>
        <v>0</v>
      </c>
      <c r="H76" s="19">
        <f t="shared" si="2"/>
        <v>0</v>
      </c>
      <c r="I76" s="19">
        <f>+I77+I78+I79+I80+I81</f>
        <v>0</v>
      </c>
      <c r="J76" s="19">
        <f t="shared" si="3"/>
        <v>0</v>
      </c>
    </row>
    <row r="77" spans="2:10" x14ac:dyDescent="0.4">
      <c r="B77" s="86"/>
      <c r="C77" s="86"/>
      <c r="D77" s="36" t="s">
        <v>436</v>
      </c>
      <c r="E77" s="19"/>
      <c r="F77" s="19"/>
      <c r="G77" s="19"/>
      <c r="H77" s="19">
        <f t="shared" si="2"/>
        <v>0</v>
      </c>
      <c r="I77" s="19"/>
      <c r="J77" s="19">
        <f t="shared" si="3"/>
        <v>0</v>
      </c>
    </row>
    <row r="78" spans="2:10" x14ac:dyDescent="0.4">
      <c r="B78" s="86"/>
      <c r="C78" s="86"/>
      <c r="D78" s="36" t="s">
        <v>437</v>
      </c>
      <c r="E78" s="19"/>
      <c r="F78" s="19"/>
      <c r="G78" s="19"/>
      <c r="H78" s="19">
        <f t="shared" si="2"/>
        <v>0</v>
      </c>
      <c r="I78" s="19"/>
      <c r="J78" s="19">
        <f t="shared" si="3"/>
        <v>0</v>
      </c>
    </row>
    <row r="79" spans="2:10" x14ac:dyDescent="0.4">
      <c r="B79" s="86"/>
      <c r="C79" s="86"/>
      <c r="D79" s="36" t="s">
        <v>440</v>
      </c>
      <c r="E79" s="19"/>
      <c r="F79" s="19"/>
      <c r="G79" s="19"/>
      <c r="H79" s="19">
        <f t="shared" si="2"/>
        <v>0</v>
      </c>
      <c r="I79" s="19"/>
      <c r="J79" s="19">
        <f t="shared" si="3"/>
        <v>0</v>
      </c>
    </row>
    <row r="80" spans="2:10" x14ac:dyDescent="0.4">
      <c r="B80" s="86"/>
      <c r="C80" s="86"/>
      <c r="D80" s="36" t="s">
        <v>441</v>
      </c>
      <c r="E80" s="19"/>
      <c r="F80" s="19"/>
      <c r="G80" s="19"/>
      <c r="H80" s="19">
        <f t="shared" si="2"/>
        <v>0</v>
      </c>
      <c r="I80" s="19"/>
      <c r="J80" s="19">
        <f t="shared" si="3"/>
        <v>0</v>
      </c>
    </row>
    <row r="81" spans="2:10" x14ac:dyDescent="0.4">
      <c r="B81" s="86"/>
      <c r="C81" s="86"/>
      <c r="D81" s="36" t="s">
        <v>442</v>
      </c>
      <c r="E81" s="19"/>
      <c r="F81" s="19"/>
      <c r="G81" s="19"/>
      <c r="H81" s="19">
        <f t="shared" si="2"/>
        <v>0</v>
      </c>
      <c r="I81" s="19"/>
      <c r="J81" s="19">
        <f t="shared" si="3"/>
        <v>0</v>
      </c>
    </row>
    <row r="82" spans="2:10" x14ac:dyDescent="0.4">
      <c r="B82" s="86"/>
      <c r="C82" s="86"/>
      <c r="D82" s="36" t="s">
        <v>320</v>
      </c>
      <c r="E82" s="19">
        <f>+E83+E86+E89+E92+E95+E96+E100+E101</f>
        <v>0</v>
      </c>
      <c r="F82" s="19">
        <f>+F83+F86+F89+F92+F95+F96+F100+F101</f>
        <v>0</v>
      </c>
      <c r="G82" s="19">
        <f>+G83+G86+G89+G92+G95+G96+G100+G101</f>
        <v>0</v>
      </c>
      <c r="H82" s="19">
        <f t="shared" si="2"/>
        <v>0</v>
      </c>
      <c r="I82" s="19">
        <f>+I83+I86+I89+I92+I95+I96+I100+I101</f>
        <v>0</v>
      </c>
      <c r="J82" s="19">
        <f t="shared" si="3"/>
        <v>0</v>
      </c>
    </row>
    <row r="83" spans="2:10" x14ac:dyDescent="0.4">
      <c r="B83" s="86"/>
      <c r="C83" s="86"/>
      <c r="D83" s="36" t="s">
        <v>449</v>
      </c>
      <c r="E83" s="19">
        <f>+E84+E85</f>
        <v>0</v>
      </c>
      <c r="F83" s="19">
        <f>+F84+F85</f>
        <v>0</v>
      </c>
      <c r="G83" s="19">
        <f>+G84+G85</f>
        <v>0</v>
      </c>
      <c r="H83" s="19">
        <f t="shared" si="2"/>
        <v>0</v>
      </c>
      <c r="I83" s="19">
        <f>+I84+I85</f>
        <v>0</v>
      </c>
      <c r="J83" s="19">
        <f t="shared" si="3"/>
        <v>0</v>
      </c>
    </row>
    <row r="84" spans="2:10" x14ac:dyDescent="0.4">
      <c r="B84" s="86"/>
      <c r="C84" s="86"/>
      <c r="D84" s="36" t="s">
        <v>450</v>
      </c>
      <c r="E84" s="19"/>
      <c r="F84" s="19"/>
      <c r="G84" s="19"/>
      <c r="H84" s="19">
        <f t="shared" si="2"/>
        <v>0</v>
      </c>
      <c r="I84" s="19"/>
      <c r="J84" s="19">
        <f t="shared" si="3"/>
        <v>0</v>
      </c>
    </row>
    <row r="85" spans="2:10" x14ac:dyDescent="0.4">
      <c r="B85" s="86"/>
      <c r="C85" s="86"/>
      <c r="D85" s="36" t="s">
        <v>414</v>
      </c>
      <c r="E85" s="19"/>
      <c r="F85" s="19"/>
      <c r="G85" s="19"/>
      <c r="H85" s="19">
        <f t="shared" si="2"/>
        <v>0</v>
      </c>
      <c r="I85" s="19"/>
      <c r="J85" s="19">
        <f t="shared" si="3"/>
        <v>0</v>
      </c>
    </row>
    <row r="86" spans="2:10" x14ac:dyDescent="0.4">
      <c r="B86" s="86"/>
      <c r="C86" s="86"/>
      <c r="D86" s="36" t="s">
        <v>451</v>
      </c>
      <c r="E86" s="19">
        <f>+E87+E88</f>
        <v>0</v>
      </c>
      <c r="F86" s="19">
        <f>+F87+F88</f>
        <v>0</v>
      </c>
      <c r="G86" s="19">
        <f>+G87+G88</f>
        <v>0</v>
      </c>
      <c r="H86" s="19">
        <f t="shared" si="2"/>
        <v>0</v>
      </c>
      <c r="I86" s="19">
        <f>+I87+I88</f>
        <v>0</v>
      </c>
      <c r="J86" s="19">
        <f t="shared" si="3"/>
        <v>0</v>
      </c>
    </row>
    <row r="87" spans="2:10" x14ac:dyDescent="0.4">
      <c r="B87" s="86"/>
      <c r="C87" s="86"/>
      <c r="D87" s="36" t="s">
        <v>452</v>
      </c>
      <c r="E87" s="19"/>
      <c r="F87" s="19"/>
      <c r="G87" s="19"/>
      <c r="H87" s="19">
        <f t="shared" si="2"/>
        <v>0</v>
      </c>
      <c r="I87" s="19"/>
      <c r="J87" s="19">
        <f t="shared" si="3"/>
        <v>0</v>
      </c>
    </row>
    <row r="88" spans="2:10" x14ac:dyDescent="0.4">
      <c r="B88" s="86"/>
      <c r="C88" s="86"/>
      <c r="D88" s="36" t="s">
        <v>414</v>
      </c>
      <c r="E88" s="19"/>
      <c r="F88" s="19"/>
      <c r="G88" s="19"/>
      <c r="H88" s="19">
        <f t="shared" si="2"/>
        <v>0</v>
      </c>
      <c r="I88" s="19"/>
      <c r="J88" s="19">
        <f t="shared" si="3"/>
        <v>0</v>
      </c>
    </row>
    <row r="89" spans="2:10" x14ac:dyDescent="0.4">
      <c r="B89" s="86"/>
      <c r="C89" s="86"/>
      <c r="D89" s="36" t="s">
        <v>453</v>
      </c>
      <c r="E89" s="19">
        <f>+E90+E91</f>
        <v>0</v>
      </c>
      <c r="F89" s="19">
        <f>+F90+F91</f>
        <v>0</v>
      </c>
      <c r="G89" s="19">
        <f>+G90+G91</f>
        <v>0</v>
      </c>
      <c r="H89" s="19">
        <f t="shared" si="2"/>
        <v>0</v>
      </c>
      <c r="I89" s="19">
        <f>+I90+I91</f>
        <v>0</v>
      </c>
      <c r="J89" s="19">
        <f t="shared" si="3"/>
        <v>0</v>
      </c>
    </row>
    <row r="90" spans="2:10" x14ac:dyDescent="0.4">
      <c r="B90" s="86"/>
      <c r="C90" s="86"/>
      <c r="D90" s="36" t="s">
        <v>454</v>
      </c>
      <c r="E90" s="19"/>
      <c r="F90" s="19"/>
      <c r="G90" s="19"/>
      <c r="H90" s="19">
        <f t="shared" si="2"/>
        <v>0</v>
      </c>
      <c r="I90" s="19"/>
      <c r="J90" s="19">
        <f t="shared" si="3"/>
        <v>0</v>
      </c>
    </row>
    <row r="91" spans="2:10" x14ac:dyDescent="0.4">
      <c r="B91" s="86"/>
      <c r="C91" s="86"/>
      <c r="D91" s="36" t="s">
        <v>414</v>
      </c>
      <c r="E91" s="19"/>
      <c r="F91" s="19"/>
      <c r="G91" s="19"/>
      <c r="H91" s="19">
        <f t="shared" si="2"/>
        <v>0</v>
      </c>
      <c r="I91" s="19"/>
      <c r="J91" s="19">
        <f t="shared" si="3"/>
        <v>0</v>
      </c>
    </row>
    <row r="92" spans="2:10" x14ac:dyDescent="0.4">
      <c r="B92" s="86"/>
      <c r="C92" s="86"/>
      <c r="D92" s="36" t="s">
        <v>455</v>
      </c>
      <c r="E92" s="19">
        <f>+E93+E94</f>
        <v>0</v>
      </c>
      <c r="F92" s="19">
        <f>+F93+F94</f>
        <v>0</v>
      </c>
      <c r="G92" s="19">
        <f>+G93+G94</f>
        <v>0</v>
      </c>
      <c r="H92" s="19">
        <f t="shared" si="2"/>
        <v>0</v>
      </c>
      <c r="I92" s="19">
        <f>+I93+I94</f>
        <v>0</v>
      </c>
      <c r="J92" s="19">
        <f t="shared" si="3"/>
        <v>0</v>
      </c>
    </row>
    <row r="93" spans="2:10" x14ac:dyDescent="0.4">
      <c r="B93" s="86"/>
      <c r="C93" s="86"/>
      <c r="D93" s="36" t="s">
        <v>456</v>
      </c>
      <c r="E93" s="19"/>
      <c r="F93" s="19"/>
      <c r="G93" s="19"/>
      <c r="H93" s="19">
        <f t="shared" si="2"/>
        <v>0</v>
      </c>
      <c r="I93" s="19"/>
      <c r="J93" s="19">
        <f t="shared" si="3"/>
        <v>0</v>
      </c>
    </row>
    <row r="94" spans="2:10" x14ac:dyDescent="0.4">
      <c r="B94" s="86"/>
      <c r="C94" s="86"/>
      <c r="D94" s="36" t="s">
        <v>414</v>
      </c>
      <c r="E94" s="19"/>
      <c r="F94" s="19"/>
      <c r="G94" s="19"/>
      <c r="H94" s="19">
        <f t="shared" si="2"/>
        <v>0</v>
      </c>
      <c r="I94" s="19"/>
      <c r="J94" s="19">
        <f t="shared" si="3"/>
        <v>0</v>
      </c>
    </row>
    <row r="95" spans="2:10" x14ac:dyDescent="0.4">
      <c r="B95" s="86"/>
      <c r="C95" s="86"/>
      <c r="D95" s="36" t="s">
        <v>457</v>
      </c>
      <c r="E95" s="19"/>
      <c r="F95" s="19"/>
      <c r="G95" s="19"/>
      <c r="H95" s="19">
        <f t="shared" si="2"/>
        <v>0</v>
      </c>
      <c r="I95" s="19"/>
      <c r="J95" s="19">
        <f t="shared" si="3"/>
        <v>0</v>
      </c>
    </row>
    <row r="96" spans="2:10" x14ac:dyDescent="0.4">
      <c r="B96" s="86"/>
      <c r="C96" s="86"/>
      <c r="D96" s="36" t="s">
        <v>423</v>
      </c>
      <c r="E96" s="19">
        <f>+E97+E98+E99</f>
        <v>0</v>
      </c>
      <c r="F96" s="19">
        <f>+F97+F98+F99</f>
        <v>0</v>
      </c>
      <c r="G96" s="19">
        <f>+G97+G98+G99</f>
        <v>0</v>
      </c>
      <c r="H96" s="19">
        <f t="shared" si="2"/>
        <v>0</v>
      </c>
      <c r="I96" s="19">
        <f>+I97+I98+I99</f>
        <v>0</v>
      </c>
      <c r="J96" s="19">
        <f t="shared" si="3"/>
        <v>0</v>
      </c>
    </row>
    <row r="97" spans="2:10" x14ac:dyDescent="0.4">
      <c r="B97" s="86"/>
      <c r="C97" s="86"/>
      <c r="D97" s="36" t="s">
        <v>458</v>
      </c>
      <c r="E97" s="19"/>
      <c r="F97" s="19"/>
      <c r="G97" s="19"/>
      <c r="H97" s="19">
        <f t="shared" si="2"/>
        <v>0</v>
      </c>
      <c r="I97" s="19"/>
      <c r="J97" s="19">
        <f t="shared" si="3"/>
        <v>0</v>
      </c>
    </row>
    <row r="98" spans="2:10" x14ac:dyDescent="0.4">
      <c r="B98" s="86"/>
      <c r="C98" s="86"/>
      <c r="D98" s="36" t="s">
        <v>459</v>
      </c>
      <c r="E98" s="19"/>
      <c r="F98" s="19"/>
      <c r="G98" s="19"/>
      <c r="H98" s="19">
        <f t="shared" si="2"/>
        <v>0</v>
      </c>
      <c r="I98" s="19"/>
      <c r="J98" s="19">
        <f t="shared" si="3"/>
        <v>0</v>
      </c>
    </row>
    <row r="99" spans="2:10" x14ac:dyDescent="0.4">
      <c r="B99" s="86"/>
      <c r="C99" s="86"/>
      <c r="D99" s="36" t="s">
        <v>434</v>
      </c>
      <c r="E99" s="19"/>
      <c r="F99" s="19"/>
      <c r="G99" s="19"/>
      <c r="H99" s="19">
        <f t="shared" si="2"/>
        <v>0</v>
      </c>
      <c r="I99" s="19"/>
      <c r="J99" s="19">
        <f t="shared" si="3"/>
        <v>0</v>
      </c>
    </row>
    <row r="100" spans="2:10" x14ac:dyDescent="0.4">
      <c r="B100" s="86"/>
      <c r="C100" s="86"/>
      <c r="D100" s="36" t="s">
        <v>448</v>
      </c>
      <c r="E100" s="19"/>
      <c r="F100" s="19"/>
      <c r="G100" s="19"/>
      <c r="H100" s="19">
        <f t="shared" si="2"/>
        <v>0</v>
      </c>
      <c r="I100" s="19"/>
      <c r="J100" s="19">
        <f t="shared" si="3"/>
        <v>0</v>
      </c>
    </row>
    <row r="101" spans="2:10" x14ac:dyDescent="0.4">
      <c r="B101" s="86"/>
      <c r="C101" s="86"/>
      <c r="D101" s="36" t="s">
        <v>435</v>
      </c>
      <c r="E101" s="19">
        <f>+E102+E103+E104+E105+E106</f>
        <v>0</v>
      </c>
      <c r="F101" s="19">
        <f>+F102+F103+F104+F105+F106</f>
        <v>0</v>
      </c>
      <c r="G101" s="19">
        <f>+G102+G103+G104+G105+G106</f>
        <v>0</v>
      </c>
      <c r="H101" s="19">
        <f t="shared" si="2"/>
        <v>0</v>
      </c>
      <c r="I101" s="19">
        <f>+I102+I103+I104+I105+I106</f>
        <v>0</v>
      </c>
      <c r="J101" s="19">
        <f t="shared" si="3"/>
        <v>0</v>
      </c>
    </row>
    <row r="102" spans="2:10" x14ac:dyDescent="0.4">
      <c r="B102" s="86"/>
      <c r="C102" s="86"/>
      <c r="D102" s="36" t="s">
        <v>436</v>
      </c>
      <c r="E102" s="19"/>
      <c r="F102" s="19"/>
      <c r="G102" s="19"/>
      <c r="H102" s="19">
        <f t="shared" si="2"/>
        <v>0</v>
      </c>
      <c r="I102" s="19"/>
      <c r="J102" s="19">
        <f t="shared" si="3"/>
        <v>0</v>
      </c>
    </row>
    <row r="103" spans="2:10" x14ac:dyDescent="0.4">
      <c r="B103" s="86"/>
      <c r="C103" s="86"/>
      <c r="D103" s="36" t="s">
        <v>437</v>
      </c>
      <c r="E103" s="19"/>
      <c r="F103" s="19"/>
      <c r="G103" s="19"/>
      <c r="H103" s="19">
        <f t="shared" si="2"/>
        <v>0</v>
      </c>
      <c r="I103" s="19"/>
      <c r="J103" s="19">
        <f t="shared" si="3"/>
        <v>0</v>
      </c>
    </row>
    <row r="104" spans="2:10" x14ac:dyDescent="0.4">
      <c r="B104" s="86"/>
      <c r="C104" s="86"/>
      <c r="D104" s="36" t="s">
        <v>440</v>
      </c>
      <c r="E104" s="19"/>
      <c r="F104" s="19"/>
      <c r="G104" s="19"/>
      <c r="H104" s="19">
        <f t="shared" si="2"/>
        <v>0</v>
      </c>
      <c r="I104" s="19"/>
      <c r="J104" s="19">
        <f t="shared" si="3"/>
        <v>0</v>
      </c>
    </row>
    <row r="105" spans="2:10" x14ac:dyDescent="0.4">
      <c r="B105" s="86"/>
      <c r="C105" s="86"/>
      <c r="D105" s="36" t="s">
        <v>441</v>
      </c>
      <c r="E105" s="19"/>
      <c r="F105" s="19"/>
      <c r="G105" s="19"/>
      <c r="H105" s="19">
        <f t="shared" si="2"/>
        <v>0</v>
      </c>
      <c r="I105" s="19"/>
      <c r="J105" s="19">
        <f t="shared" si="3"/>
        <v>0</v>
      </c>
    </row>
    <row r="106" spans="2:10" x14ac:dyDescent="0.4">
      <c r="B106" s="86"/>
      <c r="C106" s="86"/>
      <c r="D106" s="36" t="s">
        <v>442</v>
      </c>
      <c r="E106" s="19"/>
      <c r="F106" s="19"/>
      <c r="G106" s="19"/>
      <c r="H106" s="19">
        <f t="shared" si="2"/>
        <v>0</v>
      </c>
      <c r="I106" s="19"/>
      <c r="J106" s="19">
        <f t="shared" si="3"/>
        <v>0</v>
      </c>
    </row>
    <row r="107" spans="2:10" x14ac:dyDescent="0.4">
      <c r="B107" s="86"/>
      <c r="C107" s="86"/>
      <c r="D107" s="36" t="s">
        <v>321</v>
      </c>
      <c r="E107" s="19"/>
      <c r="F107" s="19"/>
      <c r="G107" s="19"/>
      <c r="H107" s="19">
        <f t="shared" si="2"/>
        <v>0</v>
      </c>
      <c r="I107" s="19"/>
      <c r="J107" s="19">
        <f t="shared" si="3"/>
        <v>0</v>
      </c>
    </row>
    <row r="108" spans="2:10" x14ac:dyDescent="0.4">
      <c r="B108" s="86"/>
      <c r="C108" s="86"/>
      <c r="D108" s="36" t="s">
        <v>322</v>
      </c>
      <c r="E108" s="19">
        <f>+E109+E118+E123+E124+E128+E131+E137</f>
        <v>0</v>
      </c>
      <c r="F108" s="19">
        <f>+F109+F118+F123+F124+F128+F131+F137</f>
        <v>0</v>
      </c>
      <c r="G108" s="19">
        <f>+G109+G118+G123+G124+G128+G131+G137</f>
        <v>0</v>
      </c>
      <c r="H108" s="19">
        <f t="shared" si="2"/>
        <v>0</v>
      </c>
      <c r="I108" s="19">
        <f>+I109+I118+I123+I124+I128+I131+I137</f>
        <v>0</v>
      </c>
      <c r="J108" s="19">
        <f t="shared" si="3"/>
        <v>0</v>
      </c>
    </row>
    <row r="109" spans="2:10" x14ac:dyDescent="0.4">
      <c r="B109" s="86"/>
      <c r="C109" s="86"/>
      <c r="D109" s="36" t="s">
        <v>460</v>
      </c>
      <c r="E109" s="19">
        <f>+E110+E111+E112+E113+E114+E115+E116+E117</f>
        <v>0</v>
      </c>
      <c r="F109" s="19">
        <f>+F110+F111+F112+F113+F114+F115+F116+F117</f>
        <v>0</v>
      </c>
      <c r="G109" s="19">
        <f>+G110+G111+G112+G113+G114+G115+G116+G117</f>
        <v>0</v>
      </c>
      <c r="H109" s="19">
        <f t="shared" si="2"/>
        <v>0</v>
      </c>
      <c r="I109" s="19">
        <f>+I110+I111+I112+I113+I114+I115+I116+I117</f>
        <v>0</v>
      </c>
      <c r="J109" s="19">
        <f t="shared" si="3"/>
        <v>0</v>
      </c>
    </row>
    <row r="110" spans="2:10" x14ac:dyDescent="0.4">
      <c r="B110" s="86"/>
      <c r="C110" s="86"/>
      <c r="D110" s="36" t="s">
        <v>461</v>
      </c>
      <c r="E110" s="19"/>
      <c r="F110" s="19"/>
      <c r="G110" s="19"/>
      <c r="H110" s="19">
        <f t="shared" si="2"/>
        <v>0</v>
      </c>
      <c r="I110" s="19"/>
      <c r="J110" s="19">
        <f t="shared" si="3"/>
        <v>0</v>
      </c>
    </row>
    <row r="111" spans="2:10" x14ac:dyDescent="0.4">
      <c r="B111" s="86"/>
      <c r="C111" s="86"/>
      <c r="D111" s="36" t="s">
        <v>462</v>
      </c>
      <c r="E111" s="19"/>
      <c r="F111" s="19"/>
      <c r="G111" s="19"/>
      <c r="H111" s="19">
        <f t="shared" si="2"/>
        <v>0</v>
      </c>
      <c r="I111" s="19"/>
      <c r="J111" s="19">
        <f t="shared" si="3"/>
        <v>0</v>
      </c>
    </row>
    <row r="112" spans="2:10" x14ac:dyDescent="0.4">
      <c r="B112" s="86"/>
      <c r="C112" s="86"/>
      <c r="D112" s="36" t="s">
        <v>463</v>
      </c>
      <c r="E112" s="19"/>
      <c r="F112" s="19"/>
      <c r="G112" s="19"/>
      <c r="H112" s="19">
        <f t="shared" si="2"/>
        <v>0</v>
      </c>
      <c r="I112" s="19"/>
      <c r="J112" s="19">
        <f t="shared" si="3"/>
        <v>0</v>
      </c>
    </row>
    <row r="113" spans="2:10" x14ac:dyDescent="0.4">
      <c r="B113" s="86"/>
      <c r="C113" s="86"/>
      <c r="D113" s="36" t="s">
        <v>464</v>
      </c>
      <c r="E113" s="19"/>
      <c r="F113" s="19"/>
      <c r="G113" s="19"/>
      <c r="H113" s="19">
        <f t="shared" si="2"/>
        <v>0</v>
      </c>
      <c r="I113" s="19"/>
      <c r="J113" s="19">
        <f t="shared" si="3"/>
        <v>0</v>
      </c>
    </row>
    <row r="114" spans="2:10" x14ac:dyDescent="0.4">
      <c r="B114" s="86"/>
      <c r="C114" s="86"/>
      <c r="D114" s="36" t="s">
        <v>465</v>
      </c>
      <c r="E114" s="19"/>
      <c r="F114" s="19"/>
      <c r="G114" s="19"/>
      <c r="H114" s="19">
        <f t="shared" si="2"/>
        <v>0</v>
      </c>
      <c r="I114" s="19"/>
      <c r="J114" s="19">
        <f t="shared" si="3"/>
        <v>0</v>
      </c>
    </row>
    <row r="115" spans="2:10" x14ac:dyDescent="0.4">
      <c r="B115" s="86"/>
      <c r="C115" s="86"/>
      <c r="D115" s="36" t="s">
        <v>466</v>
      </c>
      <c r="E115" s="19"/>
      <c r="F115" s="19"/>
      <c r="G115" s="19"/>
      <c r="H115" s="19">
        <f t="shared" si="2"/>
        <v>0</v>
      </c>
      <c r="I115" s="19"/>
      <c r="J115" s="19">
        <f t="shared" si="3"/>
        <v>0</v>
      </c>
    </row>
    <row r="116" spans="2:10" x14ac:dyDescent="0.4">
      <c r="B116" s="86"/>
      <c r="C116" s="86"/>
      <c r="D116" s="36" t="s">
        <v>467</v>
      </c>
      <c r="E116" s="19"/>
      <c r="F116" s="19"/>
      <c r="G116" s="19"/>
      <c r="H116" s="19">
        <f t="shared" si="2"/>
        <v>0</v>
      </c>
      <c r="I116" s="19"/>
      <c r="J116" s="19">
        <f t="shared" si="3"/>
        <v>0</v>
      </c>
    </row>
    <row r="117" spans="2:10" x14ac:dyDescent="0.4">
      <c r="B117" s="86"/>
      <c r="C117" s="86"/>
      <c r="D117" s="36" t="s">
        <v>468</v>
      </c>
      <c r="E117" s="19"/>
      <c r="F117" s="19"/>
      <c r="G117" s="19"/>
      <c r="H117" s="19">
        <f t="shared" si="2"/>
        <v>0</v>
      </c>
      <c r="I117" s="19"/>
      <c r="J117" s="19">
        <f t="shared" si="3"/>
        <v>0</v>
      </c>
    </row>
    <row r="118" spans="2:10" x14ac:dyDescent="0.4">
      <c r="B118" s="86"/>
      <c r="C118" s="86"/>
      <c r="D118" s="36" t="s">
        <v>469</v>
      </c>
      <c r="E118" s="19">
        <f>+E119+E120+E121+E122</f>
        <v>0</v>
      </c>
      <c r="F118" s="19">
        <f>+F119+F120+F121+F122</f>
        <v>0</v>
      </c>
      <c r="G118" s="19">
        <f>+G119+G120+G121+G122</f>
        <v>0</v>
      </c>
      <c r="H118" s="19">
        <f t="shared" si="2"/>
        <v>0</v>
      </c>
      <c r="I118" s="19">
        <f>+I119+I120+I121+I122</f>
        <v>0</v>
      </c>
      <c r="J118" s="19">
        <f t="shared" si="3"/>
        <v>0</v>
      </c>
    </row>
    <row r="119" spans="2:10" x14ac:dyDescent="0.4">
      <c r="B119" s="86"/>
      <c r="C119" s="86"/>
      <c r="D119" s="36" t="s">
        <v>470</v>
      </c>
      <c r="E119" s="19"/>
      <c r="F119" s="19"/>
      <c r="G119" s="19"/>
      <c r="H119" s="19">
        <f t="shared" si="2"/>
        <v>0</v>
      </c>
      <c r="I119" s="19"/>
      <c r="J119" s="19">
        <f t="shared" si="3"/>
        <v>0</v>
      </c>
    </row>
    <row r="120" spans="2:10" x14ac:dyDescent="0.4">
      <c r="B120" s="86"/>
      <c r="C120" s="86"/>
      <c r="D120" s="36" t="s">
        <v>471</v>
      </c>
      <c r="E120" s="19"/>
      <c r="F120" s="19"/>
      <c r="G120" s="19"/>
      <c r="H120" s="19">
        <f t="shared" si="2"/>
        <v>0</v>
      </c>
      <c r="I120" s="19"/>
      <c r="J120" s="19">
        <f t="shared" si="3"/>
        <v>0</v>
      </c>
    </row>
    <row r="121" spans="2:10" x14ac:dyDescent="0.4">
      <c r="B121" s="86"/>
      <c r="C121" s="86"/>
      <c r="D121" s="36" t="s">
        <v>472</v>
      </c>
      <c r="E121" s="19"/>
      <c r="F121" s="19"/>
      <c r="G121" s="19"/>
      <c r="H121" s="19">
        <f t="shared" si="2"/>
        <v>0</v>
      </c>
      <c r="I121" s="19"/>
      <c r="J121" s="19">
        <f t="shared" si="3"/>
        <v>0</v>
      </c>
    </row>
    <row r="122" spans="2:10" x14ac:dyDescent="0.4">
      <c r="B122" s="86"/>
      <c r="C122" s="86"/>
      <c r="D122" s="36" t="s">
        <v>473</v>
      </c>
      <c r="E122" s="19"/>
      <c r="F122" s="19"/>
      <c r="G122" s="19"/>
      <c r="H122" s="19">
        <f t="shared" si="2"/>
        <v>0</v>
      </c>
      <c r="I122" s="19"/>
      <c r="J122" s="19">
        <f t="shared" si="3"/>
        <v>0</v>
      </c>
    </row>
    <row r="123" spans="2:10" x14ac:dyDescent="0.4">
      <c r="B123" s="86"/>
      <c r="C123" s="86"/>
      <c r="D123" s="36" t="s">
        <v>474</v>
      </c>
      <c r="E123" s="19"/>
      <c r="F123" s="19"/>
      <c r="G123" s="19"/>
      <c r="H123" s="19">
        <f t="shared" si="2"/>
        <v>0</v>
      </c>
      <c r="I123" s="19"/>
      <c r="J123" s="19">
        <f t="shared" si="3"/>
        <v>0</v>
      </c>
    </row>
    <row r="124" spans="2:10" x14ac:dyDescent="0.4">
      <c r="B124" s="86"/>
      <c r="C124" s="86"/>
      <c r="D124" s="36" t="s">
        <v>475</v>
      </c>
      <c r="E124" s="19">
        <f>+E125+E126+E127</f>
        <v>0</v>
      </c>
      <c r="F124" s="19">
        <f>+F125+F126+F127</f>
        <v>0</v>
      </c>
      <c r="G124" s="19">
        <f>+G125+G126+G127</f>
        <v>0</v>
      </c>
      <c r="H124" s="19">
        <f t="shared" si="2"/>
        <v>0</v>
      </c>
      <c r="I124" s="19">
        <f>+I125+I126+I127</f>
        <v>0</v>
      </c>
      <c r="J124" s="19">
        <f t="shared" si="3"/>
        <v>0</v>
      </c>
    </row>
    <row r="125" spans="2:10" x14ac:dyDescent="0.4">
      <c r="B125" s="86"/>
      <c r="C125" s="86"/>
      <c r="D125" s="36" t="s">
        <v>476</v>
      </c>
      <c r="E125" s="19"/>
      <c r="F125" s="19"/>
      <c r="G125" s="19"/>
      <c r="H125" s="19">
        <f t="shared" si="2"/>
        <v>0</v>
      </c>
      <c r="I125" s="19"/>
      <c r="J125" s="19">
        <f t="shared" si="3"/>
        <v>0</v>
      </c>
    </row>
    <row r="126" spans="2:10" x14ac:dyDescent="0.4">
      <c r="B126" s="86"/>
      <c r="C126" s="86"/>
      <c r="D126" s="36" t="s">
        <v>477</v>
      </c>
      <c r="E126" s="19"/>
      <c r="F126" s="19"/>
      <c r="G126" s="19"/>
      <c r="H126" s="19">
        <f t="shared" si="2"/>
        <v>0</v>
      </c>
      <c r="I126" s="19"/>
      <c r="J126" s="19">
        <f t="shared" si="3"/>
        <v>0</v>
      </c>
    </row>
    <row r="127" spans="2:10" x14ac:dyDescent="0.4">
      <c r="B127" s="86"/>
      <c r="C127" s="86"/>
      <c r="D127" s="36" t="s">
        <v>478</v>
      </c>
      <c r="E127" s="19"/>
      <c r="F127" s="19"/>
      <c r="G127" s="19"/>
      <c r="H127" s="19">
        <f t="shared" si="2"/>
        <v>0</v>
      </c>
      <c r="I127" s="19"/>
      <c r="J127" s="19">
        <f t="shared" si="3"/>
        <v>0</v>
      </c>
    </row>
    <row r="128" spans="2:10" x14ac:dyDescent="0.4">
      <c r="B128" s="86"/>
      <c r="C128" s="86"/>
      <c r="D128" s="36" t="s">
        <v>479</v>
      </c>
      <c r="E128" s="19">
        <f>+E129+E130</f>
        <v>0</v>
      </c>
      <c r="F128" s="19">
        <f>+F129+F130</f>
        <v>0</v>
      </c>
      <c r="G128" s="19">
        <f>+G129+G130</f>
        <v>0</v>
      </c>
      <c r="H128" s="19">
        <f t="shared" si="2"/>
        <v>0</v>
      </c>
      <c r="I128" s="19">
        <f>+I129+I130</f>
        <v>0</v>
      </c>
      <c r="J128" s="19">
        <f t="shared" si="3"/>
        <v>0</v>
      </c>
    </row>
    <row r="129" spans="2:10" x14ac:dyDescent="0.4">
      <c r="B129" s="86"/>
      <c r="C129" s="86"/>
      <c r="D129" s="36" t="s">
        <v>414</v>
      </c>
      <c r="E129" s="19"/>
      <c r="F129" s="19"/>
      <c r="G129" s="19"/>
      <c r="H129" s="19">
        <f t="shared" si="2"/>
        <v>0</v>
      </c>
      <c r="I129" s="19"/>
      <c r="J129" s="19">
        <f t="shared" si="3"/>
        <v>0</v>
      </c>
    </row>
    <row r="130" spans="2:10" x14ac:dyDescent="0.4">
      <c r="B130" s="86"/>
      <c r="C130" s="86"/>
      <c r="D130" s="36" t="s">
        <v>480</v>
      </c>
      <c r="E130" s="19"/>
      <c r="F130" s="19"/>
      <c r="G130" s="19"/>
      <c r="H130" s="19">
        <f t="shared" si="2"/>
        <v>0</v>
      </c>
      <c r="I130" s="19"/>
      <c r="J130" s="19">
        <f t="shared" si="3"/>
        <v>0</v>
      </c>
    </row>
    <row r="131" spans="2:10" x14ac:dyDescent="0.4">
      <c r="B131" s="86"/>
      <c r="C131" s="86"/>
      <c r="D131" s="36" t="s">
        <v>435</v>
      </c>
      <c r="E131" s="19">
        <f>+E132+E133+E134+E135+E136</f>
        <v>0</v>
      </c>
      <c r="F131" s="19">
        <f>+F132+F133+F134+F135+F136</f>
        <v>0</v>
      </c>
      <c r="G131" s="19">
        <f>+G132+G133+G134+G135+G136</f>
        <v>0</v>
      </c>
      <c r="H131" s="19">
        <f t="shared" si="2"/>
        <v>0</v>
      </c>
      <c r="I131" s="19">
        <f>+I132+I133+I134+I135+I136</f>
        <v>0</v>
      </c>
      <c r="J131" s="19">
        <f t="shared" si="3"/>
        <v>0</v>
      </c>
    </row>
    <row r="132" spans="2:10" x14ac:dyDescent="0.4">
      <c r="B132" s="86"/>
      <c r="C132" s="86"/>
      <c r="D132" s="36" t="s">
        <v>436</v>
      </c>
      <c r="E132" s="19"/>
      <c r="F132" s="19"/>
      <c r="G132" s="19"/>
      <c r="H132" s="19">
        <f t="shared" si="2"/>
        <v>0</v>
      </c>
      <c r="I132" s="19"/>
      <c r="J132" s="19">
        <f t="shared" si="3"/>
        <v>0</v>
      </c>
    </row>
    <row r="133" spans="2:10" x14ac:dyDescent="0.4">
      <c r="B133" s="86"/>
      <c r="C133" s="86"/>
      <c r="D133" s="36" t="s">
        <v>437</v>
      </c>
      <c r="E133" s="19"/>
      <c r="F133" s="19"/>
      <c r="G133" s="19"/>
      <c r="H133" s="19">
        <f t="shared" si="2"/>
        <v>0</v>
      </c>
      <c r="I133" s="19"/>
      <c r="J133" s="19">
        <f t="shared" si="3"/>
        <v>0</v>
      </c>
    </row>
    <row r="134" spans="2:10" x14ac:dyDescent="0.4">
      <c r="B134" s="86"/>
      <c r="C134" s="86"/>
      <c r="D134" s="36" t="s">
        <v>440</v>
      </c>
      <c r="E134" s="19"/>
      <c r="F134" s="19"/>
      <c r="G134" s="19"/>
      <c r="H134" s="19">
        <f t="shared" si="2"/>
        <v>0</v>
      </c>
      <c r="I134" s="19"/>
      <c r="J134" s="19">
        <f t="shared" si="3"/>
        <v>0</v>
      </c>
    </row>
    <row r="135" spans="2:10" x14ac:dyDescent="0.4">
      <c r="B135" s="86"/>
      <c r="C135" s="86"/>
      <c r="D135" s="36" t="s">
        <v>441</v>
      </c>
      <c r="E135" s="19"/>
      <c r="F135" s="19"/>
      <c r="G135" s="19"/>
      <c r="H135" s="19">
        <f t="shared" si="2"/>
        <v>0</v>
      </c>
      <c r="I135" s="19"/>
      <c r="J135" s="19">
        <f t="shared" si="3"/>
        <v>0</v>
      </c>
    </row>
    <row r="136" spans="2:10" x14ac:dyDescent="0.4">
      <c r="B136" s="86"/>
      <c r="C136" s="86"/>
      <c r="D136" s="36" t="s">
        <v>442</v>
      </c>
      <c r="E136" s="19"/>
      <c r="F136" s="19"/>
      <c r="G136" s="19"/>
      <c r="H136" s="19">
        <f t="shared" ref="H136:H199" si="4">+E136+F136+G136</f>
        <v>0</v>
      </c>
      <c r="I136" s="19"/>
      <c r="J136" s="19">
        <f t="shared" ref="J136:J199" si="5">H136-ABS(I136)</f>
        <v>0</v>
      </c>
    </row>
    <row r="137" spans="2:10" x14ac:dyDescent="0.4">
      <c r="B137" s="86"/>
      <c r="C137" s="86"/>
      <c r="D137" s="36" t="s">
        <v>146</v>
      </c>
      <c r="E137" s="19"/>
      <c r="F137" s="19"/>
      <c r="G137" s="19"/>
      <c r="H137" s="19">
        <f t="shared" si="4"/>
        <v>0</v>
      </c>
      <c r="I137" s="19"/>
      <c r="J137" s="19">
        <f t="shared" si="5"/>
        <v>0</v>
      </c>
    </row>
    <row r="138" spans="2:10" x14ac:dyDescent="0.4">
      <c r="B138" s="86"/>
      <c r="C138" s="86"/>
      <c r="D138" s="36" t="s">
        <v>323</v>
      </c>
      <c r="E138" s="19">
        <f>+E139+E142+E143+E144</f>
        <v>0</v>
      </c>
      <c r="F138" s="19">
        <f>+F139+F142+F143+F144</f>
        <v>0</v>
      </c>
      <c r="G138" s="19">
        <f>+G139+G142+G143+G144</f>
        <v>0</v>
      </c>
      <c r="H138" s="19">
        <f t="shared" si="4"/>
        <v>0</v>
      </c>
      <c r="I138" s="19">
        <f>+I139+I142+I143+I144</f>
        <v>0</v>
      </c>
      <c r="J138" s="19">
        <f t="shared" si="5"/>
        <v>0</v>
      </c>
    </row>
    <row r="139" spans="2:10" x14ac:dyDescent="0.4">
      <c r="B139" s="86"/>
      <c r="C139" s="86"/>
      <c r="D139" s="36" t="s">
        <v>447</v>
      </c>
      <c r="E139" s="19">
        <f>+E140+E141</f>
        <v>0</v>
      </c>
      <c r="F139" s="19">
        <f>+F140+F141</f>
        <v>0</v>
      </c>
      <c r="G139" s="19">
        <f>+G140+G141</f>
        <v>0</v>
      </c>
      <c r="H139" s="19">
        <f t="shared" si="4"/>
        <v>0</v>
      </c>
      <c r="I139" s="19">
        <f>+I140+I141</f>
        <v>0</v>
      </c>
      <c r="J139" s="19">
        <f t="shared" si="5"/>
        <v>0</v>
      </c>
    </row>
    <row r="140" spans="2:10" x14ac:dyDescent="0.4">
      <c r="B140" s="86"/>
      <c r="C140" s="86"/>
      <c r="D140" s="36" t="s">
        <v>444</v>
      </c>
      <c r="E140" s="19"/>
      <c r="F140" s="19"/>
      <c r="G140" s="19"/>
      <c r="H140" s="19">
        <f t="shared" si="4"/>
        <v>0</v>
      </c>
      <c r="I140" s="19"/>
      <c r="J140" s="19">
        <f t="shared" si="5"/>
        <v>0</v>
      </c>
    </row>
    <row r="141" spans="2:10" x14ac:dyDescent="0.4">
      <c r="B141" s="86"/>
      <c r="C141" s="86"/>
      <c r="D141" s="36" t="s">
        <v>420</v>
      </c>
      <c r="E141" s="19"/>
      <c r="F141" s="19"/>
      <c r="G141" s="19"/>
      <c r="H141" s="19">
        <f t="shared" si="4"/>
        <v>0</v>
      </c>
      <c r="I141" s="19"/>
      <c r="J141" s="19">
        <f t="shared" si="5"/>
        <v>0</v>
      </c>
    </row>
    <row r="142" spans="2:10" x14ac:dyDescent="0.4">
      <c r="B142" s="86"/>
      <c r="C142" s="86"/>
      <c r="D142" s="36" t="s">
        <v>481</v>
      </c>
      <c r="E142" s="19"/>
      <c r="F142" s="19"/>
      <c r="G142" s="19"/>
      <c r="H142" s="19">
        <f t="shared" si="4"/>
        <v>0</v>
      </c>
      <c r="I142" s="19"/>
      <c r="J142" s="19">
        <f t="shared" si="5"/>
        <v>0</v>
      </c>
    </row>
    <row r="143" spans="2:10" x14ac:dyDescent="0.4">
      <c r="B143" s="86"/>
      <c r="C143" s="86"/>
      <c r="D143" s="36" t="s">
        <v>474</v>
      </c>
      <c r="E143" s="19"/>
      <c r="F143" s="19"/>
      <c r="G143" s="19"/>
      <c r="H143" s="19">
        <f t="shared" si="4"/>
        <v>0</v>
      </c>
      <c r="I143" s="19"/>
      <c r="J143" s="19">
        <f t="shared" si="5"/>
        <v>0</v>
      </c>
    </row>
    <row r="144" spans="2:10" x14ac:dyDescent="0.4">
      <c r="B144" s="86"/>
      <c r="C144" s="86"/>
      <c r="D144" s="36" t="s">
        <v>435</v>
      </c>
      <c r="E144" s="19">
        <f>+E145+E146+E147+E148+E149</f>
        <v>0</v>
      </c>
      <c r="F144" s="19">
        <f>+F145+F146+F147+F148+F149</f>
        <v>0</v>
      </c>
      <c r="G144" s="19">
        <f>+G145+G146+G147+G148+G149</f>
        <v>0</v>
      </c>
      <c r="H144" s="19">
        <f t="shared" si="4"/>
        <v>0</v>
      </c>
      <c r="I144" s="19">
        <f>+I145+I146+I147+I148+I149</f>
        <v>0</v>
      </c>
      <c r="J144" s="19">
        <f t="shared" si="5"/>
        <v>0</v>
      </c>
    </row>
    <row r="145" spans="2:10" x14ac:dyDescent="0.4">
      <c r="B145" s="86"/>
      <c r="C145" s="86"/>
      <c r="D145" s="36" t="s">
        <v>436</v>
      </c>
      <c r="E145" s="19"/>
      <c r="F145" s="19"/>
      <c r="G145" s="19"/>
      <c r="H145" s="19">
        <f t="shared" si="4"/>
        <v>0</v>
      </c>
      <c r="I145" s="19"/>
      <c r="J145" s="19">
        <f t="shared" si="5"/>
        <v>0</v>
      </c>
    </row>
    <row r="146" spans="2:10" x14ac:dyDescent="0.4">
      <c r="B146" s="86"/>
      <c r="C146" s="86"/>
      <c r="D146" s="36" t="s">
        <v>437</v>
      </c>
      <c r="E146" s="19"/>
      <c r="F146" s="19"/>
      <c r="G146" s="19"/>
      <c r="H146" s="19">
        <f t="shared" si="4"/>
        <v>0</v>
      </c>
      <c r="I146" s="19"/>
      <c r="J146" s="19">
        <f t="shared" si="5"/>
        <v>0</v>
      </c>
    </row>
    <row r="147" spans="2:10" x14ac:dyDescent="0.4">
      <c r="B147" s="86"/>
      <c r="C147" s="86"/>
      <c r="D147" s="36" t="s">
        <v>440</v>
      </c>
      <c r="E147" s="19"/>
      <c r="F147" s="19"/>
      <c r="G147" s="19"/>
      <c r="H147" s="19">
        <f t="shared" si="4"/>
        <v>0</v>
      </c>
      <c r="I147" s="19"/>
      <c r="J147" s="19">
        <f t="shared" si="5"/>
        <v>0</v>
      </c>
    </row>
    <row r="148" spans="2:10" x14ac:dyDescent="0.4">
      <c r="B148" s="86"/>
      <c r="C148" s="86"/>
      <c r="D148" s="36" t="s">
        <v>441</v>
      </c>
      <c r="E148" s="19"/>
      <c r="F148" s="19"/>
      <c r="G148" s="19"/>
      <c r="H148" s="19">
        <f t="shared" si="4"/>
        <v>0</v>
      </c>
      <c r="I148" s="19"/>
      <c r="J148" s="19">
        <f t="shared" si="5"/>
        <v>0</v>
      </c>
    </row>
    <row r="149" spans="2:10" x14ac:dyDescent="0.4">
      <c r="B149" s="86"/>
      <c r="C149" s="86"/>
      <c r="D149" s="36" t="s">
        <v>442</v>
      </c>
      <c r="E149" s="19"/>
      <c r="F149" s="19"/>
      <c r="G149" s="19"/>
      <c r="H149" s="19">
        <f t="shared" si="4"/>
        <v>0</v>
      </c>
      <c r="I149" s="19"/>
      <c r="J149" s="19">
        <f t="shared" si="5"/>
        <v>0</v>
      </c>
    </row>
    <row r="150" spans="2:10" x14ac:dyDescent="0.4">
      <c r="B150" s="86"/>
      <c r="C150" s="86"/>
      <c r="D150" s="36" t="s">
        <v>324</v>
      </c>
      <c r="E150" s="19">
        <f>+E151+E152+E153+E154+E155+E156+E157+E158+E159+E160+E163+E169</f>
        <v>0</v>
      </c>
      <c r="F150" s="19">
        <f>+F151+F152+F153+F154+F155+F156+F157+F158+F159+F160+F163+F169</f>
        <v>0</v>
      </c>
      <c r="G150" s="19">
        <f>+G151+G152+G153+G154+G155+G156+G157+G158+G159+G160+G163+G169</f>
        <v>0</v>
      </c>
      <c r="H150" s="19">
        <f t="shared" si="4"/>
        <v>0</v>
      </c>
      <c r="I150" s="19">
        <f>+I151+I152+I153+I154+I155+I156+I157+I158+I159+I160+I163+I169</f>
        <v>0</v>
      </c>
      <c r="J150" s="19">
        <f t="shared" si="5"/>
        <v>0</v>
      </c>
    </row>
    <row r="151" spans="2:10" x14ac:dyDescent="0.4">
      <c r="B151" s="86"/>
      <c r="C151" s="86"/>
      <c r="D151" s="36" t="s">
        <v>482</v>
      </c>
      <c r="E151" s="19"/>
      <c r="F151" s="19"/>
      <c r="G151" s="19"/>
      <c r="H151" s="19">
        <f t="shared" si="4"/>
        <v>0</v>
      </c>
      <c r="I151" s="19"/>
      <c r="J151" s="19">
        <f t="shared" si="5"/>
        <v>0</v>
      </c>
    </row>
    <row r="152" spans="2:10" x14ac:dyDescent="0.4">
      <c r="B152" s="86"/>
      <c r="C152" s="86"/>
      <c r="D152" s="36" t="s">
        <v>483</v>
      </c>
      <c r="E152" s="19"/>
      <c r="F152" s="19"/>
      <c r="G152" s="19"/>
      <c r="H152" s="19">
        <f t="shared" si="4"/>
        <v>0</v>
      </c>
      <c r="I152" s="19"/>
      <c r="J152" s="19">
        <f t="shared" si="5"/>
        <v>0</v>
      </c>
    </row>
    <row r="153" spans="2:10" x14ac:dyDescent="0.4">
      <c r="B153" s="86"/>
      <c r="C153" s="86"/>
      <c r="D153" s="36" t="s">
        <v>484</v>
      </c>
      <c r="E153" s="19"/>
      <c r="F153" s="19"/>
      <c r="G153" s="19"/>
      <c r="H153" s="19">
        <f t="shared" si="4"/>
        <v>0</v>
      </c>
      <c r="I153" s="19"/>
      <c r="J153" s="19">
        <f t="shared" si="5"/>
        <v>0</v>
      </c>
    </row>
    <row r="154" spans="2:10" x14ac:dyDescent="0.4">
      <c r="B154" s="86"/>
      <c r="C154" s="86"/>
      <c r="D154" s="36" t="s">
        <v>485</v>
      </c>
      <c r="E154" s="19"/>
      <c r="F154" s="19"/>
      <c r="G154" s="19"/>
      <c r="H154" s="19">
        <f t="shared" si="4"/>
        <v>0</v>
      </c>
      <c r="I154" s="19"/>
      <c r="J154" s="19">
        <f t="shared" si="5"/>
        <v>0</v>
      </c>
    </row>
    <row r="155" spans="2:10" x14ac:dyDescent="0.4">
      <c r="B155" s="86"/>
      <c r="C155" s="86"/>
      <c r="D155" s="36" t="s">
        <v>486</v>
      </c>
      <c r="E155" s="19"/>
      <c r="F155" s="19"/>
      <c r="G155" s="19"/>
      <c r="H155" s="19">
        <f t="shared" si="4"/>
        <v>0</v>
      </c>
      <c r="I155" s="19"/>
      <c r="J155" s="19">
        <f t="shared" si="5"/>
        <v>0</v>
      </c>
    </row>
    <row r="156" spans="2:10" x14ac:dyDescent="0.4">
      <c r="B156" s="86"/>
      <c r="C156" s="86"/>
      <c r="D156" s="36" t="s">
        <v>487</v>
      </c>
      <c r="E156" s="19"/>
      <c r="F156" s="19"/>
      <c r="G156" s="19"/>
      <c r="H156" s="19">
        <f t="shared" si="4"/>
        <v>0</v>
      </c>
      <c r="I156" s="19"/>
      <c r="J156" s="19">
        <f t="shared" si="5"/>
        <v>0</v>
      </c>
    </row>
    <row r="157" spans="2:10" x14ac:dyDescent="0.4">
      <c r="B157" s="86"/>
      <c r="C157" s="86"/>
      <c r="D157" s="36" t="s">
        <v>488</v>
      </c>
      <c r="E157" s="19"/>
      <c r="F157" s="19"/>
      <c r="G157" s="19"/>
      <c r="H157" s="19">
        <f t="shared" si="4"/>
        <v>0</v>
      </c>
      <c r="I157" s="19"/>
      <c r="J157" s="19">
        <f t="shared" si="5"/>
        <v>0</v>
      </c>
    </row>
    <row r="158" spans="2:10" x14ac:dyDescent="0.4">
      <c r="B158" s="86"/>
      <c r="C158" s="86"/>
      <c r="D158" s="36" t="s">
        <v>489</v>
      </c>
      <c r="E158" s="19"/>
      <c r="F158" s="19"/>
      <c r="G158" s="19"/>
      <c r="H158" s="19">
        <f t="shared" si="4"/>
        <v>0</v>
      </c>
      <c r="I158" s="19"/>
      <c r="J158" s="19">
        <f t="shared" si="5"/>
        <v>0</v>
      </c>
    </row>
    <row r="159" spans="2:10" x14ac:dyDescent="0.4">
      <c r="B159" s="86"/>
      <c r="C159" s="86"/>
      <c r="D159" s="36" t="s">
        <v>490</v>
      </c>
      <c r="E159" s="19"/>
      <c r="F159" s="19"/>
      <c r="G159" s="19"/>
      <c r="H159" s="19">
        <f t="shared" si="4"/>
        <v>0</v>
      </c>
      <c r="I159" s="19"/>
      <c r="J159" s="19">
        <f t="shared" si="5"/>
        <v>0</v>
      </c>
    </row>
    <row r="160" spans="2:10" x14ac:dyDescent="0.4">
      <c r="B160" s="86"/>
      <c r="C160" s="86"/>
      <c r="D160" s="36" t="s">
        <v>491</v>
      </c>
      <c r="E160" s="19">
        <f>+E161+E162</f>
        <v>0</v>
      </c>
      <c r="F160" s="19">
        <f>+F161+F162</f>
        <v>0</v>
      </c>
      <c r="G160" s="19">
        <f>+G161+G162</f>
        <v>0</v>
      </c>
      <c r="H160" s="19">
        <f t="shared" si="4"/>
        <v>0</v>
      </c>
      <c r="I160" s="19">
        <f>+I161+I162</f>
        <v>0</v>
      </c>
      <c r="J160" s="19">
        <f t="shared" si="5"/>
        <v>0</v>
      </c>
    </row>
    <row r="161" spans="2:10" x14ac:dyDescent="0.4">
      <c r="B161" s="86"/>
      <c r="C161" s="86"/>
      <c r="D161" s="36" t="s">
        <v>492</v>
      </c>
      <c r="E161" s="19"/>
      <c r="F161" s="19"/>
      <c r="G161" s="19"/>
      <c r="H161" s="19">
        <f t="shared" si="4"/>
        <v>0</v>
      </c>
      <c r="I161" s="19"/>
      <c r="J161" s="19">
        <f t="shared" si="5"/>
        <v>0</v>
      </c>
    </row>
    <row r="162" spans="2:10" x14ac:dyDescent="0.4">
      <c r="B162" s="86"/>
      <c r="C162" s="86"/>
      <c r="D162" s="36" t="s">
        <v>493</v>
      </c>
      <c r="E162" s="19"/>
      <c r="F162" s="19"/>
      <c r="G162" s="19"/>
      <c r="H162" s="19">
        <f t="shared" si="4"/>
        <v>0</v>
      </c>
      <c r="I162" s="19"/>
      <c r="J162" s="19">
        <f t="shared" si="5"/>
        <v>0</v>
      </c>
    </row>
    <row r="163" spans="2:10" x14ac:dyDescent="0.4">
      <c r="B163" s="86"/>
      <c r="C163" s="86"/>
      <c r="D163" s="36" t="s">
        <v>494</v>
      </c>
      <c r="E163" s="19">
        <f>+E164+E165+E166+E167+E168</f>
        <v>0</v>
      </c>
      <c r="F163" s="19">
        <f>+F164+F165+F166+F167+F168</f>
        <v>0</v>
      </c>
      <c r="G163" s="19">
        <f>+G164+G165+G166+G167+G168</f>
        <v>0</v>
      </c>
      <c r="H163" s="19">
        <f t="shared" si="4"/>
        <v>0</v>
      </c>
      <c r="I163" s="19">
        <f>+I164+I165+I166+I167+I168</f>
        <v>0</v>
      </c>
      <c r="J163" s="19">
        <f t="shared" si="5"/>
        <v>0</v>
      </c>
    </row>
    <row r="164" spans="2:10" x14ac:dyDescent="0.4">
      <c r="B164" s="86"/>
      <c r="C164" s="86"/>
      <c r="D164" s="36" t="s">
        <v>436</v>
      </c>
      <c r="E164" s="19"/>
      <c r="F164" s="19"/>
      <c r="G164" s="19"/>
      <c r="H164" s="19">
        <f t="shared" si="4"/>
        <v>0</v>
      </c>
      <c r="I164" s="19"/>
      <c r="J164" s="19">
        <f t="shared" si="5"/>
        <v>0</v>
      </c>
    </row>
    <row r="165" spans="2:10" x14ac:dyDescent="0.4">
      <c r="B165" s="86"/>
      <c r="C165" s="86"/>
      <c r="D165" s="36" t="s">
        <v>437</v>
      </c>
      <c r="E165" s="19"/>
      <c r="F165" s="19"/>
      <c r="G165" s="19"/>
      <c r="H165" s="19">
        <f t="shared" si="4"/>
        <v>0</v>
      </c>
      <c r="I165" s="19"/>
      <c r="J165" s="19">
        <f t="shared" si="5"/>
        <v>0</v>
      </c>
    </row>
    <row r="166" spans="2:10" x14ac:dyDescent="0.4">
      <c r="B166" s="86"/>
      <c r="C166" s="86"/>
      <c r="D166" s="36" t="s">
        <v>440</v>
      </c>
      <c r="E166" s="19"/>
      <c r="F166" s="19"/>
      <c r="G166" s="19"/>
      <c r="H166" s="19">
        <f t="shared" si="4"/>
        <v>0</v>
      </c>
      <c r="I166" s="19"/>
      <c r="J166" s="19">
        <f t="shared" si="5"/>
        <v>0</v>
      </c>
    </row>
    <row r="167" spans="2:10" x14ac:dyDescent="0.4">
      <c r="B167" s="86"/>
      <c r="C167" s="86"/>
      <c r="D167" s="36" t="s">
        <v>441</v>
      </c>
      <c r="E167" s="19"/>
      <c r="F167" s="19"/>
      <c r="G167" s="19"/>
      <c r="H167" s="19">
        <f t="shared" si="4"/>
        <v>0</v>
      </c>
      <c r="I167" s="19"/>
      <c r="J167" s="19">
        <f t="shared" si="5"/>
        <v>0</v>
      </c>
    </row>
    <row r="168" spans="2:10" x14ac:dyDescent="0.4">
      <c r="B168" s="86"/>
      <c r="C168" s="86"/>
      <c r="D168" s="36" t="s">
        <v>495</v>
      </c>
      <c r="E168" s="19"/>
      <c r="F168" s="19"/>
      <c r="G168" s="19"/>
      <c r="H168" s="19">
        <f t="shared" si="4"/>
        <v>0</v>
      </c>
      <c r="I168" s="19"/>
      <c r="J168" s="19">
        <f t="shared" si="5"/>
        <v>0</v>
      </c>
    </row>
    <row r="169" spans="2:10" x14ac:dyDescent="0.4">
      <c r="B169" s="86"/>
      <c r="C169" s="86"/>
      <c r="D169" s="36" t="s">
        <v>146</v>
      </c>
      <c r="E169" s="19"/>
      <c r="F169" s="19"/>
      <c r="G169" s="19"/>
      <c r="H169" s="19">
        <f t="shared" si="4"/>
        <v>0</v>
      </c>
      <c r="I169" s="19"/>
      <c r="J169" s="19">
        <f t="shared" si="5"/>
        <v>0</v>
      </c>
    </row>
    <row r="170" spans="2:10" x14ac:dyDescent="0.4">
      <c r="B170" s="86"/>
      <c r="C170" s="86"/>
      <c r="D170" s="36" t="s">
        <v>325</v>
      </c>
      <c r="E170" s="19">
        <f>+E171</f>
        <v>0</v>
      </c>
      <c r="F170" s="19">
        <f>+F171</f>
        <v>12104720</v>
      </c>
      <c r="G170" s="19">
        <f>+G171</f>
        <v>0</v>
      </c>
      <c r="H170" s="19">
        <f t="shared" si="4"/>
        <v>12104720</v>
      </c>
      <c r="I170" s="19">
        <f>+I171</f>
        <v>0</v>
      </c>
      <c r="J170" s="19">
        <f t="shared" si="5"/>
        <v>12104720</v>
      </c>
    </row>
    <row r="171" spans="2:10" x14ac:dyDescent="0.4">
      <c r="B171" s="86"/>
      <c r="C171" s="86"/>
      <c r="D171" s="36" t="s">
        <v>435</v>
      </c>
      <c r="E171" s="19">
        <f>+E172+E173</f>
        <v>0</v>
      </c>
      <c r="F171" s="19">
        <f>+F172+F173</f>
        <v>12104720</v>
      </c>
      <c r="G171" s="19">
        <f>+G172+G173</f>
        <v>0</v>
      </c>
      <c r="H171" s="19">
        <f t="shared" si="4"/>
        <v>12104720</v>
      </c>
      <c r="I171" s="19">
        <f>+I172+I173</f>
        <v>0</v>
      </c>
      <c r="J171" s="19">
        <f t="shared" si="5"/>
        <v>12104720</v>
      </c>
    </row>
    <row r="172" spans="2:10" x14ac:dyDescent="0.4">
      <c r="B172" s="86"/>
      <c r="C172" s="86"/>
      <c r="D172" s="36" t="s">
        <v>496</v>
      </c>
      <c r="E172" s="19"/>
      <c r="F172" s="19">
        <v>2890479</v>
      </c>
      <c r="G172" s="19"/>
      <c r="H172" s="19">
        <f t="shared" si="4"/>
        <v>2890479</v>
      </c>
      <c r="I172" s="19"/>
      <c r="J172" s="19">
        <f t="shared" si="5"/>
        <v>2890479</v>
      </c>
    </row>
    <row r="173" spans="2:10" x14ac:dyDescent="0.4">
      <c r="B173" s="86"/>
      <c r="C173" s="86"/>
      <c r="D173" s="36" t="s">
        <v>497</v>
      </c>
      <c r="E173" s="19"/>
      <c r="F173" s="19">
        <v>9214241</v>
      </c>
      <c r="G173" s="19"/>
      <c r="H173" s="19">
        <f t="shared" si="4"/>
        <v>9214241</v>
      </c>
      <c r="I173" s="19"/>
      <c r="J173" s="19">
        <f t="shared" si="5"/>
        <v>9214241</v>
      </c>
    </row>
    <row r="174" spans="2:10" x14ac:dyDescent="0.4">
      <c r="B174" s="86"/>
      <c r="C174" s="86"/>
      <c r="D174" s="36" t="s">
        <v>326</v>
      </c>
      <c r="E174" s="19">
        <f>+E175</f>
        <v>32416200</v>
      </c>
      <c r="F174" s="19">
        <f>+F175</f>
        <v>0</v>
      </c>
      <c r="G174" s="19">
        <f>+G175</f>
        <v>0</v>
      </c>
      <c r="H174" s="19">
        <f t="shared" si="4"/>
        <v>32416200</v>
      </c>
      <c r="I174" s="19">
        <f>+I175</f>
        <v>0</v>
      </c>
      <c r="J174" s="19">
        <f t="shared" si="5"/>
        <v>32416200</v>
      </c>
    </row>
    <row r="175" spans="2:10" x14ac:dyDescent="0.4">
      <c r="B175" s="86"/>
      <c r="C175" s="86"/>
      <c r="D175" s="36" t="s">
        <v>435</v>
      </c>
      <c r="E175" s="19">
        <f>+E176+E177</f>
        <v>32416200</v>
      </c>
      <c r="F175" s="19">
        <f>+F176+F177</f>
        <v>0</v>
      </c>
      <c r="G175" s="19">
        <f>+G176+G177</f>
        <v>0</v>
      </c>
      <c r="H175" s="19">
        <f t="shared" si="4"/>
        <v>32416200</v>
      </c>
      <c r="I175" s="19">
        <f>+I176+I177</f>
        <v>0</v>
      </c>
      <c r="J175" s="19">
        <f t="shared" si="5"/>
        <v>32416200</v>
      </c>
    </row>
    <row r="176" spans="2:10" x14ac:dyDescent="0.4">
      <c r="B176" s="86"/>
      <c r="C176" s="86"/>
      <c r="D176" s="36" t="s">
        <v>498</v>
      </c>
      <c r="E176" s="19">
        <v>32416200</v>
      </c>
      <c r="F176" s="19"/>
      <c r="G176" s="19"/>
      <c r="H176" s="19">
        <f t="shared" si="4"/>
        <v>32416200</v>
      </c>
      <c r="I176" s="19"/>
      <c r="J176" s="19">
        <f t="shared" si="5"/>
        <v>32416200</v>
      </c>
    </row>
    <row r="177" spans="2:10" x14ac:dyDescent="0.4">
      <c r="B177" s="86"/>
      <c r="C177" s="86"/>
      <c r="D177" s="36" t="s">
        <v>497</v>
      </c>
      <c r="E177" s="19"/>
      <c r="F177" s="19"/>
      <c r="G177" s="19"/>
      <c r="H177" s="19">
        <f t="shared" si="4"/>
        <v>0</v>
      </c>
      <c r="I177" s="19"/>
      <c r="J177" s="19">
        <f t="shared" si="5"/>
        <v>0</v>
      </c>
    </row>
    <row r="178" spans="2:10" x14ac:dyDescent="0.4">
      <c r="B178" s="86"/>
      <c r="C178" s="86"/>
      <c r="D178" s="36" t="s">
        <v>327</v>
      </c>
      <c r="E178" s="19">
        <f t="shared" ref="E178:G179" si="6">+E179</f>
        <v>0</v>
      </c>
      <c r="F178" s="19">
        <f t="shared" si="6"/>
        <v>0</v>
      </c>
      <c r="G178" s="19">
        <f t="shared" si="6"/>
        <v>8500000</v>
      </c>
      <c r="H178" s="19">
        <f t="shared" si="4"/>
        <v>8500000</v>
      </c>
      <c r="I178" s="19">
        <f>+I179</f>
        <v>0</v>
      </c>
      <c r="J178" s="19">
        <f t="shared" si="5"/>
        <v>8500000</v>
      </c>
    </row>
    <row r="179" spans="2:10" x14ac:dyDescent="0.4">
      <c r="B179" s="86"/>
      <c r="C179" s="86"/>
      <c r="D179" s="36" t="s">
        <v>435</v>
      </c>
      <c r="E179" s="19">
        <f t="shared" si="6"/>
        <v>0</v>
      </c>
      <c r="F179" s="19">
        <f t="shared" si="6"/>
        <v>0</v>
      </c>
      <c r="G179" s="19">
        <f t="shared" si="6"/>
        <v>8500000</v>
      </c>
      <c r="H179" s="19">
        <f t="shared" si="4"/>
        <v>8500000</v>
      </c>
      <c r="I179" s="19">
        <f>+I180</f>
        <v>0</v>
      </c>
      <c r="J179" s="19">
        <f t="shared" si="5"/>
        <v>8500000</v>
      </c>
    </row>
    <row r="180" spans="2:10" x14ac:dyDescent="0.4">
      <c r="B180" s="86"/>
      <c r="C180" s="86"/>
      <c r="D180" s="36" t="s">
        <v>497</v>
      </c>
      <c r="E180" s="19"/>
      <c r="F180" s="19"/>
      <c r="G180" s="19">
        <v>8500000</v>
      </c>
      <c r="H180" s="19">
        <f t="shared" si="4"/>
        <v>8500000</v>
      </c>
      <c r="I180" s="19"/>
      <c r="J180" s="19">
        <f t="shared" si="5"/>
        <v>8500000</v>
      </c>
    </row>
    <row r="181" spans="2:10" x14ac:dyDescent="0.4">
      <c r="B181" s="86"/>
      <c r="C181" s="86"/>
      <c r="D181" s="36" t="s">
        <v>328</v>
      </c>
      <c r="E181" s="19">
        <f>+E182</f>
        <v>0</v>
      </c>
      <c r="F181" s="19">
        <f>+F182</f>
        <v>0</v>
      </c>
      <c r="G181" s="19">
        <f>+G182</f>
        <v>0</v>
      </c>
      <c r="H181" s="19">
        <f t="shared" si="4"/>
        <v>0</v>
      </c>
      <c r="I181" s="19">
        <f>+I182</f>
        <v>0</v>
      </c>
      <c r="J181" s="19">
        <f t="shared" si="5"/>
        <v>0</v>
      </c>
    </row>
    <row r="182" spans="2:10" x14ac:dyDescent="0.4">
      <c r="B182" s="86"/>
      <c r="C182" s="86"/>
      <c r="D182" s="36" t="s">
        <v>499</v>
      </c>
      <c r="E182" s="19"/>
      <c r="F182" s="19"/>
      <c r="G182" s="19"/>
      <c r="H182" s="19">
        <f t="shared" si="4"/>
        <v>0</v>
      </c>
      <c r="I182" s="19"/>
      <c r="J182" s="19">
        <f t="shared" si="5"/>
        <v>0</v>
      </c>
    </row>
    <row r="183" spans="2:10" x14ac:dyDescent="0.4">
      <c r="B183" s="86"/>
      <c r="C183" s="86"/>
      <c r="D183" s="36" t="s">
        <v>329</v>
      </c>
      <c r="E183" s="19"/>
      <c r="F183" s="19"/>
      <c r="G183" s="19"/>
      <c r="H183" s="19">
        <f t="shared" si="4"/>
        <v>0</v>
      </c>
      <c r="I183" s="19"/>
      <c r="J183" s="19">
        <f t="shared" si="5"/>
        <v>0</v>
      </c>
    </row>
    <row r="184" spans="2:10" x14ac:dyDescent="0.4">
      <c r="B184" s="86"/>
      <c r="C184" s="86"/>
      <c r="D184" s="36" t="s">
        <v>330</v>
      </c>
      <c r="E184" s="19"/>
      <c r="F184" s="19"/>
      <c r="G184" s="19"/>
      <c r="H184" s="19">
        <f t="shared" si="4"/>
        <v>0</v>
      </c>
      <c r="I184" s="19"/>
      <c r="J184" s="19">
        <f t="shared" si="5"/>
        <v>0</v>
      </c>
    </row>
    <row r="185" spans="2:10" x14ac:dyDescent="0.4">
      <c r="B185" s="86"/>
      <c r="C185" s="87"/>
      <c r="D185" s="40" t="s">
        <v>331</v>
      </c>
      <c r="E185" s="21">
        <f>+E7+E55+E71+E82+E107+E108+E138+E150+E170+E174+E178+E181+E183+E184</f>
        <v>32416200</v>
      </c>
      <c r="F185" s="21">
        <f>+F7+F55+F71+F82+F107+F108+F138+F150+F170+F174+F178+F181+F183+F184</f>
        <v>12104720</v>
      </c>
      <c r="G185" s="21">
        <f>+G7+G55+G71+G82+G107+G108+G138+G150+G170+G174+G178+G181+G183+G184</f>
        <v>8500000</v>
      </c>
      <c r="H185" s="21">
        <f t="shared" si="4"/>
        <v>53020920</v>
      </c>
      <c r="I185" s="21">
        <f>+I7+I55+I71+I82+I107+I108+I138+I150+I170+I174+I178+I181+I183+I184</f>
        <v>0</v>
      </c>
      <c r="J185" s="21">
        <f t="shared" si="5"/>
        <v>53020920</v>
      </c>
    </row>
    <row r="186" spans="2:10" x14ac:dyDescent="0.4">
      <c r="B186" s="86"/>
      <c r="C186" s="85" t="s">
        <v>332</v>
      </c>
      <c r="D186" s="36" t="s">
        <v>333</v>
      </c>
      <c r="E186" s="19">
        <f>+E187+E188+E189+E190+E191+E192+E193+E194+E195+E196</f>
        <v>27317311</v>
      </c>
      <c r="F186" s="19">
        <f>+F187+F188+F189+F190+F191+F192+F193+F194+F195+F196</f>
        <v>4110909</v>
      </c>
      <c r="G186" s="19">
        <f>+G187+G188+G189+G190+G191+G192+G193+G194+G195+G196</f>
        <v>7225074</v>
      </c>
      <c r="H186" s="19">
        <f t="shared" si="4"/>
        <v>38653294</v>
      </c>
      <c r="I186" s="19">
        <f>+I187+I188+I189+I190+I191+I192+I193+I194+I195+I196</f>
        <v>0</v>
      </c>
      <c r="J186" s="19">
        <f t="shared" si="5"/>
        <v>38653294</v>
      </c>
    </row>
    <row r="187" spans="2:10" x14ac:dyDescent="0.4">
      <c r="B187" s="86"/>
      <c r="C187" s="86"/>
      <c r="D187" s="36" t="s">
        <v>500</v>
      </c>
      <c r="E187" s="19"/>
      <c r="F187" s="19"/>
      <c r="G187" s="19"/>
      <c r="H187" s="19">
        <f t="shared" si="4"/>
        <v>0</v>
      </c>
      <c r="I187" s="19"/>
      <c r="J187" s="19">
        <f t="shared" si="5"/>
        <v>0</v>
      </c>
    </row>
    <row r="188" spans="2:10" x14ac:dyDescent="0.4">
      <c r="B188" s="86"/>
      <c r="C188" s="86"/>
      <c r="D188" s="36" t="s">
        <v>501</v>
      </c>
      <c r="E188" s="19">
        <v>16294477</v>
      </c>
      <c r="F188" s="19"/>
      <c r="G188" s="19">
        <v>4639520</v>
      </c>
      <c r="H188" s="19">
        <f t="shared" si="4"/>
        <v>20933997</v>
      </c>
      <c r="I188" s="19"/>
      <c r="J188" s="19">
        <f t="shared" si="5"/>
        <v>20933997</v>
      </c>
    </row>
    <row r="189" spans="2:10" x14ac:dyDescent="0.4">
      <c r="B189" s="86"/>
      <c r="C189" s="86"/>
      <c r="D189" s="36" t="s">
        <v>502</v>
      </c>
      <c r="E189" s="19">
        <v>5482247</v>
      </c>
      <c r="F189" s="19"/>
      <c r="G189" s="19">
        <v>1434487</v>
      </c>
      <c r="H189" s="19">
        <f t="shared" si="4"/>
        <v>6916734</v>
      </c>
      <c r="I189" s="19"/>
      <c r="J189" s="19">
        <f t="shared" si="5"/>
        <v>6916734</v>
      </c>
    </row>
    <row r="190" spans="2:10" x14ac:dyDescent="0.4">
      <c r="B190" s="86"/>
      <c r="C190" s="86"/>
      <c r="D190" s="36" t="s">
        <v>503</v>
      </c>
      <c r="E190" s="19"/>
      <c r="F190" s="19"/>
      <c r="G190" s="19"/>
      <c r="H190" s="19">
        <f t="shared" si="4"/>
        <v>0</v>
      </c>
      <c r="I190" s="19"/>
      <c r="J190" s="19">
        <f t="shared" si="5"/>
        <v>0</v>
      </c>
    </row>
    <row r="191" spans="2:10" x14ac:dyDescent="0.4">
      <c r="B191" s="86"/>
      <c r="C191" s="86"/>
      <c r="D191" s="36" t="s">
        <v>504</v>
      </c>
      <c r="E191" s="19"/>
      <c r="F191" s="19"/>
      <c r="G191" s="19"/>
      <c r="H191" s="19">
        <f t="shared" si="4"/>
        <v>0</v>
      </c>
      <c r="I191" s="19"/>
      <c r="J191" s="19">
        <f t="shared" si="5"/>
        <v>0</v>
      </c>
    </row>
    <row r="192" spans="2:10" x14ac:dyDescent="0.4">
      <c r="B192" s="86"/>
      <c r="C192" s="86"/>
      <c r="D192" s="36" t="s">
        <v>505</v>
      </c>
      <c r="E192" s="19">
        <v>1370873</v>
      </c>
      <c r="F192" s="19">
        <v>4107550</v>
      </c>
      <c r="G192" s="19"/>
      <c r="H192" s="19">
        <f t="shared" si="4"/>
        <v>5478423</v>
      </c>
      <c r="I192" s="19"/>
      <c r="J192" s="19">
        <f t="shared" si="5"/>
        <v>5478423</v>
      </c>
    </row>
    <row r="193" spans="2:10" x14ac:dyDescent="0.4">
      <c r="B193" s="86"/>
      <c r="C193" s="86"/>
      <c r="D193" s="36" t="s">
        <v>506</v>
      </c>
      <c r="E193" s="19"/>
      <c r="F193" s="19"/>
      <c r="G193" s="19"/>
      <c r="H193" s="19">
        <f t="shared" si="4"/>
        <v>0</v>
      </c>
      <c r="I193" s="19"/>
      <c r="J193" s="19">
        <f t="shared" si="5"/>
        <v>0</v>
      </c>
    </row>
    <row r="194" spans="2:10" x14ac:dyDescent="0.4">
      <c r="B194" s="86"/>
      <c r="C194" s="86"/>
      <c r="D194" s="36" t="s">
        <v>507</v>
      </c>
      <c r="E194" s="19">
        <v>663002</v>
      </c>
      <c r="F194" s="19"/>
      <c r="G194" s="19">
        <v>181652</v>
      </c>
      <c r="H194" s="19">
        <f t="shared" si="4"/>
        <v>844654</v>
      </c>
      <c r="I194" s="19"/>
      <c r="J194" s="19">
        <f t="shared" si="5"/>
        <v>844654</v>
      </c>
    </row>
    <row r="195" spans="2:10" x14ac:dyDescent="0.4">
      <c r="B195" s="86"/>
      <c r="C195" s="86"/>
      <c r="D195" s="36" t="s">
        <v>508</v>
      </c>
      <c r="E195" s="19"/>
      <c r="F195" s="19"/>
      <c r="G195" s="19"/>
      <c r="H195" s="19">
        <f t="shared" si="4"/>
        <v>0</v>
      </c>
      <c r="I195" s="19"/>
      <c r="J195" s="19">
        <f t="shared" si="5"/>
        <v>0</v>
      </c>
    </row>
    <row r="196" spans="2:10" x14ac:dyDescent="0.4">
      <c r="B196" s="86"/>
      <c r="C196" s="86"/>
      <c r="D196" s="36" t="s">
        <v>509</v>
      </c>
      <c r="E196" s="19">
        <v>3506712</v>
      </c>
      <c r="F196" s="19">
        <v>3359</v>
      </c>
      <c r="G196" s="19">
        <v>969415</v>
      </c>
      <c r="H196" s="19">
        <f t="shared" si="4"/>
        <v>4479486</v>
      </c>
      <c r="I196" s="19"/>
      <c r="J196" s="19">
        <f t="shared" si="5"/>
        <v>4479486</v>
      </c>
    </row>
    <row r="197" spans="2:10" x14ac:dyDescent="0.4">
      <c r="B197" s="86"/>
      <c r="C197" s="86"/>
      <c r="D197" s="36" t="s">
        <v>334</v>
      </c>
      <c r="E197" s="19">
        <f>+E198+E199+E200+E201+E202+E203+E204+E205+E206+E207+E208+E209+E210+E211+E212+E213+E214+E215+E216+E217+E218+E219+E220+E221+E222+E223+E224+E225</f>
        <v>844997</v>
      </c>
      <c r="F197" s="19">
        <f>+F198+F199+F200+F201+F202+F203+F204+F205+F206+F207+F208+F209+F210+F211+F212+F213+F214+F215+F216+F217+F218+F219+F220+F221+F222+F223+F224+F225</f>
        <v>808998</v>
      </c>
      <c r="G197" s="19">
        <f>+G198+G199+G200+G201+G202+G203+G204+G205+G206+G207+G208+G209+G210+G211+G212+G213+G214+G215+G216+G217+G218+G219+G220+G221+G222+G223+G224+G225</f>
        <v>568223</v>
      </c>
      <c r="H197" s="19">
        <f t="shared" si="4"/>
        <v>2222218</v>
      </c>
      <c r="I197" s="19">
        <f>+I198+I199+I200+I201+I202+I203+I204+I205+I206+I207+I208+I209+I210+I211+I212+I213+I214+I215+I216+I217+I218+I219+I220+I221+I222+I223+I224+I225</f>
        <v>0</v>
      </c>
      <c r="J197" s="19">
        <f t="shared" si="5"/>
        <v>2222218</v>
      </c>
    </row>
    <row r="198" spans="2:10" x14ac:dyDescent="0.4">
      <c r="B198" s="86"/>
      <c r="C198" s="86"/>
      <c r="D198" s="36" t="s">
        <v>510</v>
      </c>
      <c r="E198" s="19"/>
      <c r="F198" s="19"/>
      <c r="G198" s="19"/>
      <c r="H198" s="19">
        <f t="shared" si="4"/>
        <v>0</v>
      </c>
      <c r="I198" s="19"/>
      <c r="J198" s="19">
        <f t="shared" si="5"/>
        <v>0</v>
      </c>
    </row>
    <row r="199" spans="2:10" x14ac:dyDescent="0.4">
      <c r="B199" s="86"/>
      <c r="C199" s="86"/>
      <c r="D199" s="36" t="s">
        <v>511</v>
      </c>
      <c r="E199" s="19"/>
      <c r="F199" s="19"/>
      <c r="G199" s="19"/>
      <c r="H199" s="19">
        <f t="shared" si="4"/>
        <v>0</v>
      </c>
      <c r="I199" s="19"/>
      <c r="J199" s="19">
        <f t="shared" si="5"/>
        <v>0</v>
      </c>
    </row>
    <row r="200" spans="2:10" x14ac:dyDescent="0.4">
      <c r="B200" s="86"/>
      <c r="C200" s="86"/>
      <c r="D200" s="36" t="s">
        <v>512</v>
      </c>
      <c r="E200" s="19"/>
      <c r="F200" s="19"/>
      <c r="G200" s="19"/>
      <c r="H200" s="19">
        <f t="shared" ref="H200:H263" si="7">+E200+F200+G200</f>
        <v>0</v>
      </c>
      <c r="I200" s="19"/>
      <c r="J200" s="19">
        <f t="shared" ref="J200:J263" si="8">H200-ABS(I200)</f>
        <v>0</v>
      </c>
    </row>
    <row r="201" spans="2:10" x14ac:dyDescent="0.4">
      <c r="B201" s="86"/>
      <c r="C201" s="86"/>
      <c r="D201" s="36" t="s">
        <v>513</v>
      </c>
      <c r="E201" s="19"/>
      <c r="F201" s="19"/>
      <c r="G201" s="19"/>
      <c r="H201" s="19">
        <f t="shared" si="7"/>
        <v>0</v>
      </c>
      <c r="I201" s="19"/>
      <c r="J201" s="19">
        <f t="shared" si="8"/>
        <v>0</v>
      </c>
    </row>
    <row r="202" spans="2:10" x14ac:dyDescent="0.4">
      <c r="B202" s="86"/>
      <c r="C202" s="86"/>
      <c r="D202" s="36" t="s">
        <v>514</v>
      </c>
      <c r="E202" s="19"/>
      <c r="F202" s="19"/>
      <c r="G202" s="19"/>
      <c r="H202" s="19">
        <f t="shared" si="7"/>
        <v>0</v>
      </c>
      <c r="I202" s="19"/>
      <c r="J202" s="19">
        <f t="shared" si="8"/>
        <v>0</v>
      </c>
    </row>
    <row r="203" spans="2:10" x14ac:dyDescent="0.4">
      <c r="B203" s="86"/>
      <c r="C203" s="86"/>
      <c r="D203" s="36" t="s">
        <v>515</v>
      </c>
      <c r="E203" s="19"/>
      <c r="F203" s="19"/>
      <c r="G203" s="19"/>
      <c r="H203" s="19">
        <f t="shared" si="7"/>
        <v>0</v>
      </c>
      <c r="I203" s="19"/>
      <c r="J203" s="19">
        <f t="shared" si="8"/>
        <v>0</v>
      </c>
    </row>
    <row r="204" spans="2:10" x14ac:dyDescent="0.4">
      <c r="B204" s="86"/>
      <c r="C204" s="86"/>
      <c r="D204" s="36" t="s">
        <v>516</v>
      </c>
      <c r="E204" s="19"/>
      <c r="F204" s="19"/>
      <c r="G204" s="19"/>
      <c r="H204" s="19">
        <f t="shared" si="7"/>
        <v>0</v>
      </c>
      <c r="I204" s="19"/>
      <c r="J204" s="19">
        <f t="shared" si="8"/>
        <v>0</v>
      </c>
    </row>
    <row r="205" spans="2:10" x14ac:dyDescent="0.4">
      <c r="B205" s="86"/>
      <c r="C205" s="86"/>
      <c r="D205" s="36" t="s">
        <v>517</v>
      </c>
      <c r="E205" s="19"/>
      <c r="F205" s="19"/>
      <c r="G205" s="19"/>
      <c r="H205" s="19">
        <f t="shared" si="7"/>
        <v>0</v>
      </c>
      <c r="I205" s="19"/>
      <c r="J205" s="19">
        <f t="shared" si="8"/>
        <v>0</v>
      </c>
    </row>
    <row r="206" spans="2:10" x14ac:dyDescent="0.4">
      <c r="B206" s="86"/>
      <c r="C206" s="86"/>
      <c r="D206" s="36" t="s">
        <v>518</v>
      </c>
      <c r="E206" s="19"/>
      <c r="F206" s="19"/>
      <c r="G206" s="19"/>
      <c r="H206" s="19">
        <f t="shared" si="7"/>
        <v>0</v>
      </c>
      <c r="I206" s="19"/>
      <c r="J206" s="19">
        <f t="shared" si="8"/>
        <v>0</v>
      </c>
    </row>
    <row r="207" spans="2:10" x14ac:dyDescent="0.4">
      <c r="B207" s="86"/>
      <c r="C207" s="86"/>
      <c r="D207" s="36" t="s">
        <v>519</v>
      </c>
      <c r="E207" s="19"/>
      <c r="F207" s="19"/>
      <c r="G207" s="19"/>
      <c r="H207" s="19">
        <f t="shared" si="7"/>
        <v>0</v>
      </c>
      <c r="I207" s="19"/>
      <c r="J207" s="19">
        <f t="shared" si="8"/>
        <v>0</v>
      </c>
    </row>
    <row r="208" spans="2:10" x14ac:dyDescent="0.4">
      <c r="B208" s="86"/>
      <c r="C208" s="86"/>
      <c r="D208" s="36" t="s">
        <v>520</v>
      </c>
      <c r="E208" s="19"/>
      <c r="F208" s="19"/>
      <c r="G208" s="19"/>
      <c r="H208" s="19">
        <f t="shared" si="7"/>
        <v>0</v>
      </c>
      <c r="I208" s="19"/>
      <c r="J208" s="19">
        <f t="shared" si="8"/>
        <v>0</v>
      </c>
    </row>
    <row r="209" spans="2:10" x14ac:dyDescent="0.4">
      <c r="B209" s="86"/>
      <c r="C209" s="86"/>
      <c r="D209" s="36" t="s">
        <v>521</v>
      </c>
      <c r="E209" s="19"/>
      <c r="F209" s="19"/>
      <c r="G209" s="19"/>
      <c r="H209" s="19">
        <f t="shared" si="7"/>
        <v>0</v>
      </c>
      <c r="I209" s="19"/>
      <c r="J209" s="19">
        <f t="shared" si="8"/>
        <v>0</v>
      </c>
    </row>
    <row r="210" spans="2:10" x14ac:dyDescent="0.4">
      <c r="B210" s="86"/>
      <c r="C210" s="86"/>
      <c r="D210" s="36" t="s">
        <v>522</v>
      </c>
      <c r="E210" s="19"/>
      <c r="F210" s="19"/>
      <c r="G210" s="19"/>
      <c r="H210" s="19">
        <f t="shared" si="7"/>
        <v>0</v>
      </c>
      <c r="I210" s="19"/>
      <c r="J210" s="19">
        <f t="shared" si="8"/>
        <v>0</v>
      </c>
    </row>
    <row r="211" spans="2:10" x14ac:dyDescent="0.4">
      <c r="B211" s="86"/>
      <c r="C211" s="86"/>
      <c r="D211" s="36" t="s">
        <v>523</v>
      </c>
      <c r="E211" s="19"/>
      <c r="F211" s="19">
        <v>181300</v>
      </c>
      <c r="G211" s="19"/>
      <c r="H211" s="19">
        <f t="shared" si="7"/>
        <v>181300</v>
      </c>
      <c r="I211" s="19"/>
      <c r="J211" s="19">
        <f t="shared" si="8"/>
        <v>181300</v>
      </c>
    </row>
    <row r="212" spans="2:10" x14ac:dyDescent="0.4">
      <c r="B212" s="86"/>
      <c r="C212" s="86"/>
      <c r="D212" s="36" t="s">
        <v>524</v>
      </c>
      <c r="E212" s="19"/>
      <c r="F212" s="19"/>
      <c r="G212" s="19">
        <v>107730</v>
      </c>
      <c r="H212" s="19">
        <f t="shared" si="7"/>
        <v>107730</v>
      </c>
      <c r="I212" s="19"/>
      <c r="J212" s="19">
        <f t="shared" si="8"/>
        <v>107730</v>
      </c>
    </row>
    <row r="213" spans="2:10" x14ac:dyDescent="0.4">
      <c r="B213" s="86"/>
      <c r="C213" s="86"/>
      <c r="D213" s="36" t="s">
        <v>525</v>
      </c>
      <c r="E213" s="19"/>
      <c r="F213" s="19"/>
      <c r="G213" s="19">
        <v>393360</v>
      </c>
      <c r="H213" s="19">
        <f t="shared" si="7"/>
        <v>393360</v>
      </c>
      <c r="I213" s="19"/>
      <c r="J213" s="19">
        <f t="shared" si="8"/>
        <v>393360</v>
      </c>
    </row>
    <row r="214" spans="2:10" x14ac:dyDescent="0.4">
      <c r="B214" s="86"/>
      <c r="C214" s="86"/>
      <c r="D214" s="36" t="s">
        <v>526</v>
      </c>
      <c r="E214" s="19"/>
      <c r="F214" s="19"/>
      <c r="G214" s="19"/>
      <c r="H214" s="19">
        <f t="shared" si="7"/>
        <v>0</v>
      </c>
      <c r="I214" s="19"/>
      <c r="J214" s="19">
        <f t="shared" si="8"/>
        <v>0</v>
      </c>
    </row>
    <row r="215" spans="2:10" x14ac:dyDescent="0.4">
      <c r="B215" s="86"/>
      <c r="C215" s="86"/>
      <c r="D215" s="36" t="s">
        <v>527</v>
      </c>
      <c r="E215" s="19"/>
      <c r="F215" s="19"/>
      <c r="G215" s="19"/>
      <c r="H215" s="19">
        <f t="shared" si="7"/>
        <v>0</v>
      </c>
      <c r="I215" s="19"/>
      <c r="J215" s="19">
        <f t="shared" si="8"/>
        <v>0</v>
      </c>
    </row>
    <row r="216" spans="2:10" x14ac:dyDescent="0.4">
      <c r="B216" s="86"/>
      <c r="C216" s="86"/>
      <c r="D216" s="36" t="s">
        <v>528</v>
      </c>
      <c r="E216" s="19"/>
      <c r="F216" s="19"/>
      <c r="G216" s="19"/>
      <c r="H216" s="19">
        <f t="shared" si="7"/>
        <v>0</v>
      </c>
      <c r="I216" s="19"/>
      <c r="J216" s="19">
        <f t="shared" si="8"/>
        <v>0</v>
      </c>
    </row>
    <row r="217" spans="2:10" x14ac:dyDescent="0.4">
      <c r="B217" s="86"/>
      <c r="C217" s="86"/>
      <c r="D217" s="36" t="s">
        <v>529</v>
      </c>
      <c r="E217" s="19"/>
      <c r="F217" s="19"/>
      <c r="G217" s="19"/>
      <c r="H217" s="19">
        <f t="shared" si="7"/>
        <v>0</v>
      </c>
      <c r="I217" s="19"/>
      <c r="J217" s="19">
        <f t="shared" si="8"/>
        <v>0</v>
      </c>
    </row>
    <row r="218" spans="2:10" x14ac:dyDescent="0.4">
      <c r="B218" s="86"/>
      <c r="C218" s="86"/>
      <c r="D218" s="36" t="s">
        <v>530</v>
      </c>
      <c r="E218" s="19">
        <v>237729</v>
      </c>
      <c r="F218" s="19"/>
      <c r="G218" s="19">
        <v>67133</v>
      </c>
      <c r="H218" s="19">
        <f t="shared" si="7"/>
        <v>304862</v>
      </c>
      <c r="I218" s="19"/>
      <c r="J218" s="19">
        <f t="shared" si="8"/>
        <v>304862</v>
      </c>
    </row>
    <row r="219" spans="2:10" x14ac:dyDescent="0.4">
      <c r="B219" s="86"/>
      <c r="C219" s="86"/>
      <c r="D219" s="36" t="s">
        <v>239</v>
      </c>
      <c r="E219" s="19"/>
      <c r="F219" s="19"/>
      <c r="G219" s="19"/>
      <c r="H219" s="19">
        <f t="shared" si="7"/>
        <v>0</v>
      </c>
      <c r="I219" s="19"/>
      <c r="J219" s="19">
        <f t="shared" si="8"/>
        <v>0</v>
      </c>
    </row>
    <row r="220" spans="2:10" x14ac:dyDescent="0.4">
      <c r="B220" s="86"/>
      <c r="C220" s="86"/>
      <c r="D220" s="36" t="s">
        <v>531</v>
      </c>
      <c r="E220" s="19"/>
      <c r="F220" s="19"/>
      <c r="G220" s="19"/>
      <c r="H220" s="19">
        <f t="shared" si="7"/>
        <v>0</v>
      </c>
      <c r="I220" s="19"/>
      <c r="J220" s="19">
        <f t="shared" si="8"/>
        <v>0</v>
      </c>
    </row>
    <row r="221" spans="2:10" x14ac:dyDescent="0.4">
      <c r="B221" s="86"/>
      <c r="C221" s="86"/>
      <c r="D221" s="36" t="s">
        <v>532</v>
      </c>
      <c r="E221" s="19"/>
      <c r="F221" s="19"/>
      <c r="G221" s="19"/>
      <c r="H221" s="19">
        <f t="shared" si="7"/>
        <v>0</v>
      </c>
      <c r="I221" s="19"/>
      <c r="J221" s="19">
        <f t="shared" si="8"/>
        <v>0</v>
      </c>
    </row>
    <row r="222" spans="2:10" x14ac:dyDescent="0.4">
      <c r="B222" s="86"/>
      <c r="C222" s="86"/>
      <c r="D222" s="36" t="s">
        <v>533</v>
      </c>
      <c r="E222" s="19">
        <v>601148</v>
      </c>
      <c r="F222" s="19">
        <v>307076</v>
      </c>
      <c r="G222" s="19"/>
      <c r="H222" s="19">
        <f t="shared" si="7"/>
        <v>908224</v>
      </c>
      <c r="I222" s="19"/>
      <c r="J222" s="19">
        <f t="shared" si="8"/>
        <v>908224</v>
      </c>
    </row>
    <row r="223" spans="2:10" x14ac:dyDescent="0.4">
      <c r="B223" s="86"/>
      <c r="C223" s="86"/>
      <c r="D223" s="36" t="s">
        <v>534</v>
      </c>
      <c r="E223" s="19"/>
      <c r="F223" s="19">
        <v>320622</v>
      </c>
      <c r="G223" s="19"/>
      <c r="H223" s="19">
        <f t="shared" si="7"/>
        <v>320622</v>
      </c>
      <c r="I223" s="19"/>
      <c r="J223" s="19">
        <f t="shared" si="8"/>
        <v>320622</v>
      </c>
    </row>
    <row r="224" spans="2:10" x14ac:dyDescent="0.4">
      <c r="B224" s="86"/>
      <c r="C224" s="86"/>
      <c r="D224" s="36" t="s">
        <v>535</v>
      </c>
      <c r="E224" s="19">
        <v>6120</v>
      </c>
      <c r="F224" s="19"/>
      <c r="G224" s="19"/>
      <c r="H224" s="19">
        <f t="shared" si="7"/>
        <v>6120</v>
      </c>
      <c r="I224" s="19"/>
      <c r="J224" s="19">
        <f t="shared" si="8"/>
        <v>6120</v>
      </c>
    </row>
    <row r="225" spans="2:10" x14ac:dyDescent="0.4">
      <c r="B225" s="86"/>
      <c r="C225" s="86"/>
      <c r="D225" s="36" t="s">
        <v>536</v>
      </c>
      <c r="E225" s="19"/>
      <c r="F225" s="19"/>
      <c r="G225" s="19"/>
      <c r="H225" s="19">
        <f t="shared" si="7"/>
        <v>0</v>
      </c>
      <c r="I225" s="19"/>
      <c r="J225" s="19">
        <f t="shared" si="8"/>
        <v>0</v>
      </c>
    </row>
    <row r="226" spans="2:10" x14ac:dyDescent="0.4">
      <c r="B226" s="86"/>
      <c r="C226" s="86"/>
      <c r="D226" s="36" t="s">
        <v>335</v>
      </c>
      <c r="E226" s="19">
        <f>+E227+E228+E229+E230+E231+E232+E233+E234+E235+E236+E237+E238+E239+E240+E241+E242+E243+E244+E245+E246+E247+E248</f>
        <v>2662831</v>
      </c>
      <c r="F226" s="19">
        <f>+F227+F228+F229+F230+F231+F232+F233+F234+F235+F236+F237+F238+F239+F240+F241+F242+F243+F244+F245+F246+F247+F248</f>
        <v>932525</v>
      </c>
      <c r="G226" s="19">
        <f>+G227+G228+G229+G230+G231+G232+G233+G234+G235+G236+G237+G238+G239+G240+G241+G242+G243+G244+G245+G246+G247+G248</f>
        <v>2363491</v>
      </c>
      <c r="H226" s="19">
        <f t="shared" si="7"/>
        <v>5958847</v>
      </c>
      <c r="I226" s="19">
        <f>+I227+I228+I229+I230+I231+I232+I233+I234+I235+I236+I237+I238+I239+I240+I241+I242+I243+I244+I245+I246+I247+I248</f>
        <v>0</v>
      </c>
      <c r="J226" s="19">
        <f t="shared" si="8"/>
        <v>5958847</v>
      </c>
    </row>
    <row r="227" spans="2:10" x14ac:dyDescent="0.4">
      <c r="B227" s="86"/>
      <c r="C227" s="86"/>
      <c r="D227" s="36" t="s">
        <v>537</v>
      </c>
      <c r="E227" s="19">
        <v>51456</v>
      </c>
      <c r="F227" s="19">
        <v>27456</v>
      </c>
      <c r="G227" s="19">
        <v>23328</v>
      </c>
      <c r="H227" s="19">
        <f t="shared" si="7"/>
        <v>102240</v>
      </c>
      <c r="I227" s="19"/>
      <c r="J227" s="19">
        <f t="shared" si="8"/>
        <v>102240</v>
      </c>
    </row>
    <row r="228" spans="2:10" x14ac:dyDescent="0.4">
      <c r="B228" s="86"/>
      <c r="C228" s="86"/>
      <c r="D228" s="36" t="s">
        <v>538</v>
      </c>
      <c r="E228" s="19"/>
      <c r="F228" s="19"/>
      <c r="G228" s="19"/>
      <c r="H228" s="19">
        <f t="shared" si="7"/>
        <v>0</v>
      </c>
      <c r="I228" s="19"/>
      <c r="J228" s="19">
        <f t="shared" si="8"/>
        <v>0</v>
      </c>
    </row>
    <row r="229" spans="2:10" x14ac:dyDescent="0.4">
      <c r="B229" s="86"/>
      <c r="C229" s="86"/>
      <c r="D229" s="36" t="s">
        <v>539</v>
      </c>
      <c r="E229" s="19">
        <v>50000</v>
      </c>
      <c r="F229" s="19">
        <v>4550</v>
      </c>
      <c r="G229" s="19">
        <v>1608570</v>
      </c>
      <c r="H229" s="19">
        <f t="shared" si="7"/>
        <v>1663120</v>
      </c>
      <c r="I229" s="19"/>
      <c r="J229" s="19">
        <f t="shared" si="8"/>
        <v>1663120</v>
      </c>
    </row>
    <row r="230" spans="2:10" x14ac:dyDescent="0.4">
      <c r="B230" s="86"/>
      <c r="C230" s="86"/>
      <c r="D230" s="36" t="s">
        <v>540</v>
      </c>
      <c r="E230" s="19">
        <v>52710</v>
      </c>
      <c r="F230" s="19"/>
      <c r="G230" s="19">
        <v>691762</v>
      </c>
      <c r="H230" s="19">
        <f t="shared" si="7"/>
        <v>744472</v>
      </c>
      <c r="I230" s="19"/>
      <c r="J230" s="19">
        <f t="shared" si="8"/>
        <v>744472</v>
      </c>
    </row>
    <row r="231" spans="2:10" x14ac:dyDescent="0.4">
      <c r="B231" s="86"/>
      <c r="C231" s="86"/>
      <c r="D231" s="36" t="s">
        <v>541</v>
      </c>
      <c r="E231" s="19">
        <v>661184</v>
      </c>
      <c r="F231" s="19"/>
      <c r="G231" s="19"/>
      <c r="H231" s="19">
        <f t="shared" si="7"/>
        <v>661184</v>
      </c>
      <c r="I231" s="19"/>
      <c r="J231" s="19">
        <f t="shared" si="8"/>
        <v>661184</v>
      </c>
    </row>
    <row r="232" spans="2:10" x14ac:dyDescent="0.4">
      <c r="B232" s="86"/>
      <c r="C232" s="86"/>
      <c r="D232" s="36" t="s">
        <v>542</v>
      </c>
      <c r="E232" s="19">
        <v>10000</v>
      </c>
      <c r="F232" s="19"/>
      <c r="G232" s="19"/>
      <c r="H232" s="19">
        <f t="shared" si="7"/>
        <v>10000</v>
      </c>
      <c r="I232" s="19"/>
      <c r="J232" s="19">
        <f t="shared" si="8"/>
        <v>10000</v>
      </c>
    </row>
    <row r="233" spans="2:10" x14ac:dyDescent="0.4">
      <c r="B233" s="86"/>
      <c r="C233" s="86"/>
      <c r="D233" s="36" t="s">
        <v>521</v>
      </c>
      <c r="E233" s="19">
        <v>454092</v>
      </c>
      <c r="F233" s="19">
        <v>283982</v>
      </c>
      <c r="G233" s="19"/>
      <c r="H233" s="19">
        <f t="shared" si="7"/>
        <v>738074</v>
      </c>
      <c r="I233" s="19"/>
      <c r="J233" s="19">
        <f t="shared" si="8"/>
        <v>738074</v>
      </c>
    </row>
    <row r="234" spans="2:10" x14ac:dyDescent="0.4">
      <c r="B234" s="86"/>
      <c r="C234" s="86"/>
      <c r="D234" s="36" t="s">
        <v>522</v>
      </c>
      <c r="E234" s="19"/>
      <c r="F234" s="19"/>
      <c r="G234" s="19"/>
      <c r="H234" s="19">
        <f t="shared" si="7"/>
        <v>0</v>
      </c>
      <c r="I234" s="19"/>
      <c r="J234" s="19">
        <f t="shared" si="8"/>
        <v>0</v>
      </c>
    </row>
    <row r="235" spans="2:10" x14ac:dyDescent="0.4">
      <c r="B235" s="86"/>
      <c r="C235" s="86"/>
      <c r="D235" s="36" t="s">
        <v>528</v>
      </c>
      <c r="E235" s="19">
        <v>23100</v>
      </c>
      <c r="F235" s="19"/>
      <c r="G235" s="19"/>
      <c r="H235" s="19">
        <f t="shared" si="7"/>
        <v>23100</v>
      </c>
      <c r="I235" s="19"/>
      <c r="J235" s="19">
        <f t="shared" si="8"/>
        <v>23100</v>
      </c>
    </row>
    <row r="236" spans="2:10" x14ac:dyDescent="0.4">
      <c r="B236" s="86"/>
      <c r="C236" s="86"/>
      <c r="D236" s="36" t="s">
        <v>543</v>
      </c>
      <c r="E236" s="19">
        <v>205872</v>
      </c>
      <c r="F236" s="19">
        <v>179950</v>
      </c>
      <c r="G236" s="19">
        <v>2016</v>
      </c>
      <c r="H236" s="19">
        <f t="shared" si="7"/>
        <v>387838</v>
      </c>
      <c r="I236" s="19"/>
      <c r="J236" s="19">
        <f t="shared" si="8"/>
        <v>387838</v>
      </c>
    </row>
    <row r="237" spans="2:10" x14ac:dyDescent="0.4">
      <c r="B237" s="86"/>
      <c r="C237" s="86"/>
      <c r="D237" s="36" t="s">
        <v>544</v>
      </c>
      <c r="E237" s="19"/>
      <c r="F237" s="19"/>
      <c r="G237" s="19"/>
      <c r="H237" s="19">
        <f t="shared" si="7"/>
        <v>0</v>
      </c>
      <c r="I237" s="19"/>
      <c r="J237" s="19">
        <f t="shared" si="8"/>
        <v>0</v>
      </c>
    </row>
    <row r="238" spans="2:10" x14ac:dyDescent="0.4">
      <c r="B238" s="86"/>
      <c r="C238" s="86"/>
      <c r="D238" s="36" t="s">
        <v>545</v>
      </c>
      <c r="E238" s="19">
        <v>40000</v>
      </c>
      <c r="F238" s="19"/>
      <c r="G238" s="19"/>
      <c r="H238" s="19">
        <f t="shared" si="7"/>
        <v>40000</v>
      </c>
      <c r="I238" s="19"/>
      <c r="J238" s="19">
        <f t="shared" si="8"/>
        <v>40000</v>
      </c>
    </row>
    <row r="239" spans="2:10" x14ac:dyDescent="0.4">
      <c r="B239" s="86"/>
      <c r="C239" s="86"/>
      <c r="D239" s="36" t="s">
        <v>546</v>
      </c>
      <c r="E239" s="19"/>
      <c r="F239" s="19">
        <v>79200</v>
      </c>
      <c r="G239" s="19"/>
      <c r="H239" s="19">
        <f t="shared" si="7"/>
        <v>79200</v>
      </c>
      <c r="I239" s="19"/>
      <c r="J239" s="19">
        <f t="shared" si="8"/>
        <v>79200</v>
      </c>
    </row>
    <row r="240" spans="2:10" x14ac:dyDescent="0.4">
      <c r="B240" s="86"/>
      <c r="C240" s="86"/>
      <c r="D240" s="36" t="s">
        <v>547</v>
      </c>
      <c r="E240" s="19">
        <v>28613</v>
      </c>
      <c r="F240" s="19">
        <v>20955</v>
      </c>
      <c r="G240" s="19"/>
      <c r="H240" s="19">
        <f t="shared" si="7"/>
        <v>49568</v>
      </c>
      <c r="I240" s="19"/>
      <c r="J240" s="19">
        <f t="shared" si="8"/>
        <v>49568</v>
      </c>
    </row>
    <row r="241" spans="2:10" x14ac:dyDescent="0.4">
      <c r="B241" s="86"/>
      <c r="C241" s="86"/>
      <c r="D241" s="36" t="s">
        <v>524</v>
      </c>
      <c r="E241" s="19">
        <v>165054</v>
      </c>
      <c r="F241" s="19"/>
      <c r="G241" s="19"/>
      <c r="H241" s="19">
        <f t="shared" si="7"/>
        <v>165054</v>
      </c>
      <c r="I241" s="19"/>
      <c r="J241" s="19">
        <f t="shared" si="8"/>
        <v>165054</v>
      </c>
    </row>
    <row r="242" spans="2:10" x14ac:dyDescent="0.4">
      <c r="B242" s="86"/>
      <c r="C242" s="86"/>
      <c r="D242" s="36" t="s">
        <v>525</v>
      </c>
      <c r="E242" s="19">
        <v>195360</v>
      </c>
      <c r="F242" s="19">
        <v>11880</v>
      </c>
      <c r="G242" s="19"/>
      <c r="H242" s="19">
        <f t="shared" si="7"/>
        <v>207240</v>
      </c>
      <c r="I242" s="19"/>
      <c r="J242" s="19">
        <f t="shared" si="8"/>
        <v>207240</v>
      </c>
    </row>
    <row r="243" spans="2:10" x14ac:dyDescent="0.4">
      <c r="B243" s="86"/>
      <c r="C243" s="86"/>
      <c r="D243" s="36" t="s">
        <v>548</v>
      </c>
      <c r="E243" s="19"/>
      <c r="F243" s="19"/>
      <c r="G243" s="19"/>
      <c r="H243" s="19">
        <f t="shared" si="7"/>
        <v>0</v>
      </c>
      <c r="I243" s="19"/>
      <c r="J243" s="19">
        <f t="shared" si="8"/>
        <v>0</v>
      </c>
    </row>
    <row r="244" spans="2:10" x14ac:dyDescent="0.4">
      <c r="B244" s="86"/>
      <c r="C244" s="86"/>
      <c r="D244" s="36" t="s">
        <v>549</v>
      </c>
      <c r="E244" s="19"/>
      <c r="F244" s="19">
        <v>12600</v>
      </c>
      <c r="G244" s="19"/>
      <c r="H244" s="19">
        <f t="shared" si="7"/>
        <v>12600</v>
      </c>
      <c r="I244" s="19"/>
      <c r="J244" s="19">
        <f t="shared" si="8"/>
        <v>12600</v>
      </c>
    </row>
    <row r="245" spans="2:10" x14ac:dyDescent="0.4">
      <c r="B245" s="86"/>
      <c r="C245" s="86"/>
      <c r="D245" s="36" t="s">
        <v>550</v>
      </c>
      <c r="E245" s="19">
        <v>250479</v>
      </c>
      <c r="F245" s="19">
        <v>85800</v>
      </c>
      <c r="G245" s="19"/>
      <c r="H245" s="19">
        <f t="shared" si="7"/>
        <v>336279</v>
      </c>
      <c r="I245" s="19"/>
      <c r="J245" s="19">
        <f t="shared" si="8"/>
        <v>336279</v>
      </c>
    </row>
    <row r="246" spans="2:10" x14ac:dyDescent="0.4">
      <c r="B246" s="86"/>
      <c r="C246" s="86"/>
      <c r="D246" s="36" t="s">
        <v>551</v>
      </c>
      <c r="E246" s="19"/>
      <c r="F246" s="19"/>
      <c r="G246" s="19"/>
      <c r="H246" s="19">
        <f t="shared" si="7"/>
        <v>0</v>
      </c>
      <c r="I246" s="19"/>
      <c r="J246" s="19">
        <f t="shared" si="8"/>
        <v>0</v>
      </c>
    </row>
    <row r="247" spans="2:10" x14ac:dyDescent="0.4">
      <c r="B247" s="86"/>
      <c r="C247" s="86"/>
      <c r="D247" s="36" t="s">
        <v>552</v>
      </c>
      <c r="E247" s="19">
        <v>114000</v>
      </c>
      <c r="F247" s="19"/>
      <c r="G247" s="19"/>
      <c r="H247" s="19">
        <f t="shared" si="7"/>
        <v>114000</v>
      </c>
      <c r="I247" s="19"/>
      <c r="J247" s="19">
        <f t="shared" si="8"/>
        <v>114000</v>
      </c>
    </row>
    <row r="248" spans="2:10" x14ac:dyDescent="0.4">
      <c r="B248" s="86"/>
      <c r="C248" s="86"/>
      <c r="D248" s="36" t="s">
        <v>536</v>
      </c>
      <c r="E248" s="19">
        <v>360911</v>
      </c>
      <c r="F248" s="19">
        <v>226152</v>
      </c>
      <c r="G248" s="19">
        <v>37815</v>
      </c>
      <c r="H248" s="19">
        <f t="shared" si="7"/>
        <v>624878</v>
      </c>
      <c r="I248" s="19"/>
      <c r="J248" s="19">
        <f t="shared" si="8"/>
        <v>624878</v>
      </c>
    </row>
    <row r="249" spans="2:10" x14ac:dyDescent="0.4">
      <c r="B249" s="86"/>
      <c r="C249" s="86"/>
      <c r="D249" s="36" t="s">
        <v>336</v>
      </c>
      <c r="E249" s="19">
        <f>+E250+E255</f>
        <v>0</v>
      </c>
      <c r="F249" s="19">
        <f>+F250+F255</f>
        <v>0</v>
      </c>
      <c r="G249" s="19">
        <f>+G250+G255</f>
        <v>0</v>
      </c>
      <c r="H249" s="19">
        <f t="shared" si="7"/>
        <v>0</v>
      </c>
      <c r="I249" s="19">
        <f>+I250+I255</f>
        <v>0</v>
      </c>
      <c r="J249" s="19">
        <f t="shared" si="8"/>
        <v>0</v>
      </c>
    </row>
    <row r="250" spans="2:10" x14ac:dyDescent="0.4">
      <c r="B250" s="86"/>
      <c r="C250" s="86"/>
      <c r="D250" s="36" t="s">
        <v>553</v>
      </c>
      <c r="E250" s="19">
        <f>+E251+E252+E253-E254</f>
        <v>0</v>
      </c>
      <c r="F250" s="19">
        <f>+F251+F252+F253-F254</f>
        <v>0</v>
      </c>
      <c r="G250" s="19">
        <f>+G251+G252+G253-G254</f>
        <v>0</v>
      </c>
      <c r="H250" s="19">
        <f t="shared" si="7"/>
        <v>0</v>
      </c>
      <c r="I250" s="19">
        <f>+I251+I252+I253-I254</f>
        <v>0</v>
      </c>
      <c r="J250" s="19">
        <f t="shared" si="8"/>
        <v>0</v>
      </c>
    </row>
    <row r="251" spans="2:10" x14ac:dyDescent="0.4">
      <c r="B251" s="86"/>
      <c r="C251" s="86"/>
      <c r="D251" s="36" t="s">
        <v>554</v>
      </c>
      <c r="E251" s="19"/>
      <c r="F251" s="19"/>
      <c r="G251" s="19"/>
      <c r="H251" s="19">
        <f t="shared" si="7"/>
        <v>0</v>
      </c>
      <c r="I251" s="19"/>
      <c r="J251" s="19">
        <f t="shared" si="8"/>
        <v>0</v>
      </c>
    </row>
    <row r="252" spans="2:10" x14ac:dyDescent="0.4">
      <c r="B252" s="86"/>
      <c r="C252" s="86"/>
      <c r="D252" s="36" t="s">
        <v>555</v>
      </c>
      <c r="E252" s="19"/>
      <c r="F252" s="19"/>
      <c r="G252" s="19"/>
      <c r="H252" s="19">
        <f t="shared" si="7"/>
        <v>0</v>
      </c>
      <c r="I252" s="19"/>
      <c r="J252" s="19">
        <f t="shared" si="8"/>
        <v>0</v>
      </c>
    </row>
    <row r="253" spans="2:10" x14ac:dyDescent="0.4">
      <c r="B253" s="86"/>
      <c r="C253" s="86"/>
      <c r="D253" s="36" t="s">
        <v>556</v>
      </c>
      <c r="E253" s="19"/>
      <c r="F253" s="19"/>
      <c r="G253" s="19"/>
      <c r="H253" s="19">
        <f t="shared" si="7"/>
        <v>0</v>
      </c>
      <c r="I253" s="19"/>
      <c r="J253" s="19">
        <f t="shared" si="8"/>
        <v>0</v>
      </c>
    </row>
    <row r="254" spans="2:10" x14ac:dyDescent="0.4">
      <c r="B254" s="86"/>
      <c r="C254" s="86"/>
      <c r="D254" s="36" t="s">
        <v>557</v>
      </c>
      <c r="E254" s="19"/>
      <c r="F254" s="19"/>
      <c r="G254" s="19"/>
      <c r="H254" s="19">
        <f t="shared" si="7"/>
        <v>0</v>
      </c>
      <c r="I254" s="19"/>
      <c r="J254" s="19">
        <f t="shared" si="8"/>
        <v>0</v>
      </c>
    </row>
    <row r="255" spans="2:10" x14ac:dyDescent="0.4">
      <c r="B255" s="86"/>
      <c r="C255" s="86"/>
      <c r="D255" s="36" t="s">
        <v>558</v>
      </c>
      <c r="E255" s="19"/>
      <c r="F255" s="19"/>
      <c r="G255" s="19"/>
      <c r="H255" s="19">
        <f t="shared" si="7"/>
        <v>0</v>
      </c>
      <c r="I255" s="19"/>
      <c r="J255" s="19">
        <f t="shared" si="8"/>
        <v>0</v>
      </c>
    </row>
    <row r="256" spans="2:10" x14ac:dyDescent="0.4">
      <c r="B256" s="86"/>
      <c r="C256" s="86"/>
      <c r="D256" s="36" t="s">
        <v>337</v>
      </c>
      <c r="E256" s="19"/>
      <c r="F256" s="19"/>
      <c r="G256" s="19"/>
      <c r="H256" s="19">
        <f t="shared" si="7"/>
        <v>0</v>
      </c>
      <c r="I256" s="19"/>
      <c r="J256" s="19">
        <f t="shared" si="8"/>
        <v>0</v>
      </c>
    </row>
    <row r="257" spans="2:10" x14ac:dyDescent="0.4">
      <c r="B257" s="86"/>
      <c r="C257" s="86"/>
      <c r="D257" s="36" t="s">
        <v>34</v>
      </c>
      <c r="E257" s="19"/>
      <c r="F257" s="19"/>
      <c r="G257" s="19"/>
      <c r="H257" s="19">
        <f t="shared" si="7"/>
        <v>0</v>
      </c>
      <c r="I257" s="19"/>
      <c r="J257" s="19">
        <f t="shared" si="8"/>
        <v>0</v>
      </c>
    </row>
    <row r="258" spans="2:10" x14ac:dyDescent="0.4">
      <c r="B258" s="86"/>
      <c r="C258" s="86"/>
      <c r="D258" s="36" t="s">
        <v>338</v>
      </c>
      <c r="E258" s="19">
        <v>3094244</v>
      </c>
      <c r="F258" s="19">
        <v>1082400</v>
      </c>
      <c r="G258" s="19"/>
      <c r="H258" s="19">
        <f t="shared" si="7"/>
        <v>4176644</v>
      </c>
      <c r="I258" s="19"/>
      <c r="J258" s="19">
        <f t="shared" si="8"/>
        <v>4176644</v>
      </c>
    </row>
    <row r="259" spans="2:10" x14ac:dyDescent="0.4">
      <c r="B259" s="86"/>
      <c r="C259" s="86"/>
      <c r="D259" s="36" t="s">
        <v>339</v>
      </c>
      <c r="E259" s="19">
        <v>-405521</v>
      </c>
      <c r="F259" s="19"/>
      <c r="G259" s="19"/>
      <c r="H259" s="19">
        <f t="shared" si="7"/>
        <v>-405521</v>
      </c>
      <c r="I259" s="19"/>
      <c r="J259" s="19">
        <f t="shared" si="8"/>
        <v>-405521</v>
      </c>
    </row>
    <row r="260" spans="2:10" x14ac:dyDescent="0.4">
      <c r="B260" s="86"/>
      <c r="C260" s="86"/>
      <c r="D260" s="36" t="s">
        <v>730</v>
      </c>
      <c r="E260" s="19"/>
      <c r="F260" s="19"/>
      <c r="G260" s="19"/>
      <c r="H260" s="19">
        <f t="shared" si="7"/>
        <v>0</v>
      </c>
      <c r="I260" s="19"/>
      <c r="J260" s="19">
        <f t="shared" si="8"/>
        <v>0</v>
      </c>
    </row>
    <row r="261" spans="2:10" x14ac:dyDescent="0.4">
      <c r="B261" s="86"/>
      <c r="C261" s="86"/>
      <c r="D261" s="36" t="s">
        <v>731</v>
      </c>
      <c r="E261" s="19"/>
      <c r="F261" s="19"/>
      <c r="G261" s="19"/>
      <c r="H261" s="19">
        <f t="shared" si="7"/>
        <v>0</v>
      </c>
      <c r="I261" s="19"/>
      <c r="J261" s="19">
        <f t="shared" si="8"/>
        <v>0</v>
      </c>
    </row>
    <row r="262" spans="2:10" x14ac:dyDescent="0.4">
      <c r="B262" s="86"/>
      <c r="C262" s="86"/>
      <c r="D262" s="36" t="s">
        <v>340</v>
      </c>
      <c r="E262" s="19"/>
      <c r="F262" s="19"/>
      <c r="G262" s="19"/>
      <c r="H262" s="19">
        <f t="shared" si="7"/>
        <v>0</v>
      </c>
      <c r="I262" s="19"/>
      <c r="J262" s="19">
        <f t="shared" si="8"/>
        <v>0</v>
      </c>
    </row>
    <row r="263" spans="2:10" x14ac:dyDescent="0.4">
      <c r="B263" s="86"/>
      <c r="C263" s="86"/>
      <c r="D263" s="36" t="s">
        <v>341</v>
      </c>
      <c r="E263" s="19"/>
      <c r="F263" s="19"/>
      <c r="G263" s="19"/>
      <c r="H263" s="19">
        <f t="shared" si="7"/>
        <v>0</v>
      </c>
      <c r="I263" s="19"/>
      <c r="J263" s="19">
        <f t="shared" si="8"/>
        <v>0</v>
      </c>
    </row>
    <row r="264" spans="2:10" x14ac:dyDescent="0.4">
      <c r="B264" s="86"/>
      <c r="C264" s="86"/>
      <c r="D264" s="36" t="s">
        <v>342</v>
      </c>
      <c r="E264" s="19"/>
      <c r="F264" s="19"/>
      <c r="G264" s="19"/>
      <c r="H264" s="19">
        <f t="shared" ref="H264:H296" si="9">+E264+F264+G264</f>
        <v>0</v>
      </c>
      <c r="I264" s="19"/>
      <c r="J264" s="19">
        <f t="shared" ref="J264:J294" si="10">H264-ABS(I264)</f>
        <v>0</v>
      </c>
    </row>
    <row r="265" spans="2:10" x14ac:dyDescent="0.4">
      <c r="B265" s="86"/>
      <c r="C265" s="87"/>
      <c r="D265" s="40" t="s">
        <v>343</v>
      </c>
      <c r="E265" s="21">
        <f>+E186+E197+E226+E249+E256+E257+E258+E259+E260+E261+E262+E263+E264</f>
        <v>33513862</v>
      </c>
      <c r="F265" s="21">
        <f>+F186+F197+F226+F249+F256+F257+F258+F259+F260+F261+F262+F263+F264</f>
        <v>6934832</v>
      </c>
      <c r="G265" s="21">
        <f>+G186+G197+G226+G249+G256+G257+G258+G259+G260+G261+G262+G263+G264</f>
        <v>10156788</v>
      </c>
      <c r="H265" s="21">
        <f t="shared" si="9"/>
        <v>50605482</v>
      </c>
      <c r="I265" s="21">
        <f>+I186+I197+I226+I249+I256+I257+I258+I259+I260+I261+I262+I263+I264</f>
        <v>0</v>
      </c>
      <c r="J265" s="21">
        <f t="shared" si="10"/>
        <v>50605482</v>
      </c>
    </row>
    <row r="266" spans="2:10" x14ac:dyDescent="0.4">
      <c r="B266" s="87"/>
      <c r="C266" s="17" t="s">
        <v>344</v>
      </c>
      <c r="D266" s="15"/>
      <c r="E266" s="16">
        <f xml:space="preserve"> +E185 - E265</f>
        <v>-1097662</v>
      </c>
      <c r="F266" s="16">
        <f xml:space="preserve"> +F185 - F265</f>
        <v>5169888</v>
      </c>
      <c r="G266" s="16">
        <f xml:space="preserve"> +G185 - G265</f>
        <v>-1656788</v>
      </c>
      <c r="H266" s="16">
        <f t="shared" si="9"/>
        <v>2415438</v>
      </c>
      <c r="I266" s="16">
        <f xml:space="preserve"> +I185 - I265</f>
        <v>0</v>
      </c>
      <c r="J266" s="16">
        <f>J185-J265</f>
        <v>2415438</v>
      </c>
    </row>
    <row r="267" spans="2:10" x14ac:dyDescent="0.4">
      <c r="B267" s="85" t="s">
        <v>345</v>
      </c>
      <c r="C267" s="85" t="s">
        <v>316</v>
      </c>
      <c r="D267" s="36" t="s">
        <v>346</v>
      </c>
      <c r="E267" s="19"/>
      <c r="F267" s="19"/>
      <c r="G267" s="19"/>
      <c r="H267" s="19">
        <f t="shared" si="9"/>
        <v>0</v>
      </c>
      <c r="I267" s="19"/>
      <c r="J267" s="19">
        <f t="shared" si="10"/>
        <v>0</v>
      </c>
    </row>
    <row r="268" spans="2:10" x14ac:dyDescent="0.4">
      <c r="B268" s="86"/>
      <c r="C268" s="86"/>
      <c r="D268" s="36" t="s">
        <v>347</v>
      </c>
      <c r="E268" s="19"/>
      <c r="F268" s="19"/>
      <c r="G268" s="19"/>
      <c r="H268" s="19">
        <f t="shared" si="9"/>
        <v>0</v>
      </c>
      <c r="I268" s="19"/>
      <c r="J268" s="19">
        <f t="shared" si="10"/>
        <v>0</v>
      </c>
    </row>
    <row r="269" spans="2:10" x14ac:dyDescent="0.4">
      <c r="B269" s="86"/>
      <c r="C269" s="86"/>
      <c r="D269" s="36" t="s">
        <v>732</v>
      </c>
      <c r="E269" s="19"/>
      <c r="F269" s="19"/>
      <c r="G269" s="19"/>
      <c r="H269" s="19">
        <f t="shared" si="9"/>
        <v>0</v>
      </c>
      <c r="I269" s="19"/>
      <c r="J269" s="19">
        <f t="shared" si="10"/>
        <v>0</v>
      </c>
    </row>
    <row r="270" spans="2:10" x14ac:dyDescent="0.4">
      <c r="B270" s="86"/>
      <c r="C270" s="86"/>
      <c r="D270" s="36" t="s">
        <v>348</v>
      </c>
      <c r="E270" s="19"/>
      <c r="F270" s="19"/>
      <c r="G270" s="19"/>
      <c r="H270" s="19">
        <f t="shared" si="9"/>
        <v>0</v>
      </c>
      <c r="I270" s="19"/>
      <c r="J270" s="19">
        <f t="shared" si="10"/>
        <v>0</v>
      </c>
    </row>
    <row r="271" spans="2:10" x14ac:dyDescent="0.4">
      <c r="B271" s="86"/>
      <c r="C271" s="86"/>
      <c r="D271" s="36" t="s">
        <v>349</v>
      </c>
      <c r="E271" s="19"/>
      <c r="F271" s="19"/>
      <c r="G271" s="19"/>
      <c r="H271" s="19">
        <f t="shared" si="9"/>
        <v>0</v>
      </c>
      <c r="I271" s="19"/>
      <c r="J271" s="19">
        <f t="shared" si="10"/>
        <v>0</v>
      </c>
    </row>
    <row r="272" spans="2:10" x14ac:dyDescent="0.4">
      <c r="B272" s="86"/>
      <c r="C272" s="86"/>
      <c r="D272" s="36" t="s">
        <v>350</v>
      </c>
      <c r="E272" s="19"/>
      <c r="F272" s="19"/>
      <c r="G272" s="19"/>
      <c r="H272" s="19">
        <f t="shared" si="9"/>
        <v>0</v>
      </c>
      <c r="I272" s="19"/>
      <c r="J272" s="19">
        <f t="shared" si="10"/>
        <v>0</v>
      </c>
    </row>
    <row r="273" spans="2:10" x14ac:dyDescent="0.4">
      <c r="B273" s="86"/>
      <c r="C273" s="86"/>
      <c r="D273" s="36" t="s">
        <v>351</v>
      </c>
      <c r="E273" s="19"/>
      <c r="F273" s="19"/>
      <c r="G273" s="19"/>
      <c r="H273" s="19">
        <f t="shared" si="9"/>
        <v>0</v>
      </c>
      <c r="I273" s="19"/>
      <c r="J273" s="19">
        <f t="shared" si="10"/>
        <v>0</v>
      </c>
    </row>
    <row r="274" spans="2:10" x14ac:dyDescent="0.4">
      <c r="B274" s="86"/>
      <c r="C274" s="86"/>
      <c r="D274" s="36" t="s">
        <v>352</v>
      </c>
      <c r="E274" s="19"/>
      <c r="F274" s="19"/>
      <c r="G274" s="19"/>
      <c r="H274" s="19">
        <f t="shared" si="9"/>
        <v>0</v>
      </c>
      <c r="I274" s="19"/>
      <c r="J274" s="19">
        <f t="shared" si="10"/>
        <v>0</v>
      </c>
    </row>
    <row r="275" spans="2:10" x14ac:dyDescent="0.4">
      <c r="B275" s="86"/>
      <c r="C275" s="86"/>
      <c r="D275" s="36" t="s">
        <v>353</v>
      </c>
      <c r="E275" s="19"/>
      <c r="F275" s="19"/>
      <c r="G275" s="19"/>
      <c r="H275" s="19">
        <f t="shared" si="9"/>
        <v>0</v>
      </c>
      <c r="I275" s="19"/>
      <c r="J275" s="19">
        <f t="shared" si="10"/>
        <v>0</v>
      </c>
    </row>
    <row r="276" spans="2:10" x14ac:dyDescent="0.4">
      <c r="B276" s="86"/>
      <c r="C276" s="86"/>
      <c r="D276" s="36" t="s">
        <v>354</v>
      </c>
      <c r="E276" s="19">
        <f>+E277+E278+E279+E280</f>
        <v>90336</v>
      </c>
      <c r="F276" s="19">
        <f>+F277+F278+F279+F280</f>
        <v>0</v>
      </c>
      <c r="G276" s="19">
        <f>+G277+G278+G279+G280</f>
        <v>53437</v>
      </c>
      <c r="H276" s="19">
        <f t="shared" si="9"/>
        <v>143773</v>
      </c>
      <c r="I276" s="19">
        <f>+I277+I278+I279+I280</f>
        <v>0</v>
      </c>
      <c r="J276" s="19">
        <f t="shared" si="10"/>
        <v>143773</v>
      </c>
    </row>
    <row r="277" spans="2:10" x14ac:dyDescent="0.4">
      <c r="B277" s="86"/>
      <c r="C277" s="86"/>
      <c r="D277" s="36" t="s">
        <v>559</v>
      </c>
      <c r="E277" s="19"/>
      <c r="F277" s="19"/>
      <c r="G277" s="19"/>
      <c r="H277" s="19">
        <f t="shared" si="9"/>
        <v>0</v>
      </c>
      <c r="I277" s="19"/>
      <c r="J277" s="19">
        <f t="shared" si="10"/>
        <v>0</v>
      </c>
    </row>
    <row r="278" spans="2:10" x14ac:dyDescent="0.4">
      <c r="B278" s="86"/>
      <c r="C278" s="86"/>
      <c r="D278" s="36" t="s">
        <v>560</v>
      </c>
      <c r="E278" s="19"/>
      <c r="F278" s="19"/>
      <c r="G278" s="19"/>
      <c r="H278" s="19">
        <f t="shared" si="9"/>
        <v>0</v>
      </c>
      <c r="I278" s="19"/>
      <c r="J278" s="19">
        <f t="shared" si="10"/>
        <v>0</v>
      </c>
    </row>
    <row r="279" spans="2:10" x14ac:dyDescent="0.4">
      <c r="B279" s="86"/>
      <c r="C279" s="86"/>
      <c r="D279" s="36" t="s">
        <v>209</v>
      </c>
      <c r="E279" s="19"/>
      <c r="F279" s="19"/>
      <c r="G279" s="19"/>
      <c r="H279" s="19">
        <f t="shared" si="9"/>
        <v>0</v>
      </c>
      <c r="I279" s="19"/>
      <c r="J279" s="19">
        <f t="shared" si="10"/>
        <v>0</v>
      </c>
    </row>
    <row r="280" spans="2:10" x14ac:dyDescent="0.4">
      <c r="B280" s="86"/>
      <c r="C280" s="86"/>
      <c r="D280" s="36" t="s">
        <v>561</v>
      </c>
      <c r="E280" s="19">
        <v>90336</v>
      </c>
      <c r="F280" s="19"/>
      <c r="G280" s="19">
        <v>53437</v>
      </c>
      <c r="H280" s="19">
        <f t="shared" si="9"/>
        <v>143773</v>
      </c>
      <c r="I280" s="19"/>
      <c r="J280" s="19">
        <f t="shared" si="10"/>
        <v>143773</v>
      </c>
    </row>
    <row r="281" spans="2:10" x14ac:dyDescent="0.4">
      <c r="B281" s="86"/>
      <c r="C281" s="87"/>
      <c r="D281" s="40" t="s">
        <v>355</v>
      </c>
      <c r="E281" s="21">
        <f>+E267+E268+E269+E270+E271+E272+E273+E274+E275+E276</f>
        <v>90336</v>
      </c>
      <c r="F281" s="21">
        <f>+F267+F268+F269+F270+F271+F272+F273+F274+F275+F276</f>
        <v>0</v>
      </c>
      <c r="G281" s="21">
        <f>+G267+G268+G269+G270+G271+G272+G273+G274+G275+G276</f>
        <v>53437</v>
      </c>
      <c r="H281" s="21">
        <f t="shared" si="9"/>
        <v>143773</v>
      </c>
      <c r="I281" s="21">
        <f>+I267+I268+I269+I270+I271+I272+I273+I274+I275+I276</f>
        <v>0</v>
      </c>
      <c r="J281" s="21">
        <f t="shared" si="10"/>
        <v>143773</v>
      </c>
    </row>
    <row r="282" spans="2:10" x14ac:dyDescent="0.4">
      <c r="B282" s="86"/>
      <c r="C282" s="85" t="s">
        <v>332</v>
      </c>
      <c r="D282" s="36" t="s">
        <v>356</v>
      </c>
      <c r="E282" s="19"/>
      <c r="F282" s="19"/>
      <c r="G282" s="19"/>
      <c r="H282" s="19">
        <f t="shared" si="9"/>
        <v>0</v>
      </c>
      <c r="I282" s="19"/>
      <c r="J282" s="19">
        <f t="shared" si="10"/>
        <v>0</v>
      </c>
    </row>
    <row r="283" spans="2:10" x14ac:dyDescent="0.4">
      <c r="B283" s="86"/>
      <c r="C283" s="86"/>
      <c r="D283" s="36" t="s">
        <v>733</v>
      </c>
      <c r="E283" s="19"/>
      <c r="F283" s="19"/>
      <c r="G283" s="19"/>
      <c r="H283" s="19">
        <f t="shared" si="9"/>
        <v>0</v>
      </c>
      <c r="I283" s="19"/>
      <c r="J283" s="19">
        <f t="shared" si="10"/>
        <v>0</v>
      </c>
    </row>
    <row r="284" spans="2:10" x14ac:dyDescent="0.4">
      <c r="B284" s="86"/>
      <c r="C284" s="86"/>
      <c r="D284" s="36" t="s">
        <v>357</v>
      </c>
      <c r="E284" s="19"/>
      <c r="F284" s="19"/>
      <c r="G284" s="19"/>
      <c r="H284" s="19">
        <f t="shared" si="9"/>
        <v>0</v>
      </c>
      <c r="I284" s="19"/>
      <c r="J284" s="19">
        <f t="shared" si="10"/>
        <v>0</v>
      </c>
    </row>
    <row r="285" spans="2:10" x14ac:dyDescent="0.4">
      <c r="B285" s="86"/>
      <c r="C285" s="86"/>
      <c r="D285" s="36" t="s">
        <v>358</v>
      </c>
      <c r="E285" s="19"/>
      <c r="F285" s="19"/>
      <c r="G285" s="19"/>
      <c r="H285" s="19">
        <f t="shared" si="9"/>
        <v>0</v>
      </c>
      <c r="I285" s="19"/>
      <c r="J285" s="19">
        <f t="shared" si="10"/>
        <v>0</v>
      </c>
    </row>
    <row r="286" spans="2:10" x14ac:dyDescent="0.4">
      <c r="B286" s="86"/>
      <c r="C286" s="86"/>
      <c r="D286" s="36" t="s">
        <v>359</v>
      </c>
      <c r="E286" s="19"/>
      <c r="F286" s="19"/>
      <c r="G286" s="19"/>
      <c r="H286" s="19">
        <f t="shared" si="9"/>
        <v>0</v>
      </c>
      <c r="I286" s="19"/>
      <c r="J286" s="19">
        <f t="shared" si="10"/>
        <v>0</v>
      </c>
    </row>
    <row r="287" spans="2:10" x14ac:dyDescent="0.4">
      <c r="B287" s="86"/>
      <c r="C287" s="86"/>
      <c r="D287" s="36" t="s">
        <v>360</v>
      </c>
      <c r="E287" s="19"/>
      <c r="F287" s="19"/>
      <c r="G287" s="19"/>
      <c r="H287" s="19">
        <f t="shared" si="9"/>
        <v>0</v>
      </c>
      <c r="I287" s="19"/>
      <c r="J287" s="19">
        <f t="shared" si="10"/>
        <v>0</v>
      </c>
    </row>
    <row r="288" spans="2:10" x14ac:dyDescent="0.4">
      <c r="B288" s="86"/>
      <c r="C288" s="86"/>
      <c r="D288" s="36" t="s">
        <v>361</v>
      </c>
      <c r="E288" s="19"/>
      <c r="F288" s="19"/>
      <c r="G288" s="19"/>
      <c r="H288" s="19">
        <f t="shared" si="9"/>
        <v>0</v>
      </c>
      <c r="I288" s="19"/>
      <c r="J288" s="19">
        <f t="shared" si="10"/>
        <v>0</v>
      </c>
    </row>
    <row r="289" spans="2:10" x14ac:dyDescent="0.4">
      <c r="B289" s="86"/>
      <c r="C289" s="86"/>
      <c r="D289" s="36" t="s">
        <v>362</v>
      </c>
      <c r="E289" s="19"/>
      <c r="F289" s="19"/>
      <c r="G289" s="19"/>
      <c r="H289" s="19">
        <f t="shared" si="9"/>
        <v>0</v>
      </c>
      <c r="I289" s="19"/>
      <c r="J289" s="19">
        <f t="shared" si="10"/>
        <v>0</v>
      </c>
    </row>
    <row r="290" spans="2:10" x14ac:dyDescent="0.4">
      <c r="B290" s="86"/>
      <c r="C290" s="86"/>
      <c r="D290" s="36" t="s">
        <v>363</v>
      </c>
      <c r="E290" s="19">
        <f>+E291+E292+E293</f>
        <v>0</v>
      </c>
      <c r="F290" s="19">
        <f>+F291+F292+F293</f>
        <v>0</v>
      </c>
      <c r="G290" s="19">
        <f>+G291+G292+G293</f>
        <v>0</v>
      </c>
      <c r="H290" s="19">
        <f t="shared" si="9"/>
        <v>0</v>
      </c>
      <c r="I290" s="19">
        <f>+I291+I292+I293</f>
        <v>0</v>
      </c>
      <c r="J290" s="19">
        <f t="shared" si="10"/>
        <v>0</v>
      </c>
    </row>
    <row r="291" spans="2:10" x14ac:dyDescent="0.4">
      <c r="B291" s="86"/>
      <c r="C291" s="86"/>
      <c r="D291" s="36" t="s">
        <v>562</v>
      </c>
      <c r="E291" s="19"/>
      <c r="F291" s="19"/>
      <c r="G291" s="19"/>
      <c r="H291" s="19">
        <f t="shared" si="9"/>
        <v>0</v>
      </c>
      <c r="I291" s="19"/>
      <c r="J291" s="19">
        <f t="shared" si="10"/>
        <v>0</v>
      </c>
    </row>
    <row r="292" spans="2:10" x14ac:dyDescent="0.4">
      <c r="B292" s="86"/>
      <c r="C292" s="86"/>
      <c r="D292" s="36" t="s">
        <v>270</v>
      </c>
      <c r="E292" s="19"/>
      <c r="F292" s="19"/>
      <c r="G292" s="19"/>
      <c r="H292" s="19">
        <f t="shared" si="9"/>
        <v>0</v>
      </c>
      <c r="I292" s="19"/>
      <c r="J292" s="19">
        <f t="shared" si="10"/>
        <v>0</v>
      </c>
    </row>
    <row r="293" spans="2:10" x14ac:dyDescent="0.4">
      <c r="B293" s="86"/>
      <c r="C293" s="86"/>
      <c r="D293" s="36" t="s">
        <v>563</v>
      </c>
      <c r="E293" s="19"/>
      <c r="F293" s="19"/>
      <c r="G293" s="19"/>
      <c r="H293" s="19">
        <f t="shared" si="9"/>
        <v>0</v>
      </c>
      <c r="I293" s="19"/>
      <c r="J293" s="19">
        <f t="shared" si="10"/>
        <v>0</v>
      </c>
    </row>
    <row r="294" spans="2:10" x14ac:dyDescent="0.4">
      <c r="B294" s="86"/>
      <c r="C294" s="87"/>
      <c r="D294" s="40" t="s">
        <v>364</v>
      </c>
      <c r="E294" s="21">
        <f>+E282+E283+E284+E285+E286+E287+E288+E289+E290</f>
        <v>0</v>
      </c>
      <c r="F294" s="21">
        <f>+F282+F283+F284+F285+F286+F287+F288+F289+F290</f>
        <v>0</v>
      </c>
      <c r="G294" s="21">
        <f>+G282+G283+G284+G285+G286+G287+G288+G289+G290</f>
        <v>0</v>
      </c>
      <c r="H294" s="21">
        <f t="shared" si="9"/>
        <v>0</v>
      </c>
      <c r="I294" s="21">
        <f>+I282+I283+I284+I285+I286+I287+I288+I289+I290</f>
        <v>0</v>
      </c>
      <c r="J294" s="21">
        <f t="shared" si="10"/>
        <v>0</v>
      </c>
    </row>
    <row r="295" spans="2:10" x14ac:dyDescent="0.4">
      <c r="B295" s="87"/>
      <c r="C295" s="17" t="s">
        <v>365</v>
      </c>
      <c r="D295" s="28"/>
      <c r="E295" s="41">
        <f xml:space="preserve"> +E281 - E294</f>
        <v>90336</v>
      </c>
      <c r="F295" s="41">
        <f xml:space="preserve"> +F281 - F294</f>
        <v>0</v>
      </c>
      <c r="G295" s="41">
        <f xml:space="preserve"> +G281 - G294</f>
        <v>53437</v>
      </c>
      <c r="H295" s="41">
        <f t="shared" si="9"/>
        <v>143773</v>
      </c>
      <c r="I295" s="41">
        <f xml:space="preserve"> +I281 - I294</f>
        <v>0</v>
      </c>
      <c r="J295" s="41">
        <f>J281-J294</f>
        <v>143773</v>
      </c>
    </row>
    <row r="296" spans="2:10" x14ac:dyDescent="0.4">
      <c r="B296" s="17" t="s">
        <v>366</v>
      </c>
      <c r="C296" s="14"/>
      <c r="D296" s="15"/>
      <c r="E296" s="16">
        <f xml:space="preserve"> +E266 +E295</f>
        <v>-1007326</v>
      </c>
      <c r="F296" s="16">
        <f xml:space="preserve"> +F266 +F295</f>
        <v>5169888</v>
      </c>
      <c r="G296" s="16">
        <f xml:space="preserve"> +G266 +G295</f>
        <v>-1603351</v>
      </c>
      <c r="H296" s="16">
        <f t="shared" si="9"/>
        <v>2559211</v>
      </c>
      <c r="I296" s="16">
        <f xml:space="preserve"> +I266 +I295</f>
        <v>0</v>
      </c>
      <c r="J296" s="16">
        <f>J266+J295</f>
        <v>2559211</v>
      </c>
    </row>
  </sheetData>
  <mergeCells count="13">
    <mergeCell ref="C7:C185"/>
    <mergeCell ref="B7:B266"/>
    <mergeCell ref="C186:C265"/>
    <mergeCell ref="B267:B295"/>
    <mergeCell ref="C267:C281"/>
    <mergeCell ref="C282:C294"/>
    <mergeCell ref="B2:J2"/>
    <mergeCell ref="B3:J3"/>
    <mergeCell ref="B5:D6"/>
    <mergeCell ref="E5:G5"/>
    <mergeCell ref="H5:H6"/>
    <mergeCell ref="I5:I6"/>
    <mergeCell ref="J5:J6"/>
  </mergeCells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12637-7AB2-47D9-B602-56979BF3C679}">
  <dimension ref="B1:H296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44.375" customWidth="1"/>
    <col min="5" max="8" width="20.75" customWidth="1"/>
  </cols>
  <sheetData>
    <row r="1" spans="2:8" ht="21" x14ac:dyDescent="0.4">
      <c r="B1" s="64"/>
      <c r="C1" s="64"/>
      <c r="D1" s="64"/>
      <c r="E1" s="64"/>
      <c r="G1" s="33"/>
      <c r="H1" s="34" t="s">
        <v>575</v>
      </c>
    </row>
    <row r="2" spans="2:8" ht="21" x14ac:dyDescent="0.4">
      <c r="B2" s="70" t="s">
        <v>579</v>
      </c>
      <c r="C2" s="70"/>
      <c r="D2" s="70"/>
      <c r="E2" s="70"/>
      <c r="F2" s="70"/>
      <c r="G2" s="70"/>
      <c r="H2" s="70"/>
    </row>
    <row r="3" spans="2:8" ht="21" x14ac:dyDescent="0.4">
      <c r="B3" s="71" t="s">
        <v>718</v>
      </c>
      <c r="C3" s="71"/>
      <c r="D3" s="71"/>
      <c r="E3" s="71"/>
      <c r="F3" s="71"/>
      <c r="G3" s="71"/>
      <c r="H3" s="71"/>
    </row>
    <row r="4" spans="2:8" x14ac:dyDescent="0.4">
      <c r="B4" s="3"/>
      <c r="C4" s="3"/>
      <c r="D4" s="3"/>
      <c r="E4" s="3"/>
      <c r="F4" s="1"/>
      <c r="G4" s="1"/>
      <c r="H4" s="3" t="s">
        <v>2</v>
      </c>
    </row>
    <row r="5" spans="2:8" x14ac:dyDescent="0.4">
      <c r="B5" s="76" t="s">
        <v>3</v>
      </c>
      <c r="C5" s="77"/>
      <c r="D5" s="78"/>
      <c r="E5" s="65" t="s">
        <v>290</v>
      </c>
      <c r="F5" s="82" t="s">
        <v>97</v>
      </c>
      <c r="G5" s="82" t="s">
        <v>81</v>
      </c>
      <c r="H5" s="82" t="s">
        <v>291</v>
      </c>
    </row>
    <row r="6" spans="2:8" ht="42.75" x14ac:dyDescent="0.4">
      <c r="B6" s="79"/>
      <c r="C6" s="80"/>
      <c r="D6" s="81"/>
      <c r="E6" s="35" t="s">
        <v>729</v>
      </c>
      <c r="F6" s="83"/>
      <c r="G6" s="83"/>
      <c r="H6" s="83"/>
    </row>
    <row r="7" spans="2:8" x14ac:dyDescent="0.4">
      <c r="B7" s="85" t="s">
        <v>315</v>
      </c>
      <c r="C7" s="85" t="s">
        <v>316</v>
      </c>
      <c r="D7" s="38" t="s">
        <v>317</v>
      </c>
      <c r="E7" s="39">
        <f>+E8+E12+E20+E27+E30+E34+E46+E54</f>
        <v>0</v>
      </c>
      <c r="F7" s="39">
        <f>+E7</f>
        <v>0</v>
      </c>
      <c r="G7" s="39">
        <f>+G8+G12+G20+G27+G30+G34+G46+G54</f>
        <v>0</v>
      </c>
      <c r="H7" s="39">
        <f>F7-ABS(G7)</f>
        <v>0</v>
      </c>
    </row>
    <row r="8" spans="2:8" x14ac:dyDescent="0.4">
      <c r="B8" s="86"/>
      <c r="C8" s="86"/>
      <c r="D8" s="36" t="s">
        <v>404</v>
      </c>
      <c r="E8" s="19">
        <f>+E9+E10+E11</f>
        <v>0</v>
      </c>
      <c r="F8" s="19">
        <f t="shared" ref="F8:F71" si="0">+E8</f>
        <v>0</v>
      </c>
      <c r="G8" s="19">
        <f>+G9+G10+G11</f>
        <v>0</v>
      </c>
      <c r="H8" s="19">
        <f t="shared" ref="H8:H71" si="1">F8-ABS(G8)</f>
        <v>0</v>
      </c>
    </row>
    <row r="9" spans="2:8" x14ac:dyDescent="0.4">
      <c r="B9" s="86"/>
      <c r="C9" s="86"/>
      <c r="D9" s="36" t="s">
        <v>405</v>
      </c>
      <c r="E9" s="19"/>
      <c r="F9" s="19">
        <f t="shared" si="0"/>
        <v>0</v>
      </c>
      <c r="G9" s="19"/>
      <c r="H9" s="19">
        <f t="shared" si="1"/>
        <v>0</v>
      </c>
    </row>
    <row r="10" spans="2:8" x14ac:dyDescent="0.4">
      <c r="B10" s="86"/>
      <c r="C10" s="86"/>
      <c r="D10" s="36" t="s">
        <v>406</v>
      </c>
      <c r="E10" s="19"/>
      <c r="F10" s="19">
        <f t="shared" si="0"/>
        <v>0</v>
      </c>
      <c r="G10" s="19"/>
      <c r="H10" s="19">
        <f t="shared" si="1"/>
        <v>0</v>
      </c>
    </row>
    <row r="11" spans="2:8" x14ac:dyDescent="0.4">
      <c r="B11" s="86"/>
      <c r="C11" s="86"/>
      <c r="D11" s="36" t="s">
        <v>407</v>
      </c>
      <c r="E11" s="19"/>
      <c r="F11" s="19">
        <f t="shared" si="0"/>
        <v>0</v>
      </c>
      <c r="G11" s="19"/>
      <c r="H11" s="19">
        <f t="shared" si="1"/>
        <v>0</v>
      </c>
    </row>
    <row r="12" spans="2:8" x14ac:dyDescent="0.4">
      <c r="B12" s="86"/>
      <c r="C12" s="86"/>
      <c r="D12" s="36" t="s">
        <v>408</v>
      </c>
      <c r="E12" s="19">
        <f>+E13+E14+E15+E16+E17+E18+E19</f>
        <v>0</v>
      </c>
      <c r="F12" s="19">
        <f t="shared" si="0"/>
        <v>0</v>
      </c>
      <c r="G12" s="19">
        <f>+G13+G14+G15+G16+G17+G18+G19</f>
        <v>0</v>
      </c>
      <c r="H12" s="19">
        <f t="shared" si="1"/>
        <v>0</v>
      </c>
    </row>
    <row r="13" spans="2:8" x14ac:dyDescent="0.4">
      <c r="B13" s="86"/>
      <c r="C13" s="86"/>
      <c r="D13" s="36" t="s">
        <v>405</v>
      </c>
      <c r="E13" s="19"/>
      <c r="F13" s="19">
        <f t="shared" si="0"/>
        <v>0</v>
      </c>
      <c r="G13" s="19"/>
      <c r="H13" s="19">
        <f t="shared" si="1"/>
        <v>0</v>
      </c>
    </row>
    <row r="14" spans="2:8" x14ac:dyDescent="0.4">
      <c r="B14" s="86"/>
      <c r="C14" s="86"/>
      <c r="D14" s="36" t="s">
        <v>409</v>
      </c>
      <c r="E14" s="19"/>
      <c r="F14" s="19">
        <f t="shared" si="0"/>
        <v>0</v>
      </c>
      <c r="G14" s="19"/>
      <c r="H14" s="19">
        <f t="shared" si="1"/>
        <v>0</v>
      </c>
    </row>
    <row r="15" spans="2:8" x14ac:dyDescent="0.4">
      <c r="B15" s="86"/>
      <c r="C15" s="86"/>
      <c r="D15" s="36" t="s">
        <v>410</v>
      </c>
      <c r="E15" s="19"/>
      <c r="F15" s="19">
        <f t="shared" si="0"/>
        <v>0</v>
      </c>
      <c r="G15" s="19"/>
      <c r="H15" s="19">
        <f t="shared" si="1"/>
        <v>0</v>
      </c>
    </row>
    <row r="16" spans="2:8" x14ac:dyDescent="0.4">
      <c r="B16" s="86"/>
      <c r="C16" s="86"/>
      <c r="D16" s="36" t="s">
        <v>411</v>
      </c>
      <c r="E16" s="19"/>
      <c r="F16" s="19">
        <f t="shared" si="0"/>
        <v>0</v>
      </c>
      <c r="G16" s="19"/>
      <c r="H16" s="19">
        <f t="shared" si="1"/>
        <v>0</v>
      </c>
    </row>
    <row r="17" spans="2:8" x14ac:dyDescent="0.4">
      <c r="B17" s="86"/>
      <c r="C17" s="86"/>
      <c r="D17" s="36" t="s">
        <v>412</v>
      </c>
      <c r="E17" s="19"/>
      <c r="F17" s="19">
        <f t="shared" si="0"/>
        <v>0</v>
      </c>
      <c r="G17" s="19"/>
      <c r="H17" s="19">
        <f t="shared" si="1"/>
        <v>0</v>
      </c>
    </row>
    <row r="18" spans="2:8" x14ac:dyDescent="0.4">
      <c r="B18" s="86"/>
      <c r="C18" s="86"/>
      <c r="D18" s="36" t="s">
        <v>413</v>
      </c>
      <c r="E18" s="19"/>
      <c r="F18" s="19">
        <f t="shared" si="0"/>
        <v>0</v>
      </c>
      <c r="G18" s="19"/>
      <c r="H18" s="19">
        <f t="shared" si="1"/>
        <v>0</v>
      </c>
    </row>
    <row r="19" spans="2:8" x14ac:dyDescent="0.4">
      <c r="B19" s="86"/>
      <c r="C19" s="86"/>
      <c r="D19" s="36" t="s">
        <v>414</v>
      </c>
      <c r="E19" s="19"/>
      <c r="F19" s="19">
        <f t="shared" si="0"/>
        <v>0</v>
      </c>
      <c r="G19" s="19"/>
      <c r="H19" s="19">
        <f t="shared" si="1"/>
        <v>0</v>
      </c>
    </row>
    <row r="20" spans="2:8" x14ac:dyDescent="0.4">
      <c r="B20" s="86"/>
      <c r="C20" s="86"/>
      <c r="D20" s="36" t="s">
        <v>415</v>
      </c>
      <c r="E20" s="19">
        <f>+E21+E22+E23+E24+E25+E26</f>
        <v>0</v>
      </c>
      <c r="F20" s="19">
        <f t="shared" si="0"/>
        <v>0</v>
      </c>
      <c r="G20" s="19">
        <f>+G21+G22+G23+G24+G25+G26</f>
        <v>0</v>
      </c>
      <c r="H20" s="19">
        <f t="shared" si="1"/>
        <v>0</v>
      </c>
    </row>
    <row r="21" spans="2:8" x14ac:dyDescent="0.4">
      <c r="B21" s="86"/>
      <c r="C21" s="86"/>
      <c r="D21" s="36" t="s">
        <v>405</v>
      </c>
      <c r="E21" s="19"/>
      <c r="F21" s="19">
        <f t="shared" si="0"/>
        <v>0</v>
      </c>
      <c r="G21" s="19"/>
      <c r="H21" s="19">
        <f t="shared" si="1"/>
        <v>0</v>
      </c>
    </row>
    <row r="22" spans="2:8" x14ac:dyDescent="0.4">
      <c r="B22" s="86"/>
      <c r="C22" s="86"/>
      <c r="D22" s="36" t="s">
        <v>409</v>
      </c>
      <c r="E22" s="19"/>
      <c r="F22" s="19">
        <f t="shared" si="0"/>
        <v>0</v>
      </c>
      <c r="G22" s="19"/>
      <c r="H22" s="19">
        <f t="shared" si="1"/>
        <v>0</v>
      </c>
    </row>
    <row r="23" spans="2:8" x14ac:dyDescent="0.4">
      <c r="B23" s="86"/>
      <c r="C23" s="86"/>
      <c r="D23" s="36" t="s">
        <v>410</v>
      </c>
      <c r="E23" s="19"/>
      <c r="F23" s="19">
        <f t="shared" si="0"/>
        <v>0</v>
      </c>
      <c r="G23" s="19"/>
      <c r="H23" s="19">
        <f t="shared" si="1"/>
        <v>0</v>
      </c>
    </row>
    <row r="24" spans="2:8" x14ac:dyDescent="0.4">
      <c r="B24" s="86"/>
      <c r="C24" s="86"/>
      <c r="D24" s="36" t="s">
        <v>411</v>
      </c>
      <c r="E24" s="19"/>
      <c r="F24" s="19">
        <f t="shared" si="0"/>
        <v>0</v>
      </c>
      <c r="G24" s="19"/>
      <c r="H24" s="19">
        <f t="shared" si="1"/>
        <v>0</v>
      </c>
    </row>
    <row r="25" spans="2:8" x14ac:dyDescent="0.4">
      <c r="B25" s="86"/>
      <c r="C25" s="86"/>
      <c r="D25" s="36" t="s">
        <v>412</v>
      </c>
      <c r="E25" s="19"/>
      <c r="F25" s="19">
        <f t="shared" si="0"/>
        <v>0</v>
      </c>
      <c r="G25" s="19"/>
      <c r="H25" s="19">
        <f t="shared" si="1"/>
        <v>0</v>
      </c>
    </row>
    <row r="26" spans="2:8" x14ac:dyDescent="0.4">
      <c r="B26" s="86"/>
      <c r="C26" s="86"/>
      <c r="D26" s="36" t="s">
        <v>413</v>
      </c>
      <c r="E26" s="19"/>
      <c r="F26" s="19">
        <f t="shared" si="0"/>
        <v>0</v>
      </c>
      <c r="G26" s="19"/>
      <c r="H26" s="19">
        <f t="shared" si="1"/>
        <v>0</v>
      </c>
    </row>
    <row r="27" spans="2:8" x14ac:dyDescent="0.4">
      <c r="B27" s="86"/>
      <c r="C27" s="86"/>
      <c r="D27" s="36" t="s">
        <v>416</v>
      </c>
      <c r="E27" s="19">
        <f>+E28+E29</f>
        <v>0</v>
      </c>
      <c r="F27" s="19">
        <f t="shared" si="0"/>
        <v>0</v>
      </c>
      <c r="G27" s="19">
        <f>+G28+G29</f>
        <v>0</v>
      </c>
      <c r="H27" s="19">
        <f t="shared" si="1"/>
        <v>0</v>
      </c>
    </row>
    <row r="28" spans="2:8" x14ac:dyDescent="0.4">
      <c r="B28" s="86"/>
      <c r="C28" s="86"/>
      <c r="D28" s="36" t="s">
        <v>417</v>
      </c>
      <c r="E28" s="19"/>
      <c r="F28" s="19">
        <f t="shared" si="0"/>
        <v>0</v>
      </c>
      <c r="G28" s="19"/>
      <c r="H28" s="19">
        <f t="shared" si="1"/>
        <v>0</v>
      </c>
    </row>
    <row r="29" spans="2:8" x14ac:dyDescent="0.4">
      <c r="B29" s="86"/>
      <c r="C29" s="86"/>
      <c r="D29" s="36" t="s">
        <v>418</v>
      </c>
      <c r="E29" s="19"/>
      <c r="F29" s="19">
        <f t="shared" si="0"/>
        <v>0</v>
      </c>
      <c r="G29" s="19"/>
      <c r="H29" s="19">
        <f t="shared" si="1"/>
        <v>0</v>
      </c>
    </row>
    <row r="30" spans="2:8" x14ac:dyDescent="0.4">
      <c r="B30" s="86"/>
      <c r="C30" s="86"/>
      <c r="D30" s="36" t="s">
        <v>419</v>
      </c>
      <c r="E30" s="19">
        <f>+E31+E32+E33</f>
        <v>0</v>
      </c>
      <c r="F30" s="19">
        <f t="shared" si="0"/>
        <v>0</v>
      </c>
      <c r="G30" s="19">
        <f>+G31+G32+G33</f>
        <v>0</v>
      </c>
      <c r="H30" s="19">
        <f t="shared" si="1"/>
        <v>0</v>
      </c>
    </row>
    <row r="31" spans="2:8" x14ac:dyDescent="0.4">
      <c r="B31" s="86"/>
      <c r="C31" s="86"/>
      <c r="D31" s="36" t="s">
        <v>420</v>
      </c>
      <c r="E31" s="19"/>
      <c r="F31" s="19">
        <f t="shared" si="0"/>
        <v>0</v>
      </c>
      <c r="G31" s="19"/>
      <c r="H31" s="19">
        <f t="shared" si="1"/>
        <v>0</v>
      </c>
    </row>
    <row r="32" spans="2:8" x14ac:dyDescent="0.4">
      <c r="B32" s="86"/>
      <c r="C32" s="86"/>
      <c r="D32" s="36" t="s">
        <v>421</v>
      </c>
      <c r="E32" s="19"/>
      <c r="F32" s="19">
        <f t="shared" si="0"/>
        <v>0</v>
      </c>
      <c r="G32" s="19"/>
      <c r="H32" s="19">
        <f t="shared" si="1"/>
        <v>0</v>
      </c>
    </row>
    <row r="33" spans="2:8" x14ac:dyDescent="0.4">
      <c r="B33" s="86"/>
      <c r="C33" s="86"/>
      <c r="D33" s="36" t="s">
        <v>422</v>
      </c>
      <c r="E33" s="19"/>
      <c r="F33" s="19">
        <f t="shared" si="0"/>
        <v>0</v>
      </c>
      <c r="G33" s="19"/>
      <c r="H33" s="19">
        <f t="shared" si="1"/>
        <v>0</v>
      </c>
    </row>
    <row r="34" spans="2:8" x14ac:dyDescent="0.4">
      <c r="B34" s="86"/>
      <c r="C34" s="86"/>
      <c r="D34" s="36" t="s">
        <v>423</v>
      </c>
      <c r="E34" s="19">
        <f>+E35+E36+E37+E38+E39+E40+E41+E42+E43+E44+E45</f>
        <v>0</v>
      </c>
      <c r="F34" s="19">
        <f t="shared" si="0"/>
        <v>0</v>
      </c>
      <c r="G34" s="19">
        <f>+G35+G36+G37+G38+G39+G40+G41+G42+G43+G44+G45</f>
        <v>0</v>
      </c>
      <c r="H34" s="19">
        <f t="shared" si="1"/>
        <v>0</v>
      </c>
    </row>
    <row r="35" spans="2:8" x14ac:dyDescent="0.4">
      <c r="B35" s="86"/>
      <c r="C35" s="86"/>
      <c r="D35" s="36" t="s">
        <v>424</v>
      </c>
      <c r="E35" s="19"/>
      <c r="F35" s="19">
        <f t="shared" si="0"/>
        <v>0</v>
      </c>
      <c r="G35" s="19"/>
      <c r="H35" s="19">
        <f t="shared" si="1"/>
        <v>0</v>
      </c>
    </row>
    <row r="36" spans="2:8" x14ac:dyDescent="0.4">
      <c r="B36" s="86"/>
      <c r="C36" s="86"/>
      <c r="D36" s="36" t="s">
        <v>425</v>
      </c>
      <c r="E36" s="19"/>
      <c r="F36" s="19">
        <f t="shared" si="0"/>
        <v>0</v>
      </c>
      <c r="G36" s="19"/>
      <c r="H36" s="19">
        <f t="shared" si="1"/>
        <v>0</v>
      </c>
    </row>
    <row r="37" spans="2:8" x14ac:dyDescent="0.4">
      <c r="B37" s="86"/>
      <c r="C37" s="86"/>
      <c r="D37" s="36" t="s">
        <v>426</v>
      </c>
      <c r="E37" s="19"/>
      <c r="F37" s="19">
        <f t="shared" si="0"/>
        <v>0</v>
      </c>
      <c r="G37" s="19"/>
      <c r="H37" s="19">
        <f t="shared" si="1"/>
        <v>0</v>
      </c>
    </row>
    <row r="38" spans="2:8" x14ac:dyDescent="0.4">
      <c r="B38" s="86"/>
      <c r="C38" s="86"/>
      <c r="D38" s="36" t="s">
        <v>427</v>
      </c>
      <c r="E38" s="19"/>
      <c r="F38" s="19">
        <f t="shared" si="0"/>
        <v>0</v>
      </c>
      <c r="G38" s="19"/>
      <c r="H38" s="19">
        <f t="shared" si="1"/>
        <v>0</v>
      </c>
    </row>
    <row r="39" spans="2:8" x14ac:dyDescent="0.4">
      <c r="B39" s="86"/>
      <c r="C39" s="86"/>
      <c r="D39" s="36" t="s">
        <v>428</v>
      </c>
      <c r="E39" s="19"/>
      <c r="F39" s="19">
        <f t="shared" si="0"/>
        <v>0</v>
      </c>
      <c r="G39" s="19"/>
      <c r="H39" s="19">
        <f t="shared" si="1"/>
        <v>0</v>
      </c>
    </row>
    <row r="40" spans="2:8" x14ac:dyDescent="0.4">
      <c r="B40" s="86"/>
      <c r="C40" s="86"/>
      <c r="D40" s="36" t="s">
        <v>429</v>
      </c>
      <c r="E40" s="19"/>
      <c r="F40" s="19">
        <f t="shared" si="0"/>
        <v>0</v>
      </c>
      <c r="G40" s="19"/>
      <c r="H40" s="19">
        <f t="shared" si="1"/>
        <v>0</v>
      </c>
    </row>
    <row r="41" spans="2:8" x14ac:dyDescent="0.4">
      <c r="B41" s="86"/>
      <c r="C41" s="86"/>
      <c r="D41" s="36" t="s">
        <v>430</v>
      </c>
      <c r="E41" s="19"/>
      <c r="F41" s="19">
        <f t="shared" si="0"/>
        <v>0</v>
      </c>
      <c r="G41" s="19"/>
      <c r="H41" s="19">
        <f t="shared" si="1"/>
        <v>0</v>
      </c>
    </row>
    <row r="42" spans="2:8" x14ac:dyDescent="0.4">
      <c r="B42" s="86"/>
      <c r="C42" s="86"/>
      <c r="D42" s="36" t="s">
        <v>431</v>
      </c>
      <c r="E42" s="19"/>
      <c r="F42" s="19">
        <f t="shared" si="0"/>
        <v>0</v>
      </c>
      <c r="G42" s="19"/>
      <c r="H42" s="19">
        <f t="shared" si="1"/>
        <v>0</v>
      </c>
    </row>
    <row r="43" spans="2:8" x14ac:dyDescent="0.4">
      <c r="B43" s="86"/>
      <c r="C43" s="86"/>
      <c r="D43" s="36" t="s">
        <v>432</v>
      </c>
      <c r="E43" s="19"/>
      <c r="F43" s="19">
        <f t="shared" si="0"/>
        <v>0</v>
      </c>
      <c r="G43" s="19"/>
      <c r="H43" s="19">
        <f t="shared" si="1"/>
        <v>0</v>
      </c>
    </row>
    <row r="44" spans="2:8" x14ac:dyDescent="0.4">
      <c r="B44" s="86"/>
      <c r="C44" s="86"/>
      <c r="D44" s="36" t="s">
        <v>433</v>
      </c>
      <c r="E44" s="19"/>
      <c r="F44" s="19">
        <f t="shared" si="0"/>
        <v>0</v>
      </c>
      <c r="G44" s="19"/>
      <c r="H44" s="19">
        <f t="shared" si="1"/>
        <v>0</v>
      </c>
    </row>
    <row r="45" spans="2:8" x14ac:dyDescent="0.4">
      <c r="B45" s="86"/>
      <c r="C45" s="86"/>
      <c r="D45" s="36" t="s">
        <v>434</v>
      </c>
      <c r="E45" s="19"/>
      <c r="F45" s="19">
        <f t="shared" si="0"/>
        <v>0</v>
      </c>
      <c r="G45" s="19"/>
      <c r="H45" s="19">
        <f t="shared" si="1"/>
        <v>0</v>
      </c>
    </row>
    <row r="46" spans="2:8" x14ac:dyDescent="0.4">
      <c r="B46" s="86"/>
      <c r="C46" s="86"/>
      <c r="D46" s="36" t="s">
        <v>435</v>
      </c>
      <c r="E46" s="19">
        <f>+E47+E48+E49+E50+E51+E52+E53</f>
        <v>0</v>
      </c>
      <c r="F46" s="19">
        <f t="shared" si="0"/>
        <v>0</v>
      </c>
      <c r="G46" s="19">
        <f>+G47+G48+G49+G50+G51+G52+G53</f>
        <v>0</v>
      </c>
      <c r="H46" s="19">
        <f t="shared" si="1"/>
        <v>0</v>
      </c>
    </row>
    <row r="47" spans="2:8" x14ac:dyDescent="0.4">
      <c r="B47" s="86"/>
      <c r="C47" s="86"/>
      <c r="D47" s="36" t="s">
        <v>436</v>
      </c>
      <c r="E47" s="19"/>
      <c r="F47" s="19">
        <f t="shared" si="0"/>
        <v>0</v>
      </c>
      <c r="G47" s="19"/>
      <c r="H47" s="19">
        <f t="shared" si="1"/>
        <v>0</v>
      </c>
    </row>
    <row r="48" spans="2:8" x14ac:dyDescent="0.4">
      <c r="B48" s="86"/>
      <c r="C48" s="86"/>
      <c r="D48" s="36" t="s">
        <v>437</v>
      </c>
      <c r="E48" s="19"/>
      <c r="F48" s="19">
        <f t="shared" si="0"/>
        <v>0</v>
      </c>
      <c r="G48" s="19"/>
      <c r="H48" s="19">
        <f t="shared" si="1"/>
        <v>0</v>
      </c>
    </row>
    <row r="49" spans="2:8" x14ac:dyDescent="0.4">
      <c r="B49" s="86"/>
      <c r="C49" s="86"/>
      <c r="D49" s="36" t="s">
        <v>438</v>
      </c>
      <c r="E49" s="19"/>
      <c r="F49" s="19">
        <f t="shared" si="0"/>
        <v>0</v>
      </c>
      <c r="G49" s="19"/>
      <c r="H49" s="19">
        <f t="shared" si="1"/>
        <v>0</v>
      </c>
    </row>
    <row r="50" spans="2:8" x14ac:dyDescent="0.4">
      <c r="B50" s="86"/>
      <c r="C50" s="86"/>
      <c r="D50" s="36" t="s">
        <v>439</v>
      </c>
      <c r="E50" s="19"/>
      <c r="F50" s="19">
        <f t="shared" si="0"/>
        <v>0</v>
      </c>
      <c r="G50" s="19"/>
      <c r="H50" s="19">
        <f t="shared" si="1"/>
        <v>0</v>
      </c>
    </row>
    <row r="51" spans="2:8" x14ac:dyDescent="0.4">
      <c r="B51" s="86"/>
      <c r="C51" s="86"/>
      <c r="D51" s="36" t="s">
        <v>440</v>
      </c>
      <c r="E51" s="19"/>
      <c r="F51" s="19">
        <f t="shared" si="0"/>
        <v>0</v>
      </c>
      <c r="G51" s="19"/>
      <c r="H51" s="19">
        <f t="shared" si="1"/>
        <v>0</v>
      </c>
    </row>
    <row r="52" spans="2:8" x14ac:dyDescent="0.4">
      <c r="B52" s="86"/>
      <c r="C52" s="86"/>
      <c r="D52" s="36" t="s">
        <v>441</v>
      </c>
      <c r="E52" s="19"/>
      <c r="F52" s="19">
        <f t="shared" si="0"/>
        <v>0</v>
      </c>
      <c r="G52" s="19"/>
      <c r="H52" s="19">
        <f t="shared" si="1"/>
        <v>0</v>
      </c>
    </row>
    <row r="53" spans="2:8" x14ac:dyDescent="0.4">
      <c r="B53" s="86"/>
      <c r="C53" s="86"/>
      <c r="D53" s="36" t="s">
        <v>442</v>
      </c>
      <c r="E53" s="19"/>
      <c r="F53" s="19">
        <f t="shared" si="0"/>
        <v>0</v>
      </c>
      <c r="G53" s="19"/>
      <c r="H53" s="19">
        <f t="shared" si="1"/>
        <v>0</v>
      </c>
    </row>
    <row r="54" spans="2:8" x14ac:dyDescent="0.4">
      <c r="B54" s="86"/>
      <c r="C54" s="86"/>
      <c r="D54" s="36" t="s">
        <v>146</v>
      </c>
      <c r="E54" s="19"/>
      <c r="F54" s="19">
        <f t="shared" si="0"/>
        <v>0</v>
      </c>
      <c r="G54" s="19"/>
      <c r="H54" s="19">
        <f t="shared" si="1"/>
        <v>0</v>
      </c>
    </row>
    <row r="55" spans="2:8" x14ac:dyDescent="0.4">
      <c r="B55" s="86"/>
      <c r="C55" s="86"/>
      <c r="D55" s="36" t="s">
        <v>318</v>
      </c>
      <c r="E55" s="19">
        <f>+E56+E61+E67</f>
        <v>0</v>
      </c>
      <c r="F55" s="19">
        <f t="shared" si="0"/>
        <v>0</v>
      </c>
      <c r="G55" s="19">
        <f>+G56+G61+G67</f>
        <v>0</v>
      </c>
      <c r="H55" s="19">
        <f t="shared" si="1"/>
        <v>0</v>
      </c>
    </row>
    <row r="56" spans="2:8" x14ac:dyDescent="0.4">
      <c r="B56" s="86"/>
      <c r="C56" s="86"/>
      <c r="D56" s="36" t="s">
        <v>443</v>
      </c>
      <c r="E56" s="19">
        <f>+E57+E58+E59+E60</f>
        <v>0</v>
      </c>
      <c r="F56" s="19">
        <f t="shared" si="0"/>
        <v>0</v>
      </c>
      <c r="G56" s="19">
        <f>+G57+G58+G59+G60</f>
        <v>0</v>
      </c>
      <c r="H56" s="19">
        <f t="shared" si="1"/>
        <v>0</v>
      </c>
    </row>
    <row r="57" spans="2:8" x14ac:dyDescent="0.4">
      <c r="B57" s="86"/>
      <c r="C57" s="86"/>
      <c r="D57" s="36" t="s">
        <v>444</v>
      </c>
      <c r="E57" s="19"/>
      <c r="F57" s="19">
        <f t="shared" si="0"/>
        <v>0</v>
      </c>
      <c r="G57" s="19"/>
      <c r="H57" s="19">
        <f t="shared" si="1"/>
        <v>0</v>
      </c>
    </row>
    <row r="58" spans="2:8" x14ac:dyDescent="0.4">
      <c r="B58" s="86"/>
      <c r="C58" s="86"/>
      <c r="D58" s="36" t="s">
        <v>420</v>
      </c>
      <c r="E58" s="19"/>
      <c r="F58" s="19">
        <f t="shared" si="0"/>
        <v>0</v>
      </c>
      <c r="G58" s="19"/>
      <c r="H58" s="19">
        <f t="shared" si="1"/>
        <v>0</v>
      </c>
    </row>
    <row r="59" spans="2:8" x14ac:dyDescent="0.4">
      <c r="B59" s="86"/>
      <c r="C59" s="86"/>
      <c r="D59" s="36" t="s">
        <v>434</v>
      </c>
      <c r="E59" s="19"/>
      <c r="F59" s="19">
        <f t="shared" si="0"/>
        <v>0</v>
      </c>
      <c r="G59" s="19"/>
      <c r="H59" s="19">
        <f t="shared" si="1"/>
        <v>0</v>
      </c>
    </row>
    <row r="60" spans="2:8" x14ac:dyDescent="0.4">
      <c r="B60" s="86"/>
      <c r="C60" s="86"/>
      <c r="D60" s="36" t="s">
        <v>442</v>
      </c>
      <c r="E60" s="19"/>
      <c r="F60" s="19">
        <f t="shared" si="0"/>
        <v>0</v>
      </c>
      <c r="G60" s="19"/>
      <c r="H60" s="19">
        <f t="shared" si="1"/>
        <v>0</v>
      </c>
    </row>
    <row r="61" spans="2:8" x14ac:dyDescent="0.4">
      <c r="B61" s="86"/>
      <c r="C61" s="86"/>
      <c r="D61" s="36" t="s">
        <v>445</v>
      </c>
      <c r="E61" s="19">
        <f>+E62+E63+E64+E65+E66</f>
        <v>0</v>
      </c>
      <c r="F61" s="19">
        <f t="shared" si="0"/>
        <v>0</v>
      </c>
      <c r="G61" s="19">
        <f>+G62+G63+G64+G65+G66</f>
        <v>0</v>
      </c>
      <c r="H61" s="19">
        <f t="shared" si="1"/>
        <v>0</v>
      </c>
    </row>
    <row r="62" spans="2:8" x14ac:dyDescent="0.4">
      <c r="B62" s="86"/>
      <c r="C62" s="86"/>
      <c r="D62" s="36" t="s">
        <v>446</v>
      </c>
      <c r="E62" s="19"/>
      <c r="F62" s="19">
        <f t="shared" si="0"/>
        <v>0</v>
      </c>
      <c r="G62" s="19"/>
      <c r="H62" s="19">
        <f t="shared" si="1"/>
        <v>0</v>
      </c>
    </row>
    <row r="63" spans="2:8" x14ac:dyDescent="0.4">
      <c r="B63" s="86"/>
      <c r="C63" s="86"/>
      <c r="D63" s="36" t="s">
        <v>434</v>
      </c>
      <c r="E63" s="19"/>
      <c r="F63" s="19">
        <f t="shared" si="0"/>
        <v>0</v>
      </c>
      <c r="G63" s="19"/>
      <c r="H63" s="19">
        <f t="shared" si="1"/>
        <v>0</v>
      </c>
    </row>
    <row r="64" spans="2:8" x14ac:dyDescent="0.4">
      <c r="B64" s="86"/>
      <c r="C64" s="86"/>
      <c r="D64" s="36" t="s">
        <v>436</v>
      </c>
      <c r="E64" s="19"/>
      <c r="F64" s="19">
        <f t="shared" si="0"/>
        <v>0</v>
      </c>
      <c r="G64" s="19"/>
      <c r="H64" s="19">
        <f t="shared" si="1"/>
        <v>0</v>
      </c>
    </row>
    <row r="65" spans="2:8" x14ac:dyDescent="0.4">
      <c r="B65" s="86"/>
      <c r="C65" s="86"/>
      <c r="D65" s="36" t="s">
        <v>437</v>
      </c>
      <c r="E65" s="19"/>
      <c r="F65" s="19">
        <f t="shared" si="0"/>
        <v>0</v>
      </c>
      <c r="G65" s="19"/>
      <c r="H65" s="19">
        <f t="shared" si="1"/>
        <v>0</v>
      </c>
    </row>
    <row r="66" spans="2:8" x14ac:dyDescent="0.4">
      <c r="B66" s="86"/>
      <c r="C66" s="86"/>
      <c r="D66" s="36" t="s">
        <v>442</v>
      </c>
      <c r="E66" s="19"/>
      <c r="F66" s="19">
        <f t="shared" si="0"/>
        <v>0</v>
      </c>
      <c r="G66" s="19"/>
      <c r="H66" s="19">
        <f t="shared" si="1"/>
        <v>0</v>
      </c>
    </row>
    <row r="67" spans="2:8" x14ac:dyDescent="0.4">
      <c r="B67" s="86"/>
      <c r="C67" s="86"/>
      <c r="D67" s="36" t="s">
        <v>435</v>
      </c>
      <c r="E67" s="19">
        <f>+E68+E69+E70</f>
        <v>0</v>
      </c>
      <c r="F67" s="19">
        <f t="shared" si="0"/>
        <v>0</v>
      </c>
      <c r="G67" s="19">
        <f>+G68+G69+G70</f>
        <v>0</v>
      </c>
      <c r="H67" s="19">
        <f t="shared" si="1"/>
        <v>0</v>
      </c>
    </row>
    <row r="68" spans="2:8" x14ac:dyDescent="0.4">
      <c r="B68" s="86"/>
      <c r="C68" s="86"/>
      <c r="D68" s="36" t="s">
        <v>446</v>
      </c>
      <c r="E68" s="19"/>
      <c r="F68" s="19">
        <f t="shared" si="0"/>
        <v>0</v>
      </c>
      <c r="G68" s="19"/>
      <c r="H68" s="19">
        <f t="shared" si="1"/>
        <v>0</v>
      </c>
    </row>
    <row r="69" spans="2:8" x14ac:dyDescent="0.4">
      <c r="B69" s="86"/>
      <c r="C69" s="86"/>
      <c r="D69" s="36" t="s">
        <v>434</v>
      </c>
      <c r="E69" s="19"/>
      <c r="F69" s="19">
        <f t="shared" si="0"/>
        <v>0</v>
      </c>
      <c r="G69" s="19"/>
      <c r="H69" s="19">
        <f t="shared" si="1"/>
        <v>0</v>
      </c>
    </row>
    <row r="70" spans="2:8" x14ac:dyDescent="0.4">
      <c r="B70" s="86"/>
      <c r="C70" s="86"/>
      <c r="D70" s="36" t="s">
        <v>442</v>
      </c>
      <c r="E70" s="19"/>
      <c r="F70" s="19">
        <f t="shared" si="0"/>
        <v>0</v>
      </c>
      <c r="G70" s="19"/>
      <c r="H70" s="19">
        <f t="shared" si="1"/>
        <v>0</v>
      </c>
    </row>
    <row r="71" spans="2:8" x14ac:dyDescent="0.4">
      <c r="B71" s="86"/>
      <c r="C71" s="86"/>
      <c r="D71" s="36" t="s">
        <v>319</v>
      </c>
      <c r="E71" s="19">
        <f>+E72+E75+E76</f>
        <v>0</v>
      </c>
      <c r="F71" s="19">
        <f t="shared" si="0"/>
        <v>0</v>
      </c>
      <c r="G71" s="19">
        <f>+G72+G75+G76</f>
        <v>0</v>
      </c>
      <c r="H71" s="19">
        <f t="shared" si="1"/>
        <v>0</v>
      </c>
    </row>
    <row r="72" spans="2:8" x14ac:dyDescent="0.4">
      <c r="B72" s="86"/>
      <c r="C72" s="86"/>
      <c r="D72" s="36" t="s">
        <v>447</v>
      </c>
      <c r="E72" s="19">
        <f>+E73+E74</f>
        <v>0</v>
      </c>
      <c r="F72" s="19">
        <f t="shared" ref="F72:F135" si="2">+E72</f>
        <v>0</v>
      </c>
      <c r="G72" s="19">
        <f>+G73+G74</f>
        <v>0</v>
      </c>
      <c r="H72" s="19">
        <f t="shared" ref="H72:H135" si="3">F72-ABS(G72)</f>
        <v>0</v>
      </c>
    </row>
    <row r="73" spans="2:8" x14ac:dyDescent="0.4">
      <c r="B73" s="86"/>
      <c r="C73" s="86"/>
      <c r="D73" s="36" t="s">
        <v>444</v>
      </c>
      <c r="E73" s="19"/>
      <c r="F73" s="19">
        <f t="shared" si="2"/>
        <v>0</v>
      </c>
      <c r="G73" s="19"/>
      <c r="H73" s="19">
        <f t="shared" si="3"/>
        <v>0</v>
      </c>
    </row>
    <row r="74" spans="2:8" x14ac:dyDescent="0.4">
      <c r="B74" s="86"/>
      <c r="C74" s="86"/>
      <c r="D74" s="36" t="s">
        <v>420</v>
      </c>
      <c r="E74" s="19"/>
      <c r="F74" s="19">
        <f t="shared" si="2"/>
        <v>0</v>
      </c>
      <c r="G74" s="19"/>
      <c r="H74" s="19">
        <f t="shared" si="3"/>
        <v>0</v>
      </c>
    </row>
    <row r="75" spans="2:8" x14ac:dyDescent="0.4">
      <c r="B75" s="86"/>
      <c r="C75" s="86"/>
      <c r="D75" s="36" t="s">
        <v>448</v>
      </c>
      <c r="E75" s="19"/>
      <c r="F75" s="19">
        <f t="shared" si="2"/>
        <v>0</v>
      </c>
      <c r="G75" s="19"/>
      <c r="H75" s="19">
        <f t="shared" si="3"/>
        <v>0</v>
      </c>
    </row>
    <row r="76" spans="2:8" x14ac:dyDescent="0.4">
      <c r="B76" s="86"/>
      <c r="C76" s="86"/>
      <c r="D76" s="36" t="s">
        <v>435</v>
      </c>
      <c r="E76" s="19">
        <f>+E77+E78+E79+E80+E81</f>
        <v>0</v>
      </c>
      <c r="F76" s="19">
        <f t="shared" si="2"/>
        <v>0</v>
      </c>
      <c r="G76" s="19">
        <f>+G77+G78+G79+G80+G81</f>
        <v>0</v>
      </c>
      <c r="H76" s="19">
        <f t="shared" si="3"/>
        <v>0</v>
      </c>
    </row>
    <row r="77" spans="2:8" x14ac:dyDescent="0.4">
      <c r="B77" s="86"/>
      <c r="C77" s="86"/>
      <c r="D77" s="36" t="s">
        <v>436</v>
      </c>
      <c r="E77" s="19"/>
      <c r="F77" s="19">
        <f t="shared" si="2"/>
        <v>0</v>
      </c>
      <c r="G77" s="19"/>
      <c r="H77" s="19">
        <f t="shared" si="3"/>
        <v>0</v>
      </c>
    </row>
    <row r="78" spans="2:8" x14ac:dyDescent="0.4">
      <c r="B78" s="86"/>
      <c r="C78" s="86"/>
      <c r="D78" s="36" t="s">
        <v>437</v>
      </c>
      <c r="E78" s="19"/>
      <c r="F78" s="19">
        <f t="shared" si="2"/>
        <v>0</v>
      </c>
      <c r="G78" s="19"/>
      <c r="H78" s="19">
        <f t="shared" si="3"/>
        <v>0</v>
      </c>
    </row>
    <row r="79" spans="2:8" x14ac:dyDescent="0.4">
      <c r="B79" s="86"/>
      <c r="C79" s="86"/>
      <c r="D79" s="36" t="s">
        <v>440</v>
      </c>
      <c r="E79" s="19"/>
      <c r="F79" s="19">
        <f t="shared" si="2"/>
        <v>0</v>
      </c>
      <c r="G79" s="19"/>
      <c r="H79" s="19">
        <f t="shared" si="3"/>
        <v>0</v>
      </c>
    </row>
    <row r="80" spans="2:8" x14ac:dyDescent="0.4">
      <c r="B80" s="86"/>
      <c r="C80" s="86"/>
      <c r="D80" s="36" t="s">
        <v>441</v>
      </c>
      <c r="E80" s="19"/>
      <c r="F80" s="19">
        <f t="shared" si="2"/>
        <v>0</v>
      </c>
      <c r="G80" s="19"/>
      <c r="H80" s="19">
        <f t="shared" si="3"/>
        <v>0</v>
      </c>
    </row>
    <row r="81" spans="2:8" x14ac:dyDescent="0.4">
      <c r="B81" s="86"/>
      <c r="C81" s="86"/>
      <c r="D81" s="36" t="s">
        <v>442</v>
      </c>
      <c r="E81" s="19"/>
      <c r="F81" s="19">
        <f t="shared" si="2"/>
        <v>0</v>
      </c>
      <c r="G81" s="19"/>
      <c r="H81" s="19">
        <f t="shared" si="3"/>
        <v>0</v>
      </c>
    </row>
    <row r="82" spans="2:8" x14ac:dyDescent="0.4">
      <c r="B82" s="86"/>
      <c r="C82" s="86"/>
      <c r="D82" s="36" t="s">
        <v>320</v>
      </c>
      <c r="E82" s="19">
        <f>+E83+E86+E89+E92+E95+E96+E100+E101</f>
        <v>0</v>
      </c>
      <c r="F82" s="19">
        <f t="shared" si="2"/>
        <v>0</v>
      </c>
      <c r="G82" s="19">
        <f>+G83+G86+G89+G92+G95+G96+G100+G101</f>
        <v>0</v>
      </c>
      <c r="H82" s="19">
        <f t="shared" si="3"/>
        <v>0</v>
      </c>
    </row>
    <row r="83" spans="2:8" x14ac:dyDescent="0.4">
      <c r="B83" s="86"/>
      <c r="C83" s="86"/>
      <c r="D83" s="36" t="s">
        <v>449</v>
      </c>
      <c r="E83" s="19">
        <f>+E84+E85</f>
        <v>0</v>
      </c>
      <c r="F83" s="19">
        <f t="shared" si="2"/>
        <v>0</v>
      </c>
      <c r="G83" s="19">
        <f>+G84+G85</f>
        <v>0</v>
      </c>
      <c r="H83" s="19">
        <f t="shared" si="3"/>
        <v>0</v>
      </c>
    </row>
    <row r="84" spans="2:8" x14ac:dyDescent="0.4">
      <c r="B84" s="86"/>
      <c r="C84" s="86"/>
      <c r="D84" s="36" t="s">
        <v>450</v>
      </c>
      <c r="E84" s="19"/>
      <c r="F84" s="19">
        <f t="shared" si="2"/>
        <v>0</v>
      </c>
      <c r="G84" s="19"/>
      <c r="H84" s="19">
        <f t="shared" si="3"/>
        <v>0</v>
      </c>
    </row>
    <row r="85" spans="2:8" x14ac:dyDescent="0.4">
      <c r="B85" s="86"/>
      <c r="C85" s="86"/>
      <c r="D85" s="36" t="s">
        <v>414</v>
      </c>
      <c r="E85" s="19"/>
      <c r="F85" s="19">
        <f t="shared" si="2"/>
        <v>0</v>
      </c>
      <c r="G85" s="19"/>
      <c r="H85" s="19">
        <f t="shared" si="3"/>
        <v>0</v>
      </c>
    </row>
    <row r="86" spans="2:8" x14ac:dyDescent="0.4">
      <c r="B86" s="86"/>
      <c r="C86" s="86"/>
      <c r="D86" s="36" t="s">
        <v>451</v>
      </c>
      <c r="E86" s="19">
        <f>+E87+E88</f>
        <v>0</v>
      </c>
      <c r="F86" s="19">
        <f t="shared" si="2"/>
        <v>0</v>
      </c>
      <c r="G86" s="19">
        <f>+G87+G88</f>
        <v>0</v>
      </c>
      <c r="H86" s="19">
        <f t="shared" si="3"/>
        <v>0</v>
      </c>
    </row>
    <row r="87" spans="2:8" x14ac:dyDescent="0.4">
      <c r="B87" s="86"/>
      <c r="C87" s="86"/>
      <c r="D87" s="36" t="s">
        <v>452</v>
      </c>
      <c r="E87" s="19"/>
      <c r="F87" s="19">
        <f t="shared" si="2"/>
        <v>0</v>
      </c>
      <c r="G87" s="19"/>
      <c r="H87" s="19">
        <f t="shared" si="3"/>
        <v>0</v>
      </c>
    </row>
    <row r="88" spans="2:8" x14ac:dyDescent="0.4">
      <c r="B88" s="86"/>
      <c r="C88" s="86"/>
      <c r="D88" s="36" t="s">
        <v>414</v>
      </c>
      <c r="E88" s="19"/>
      <c r="F88" s="19">
        <f t="shared" si="2"/>
        <v>0</v>
      </c>
      <c r="G88" s="19"/>
      <c r="H88" s="19">
        <f t="shared" si="3"/>
        <v>0</v>
      </c>
    </row>
    <row r="89" spans="2:8" x14ac:dyDescent="0.4">
      <c r="B89" s="86"/>
      <c r="C89" s="86"/>
      <c r="D89" s="36" t="s">
        <v>453</v>
      </c>
      <c r="E89" s="19">
        <f>+E90+E91</f>
        <v>0</v>
      </c>
      <c r="F89" s="19">
        <f t="shared" si="2"/>
        <v>0</v>
      </c>
      <c r="G89" s="19">
        <f>+G90+G91</f>
        <v>0</v>
      </c>
      <c r="H89" s="19">
        <f t="shared" si="3"/>
        <v>0</v>
      </c>
    </row>
    <row r="90" spans="2:8" x14ac:dyDescent="0.4">
      <c r="B90" s="86"/>
      <c r="C90" s="86"/>
      <c r="D90" s="36" t="s">
        <v>454</v>
      </c>
      <c r="E90" s="19"/>
      <c r="F90" s="19">
        <f t="shared" si="2"/>
        <v>0</v>
      </c>
      <c r="G90" s="19"/>
      <c r="H90" s="19">
        <f t="shared" si="3"/>
        <v>0</v>
      </c>
    </row>
    <row r="91" spans="2:8" x14ac:dyDescent="0.4">
      <c r="B91" s="86"/>
      <c r="C91" s="86"/>
      <c r="D91" s="36" t="s">
        <v>414</v>
      </c>
      <c r="E91" s="19"/>
      <c r="F91" s="19">
        <f t="shared" si="2"/>
        <v>0</v>
      </c>
      <c r="G91" s="19"/>
      <c r="H91" s="19">
        <f t="shared" si="3"/>
        <v>0</v>
      </c>
    </row>
    <row r="92" spans="2:8" x14ac:dyDescent="0.4">
      <c r="B92" s="86"/>
      <c r="C92" s="86"/>
      <c r="D92" s="36" t="s">
        <v>455</v>
      </c>
      <c r="E92" s="19">
        <f>+E93+E94</f>
        <v>0</v>
      </c>
      <c r="F92" s="19">
        <f t="shared" si="2"/>
        <v>0</v>
      </c>
      <c r="G92" s="19">
        <f>+G93+G94</f>
        <v>0</v>
      </c>
      <c r="H92" s="19">
        <f t="shared" si="3"/>
        <v>0</v>
      </c>
    </row>
    <row r="93" spans="2:8" x14ac:dyDescent="0.4">
      <c r="B93" s="86"/>
      <c r="C93" s="86"/>
      <c r="D93" s="36" t="s">
        <v>456</v>
      </c>
      <c r="E93" s="19"/>
      <c r="F93" s="19">
        <f t="shared" si="2"/>
        <v>0</v>
      </c>
      <c r="G93" s="19"/>
      <c r="H93" s="19">
        <f t="shared" si="3"/>
        <v>0</v>
      </c>
    </row>
    <row r="94" spans="2:8" x14ac:dyDescent="0.4">
      <c r="B94" s="86"/>
      <c r="C94" s="86"/>
      <c r="D94" s="36" t="s">
        <v>414</v>
      </c>
      <c r="E94" s="19"/>
      <c r="F94" s="19">
        <f t="shared" si="2"/>
        <v>0</v>
      </c>
      <c r="G94" s="19"/>
      <c r="H94" s="19">
        <f t="shared" si="3"/>
        <v>0</v>
      </c>
    </row>
    <row r="95" spans="2:8" x14ac:dyDescent="0.4">
      <c r="B95" s="86"/>
      <c r="C95" s="86"/>
      <c r="D95" s="36" t="s">
        <v>457</v>
      </c>
      <c r="E95" s="19"/>
      <c r="F95" s="19">
        <f t="shared" si="2"/>
        <v>0</v>
      </c>
      <c r="G95" s="19"/>
      <c r="H95" s="19">
        <f t="shared" si="3"/>
        <v>0</v>
      </c>
    </row>
    <row r="96" spans="2:8" x14ac:dyDescent="0.4">
      <c r="B96" s="86"/>
      <c r="C96" s="86"/>
      <c r="D96" s="36" t="s">
        <v>423</v>
      </c>
      <c r="E96" s="19">
        <f>+E97+E98+E99</f>
        <v>0</v>
      </c>
      <c r="F96" s="19">
        <f t="shared" si="2"/>
        <v>0</v>
      </c>
      <c r="G96" s="19">
        <f>+G97+G98+G99</f>
        <v>0</v>
      </c>
      <c r="H96" s="19">
        <f t="shared" si="3"/>
        <v>0</v>
      </c>
    </row>
    <row r="97" spans="2:8" x14ac:dyDescent="0.4">
      <c r="B97" s="86"/>
      <c r="C97" s="86"/>
      <c r="D97" s="36" t="s">
        <v>458</v>
      </c>
      <c r="E97" s="19"/>
      <c r="F97" s="19">
        <f t="shared" si="2"/>
        <v>0</v>
      </c>
      <c r="G97" s="19"/>
      <c r="H97" s="19">
        <f t="shared" si="3"/>
        <v>0</v>
      </c>
    </row>
    <row r="98" spans="2:8" x14ac:dyDescent="0.4">
      <c r="B98" s="86"/>
      <c r="C98" s="86"/>
      <c r="D98" s="36" t="s">
        <v>459</v>
      </c>
      <c r="E98" s="19"/>
      <c r="F98" s="19">
        <f t="shared" si="2"/>
        <v>0</v>
      </c>
      <c r="G98" s="19"/>
      <c r="H98" s="19">
        <f t="shared" si="3"/>
        <v>0</v>
      </c>
    </row>
    <row r="99" spans="2:8" x14ac:dyDescent="0.4">
      <c r="B99" s="86"/>
      <c r="C99" s="86"/>
      <c r="D99" s="36" t="s">
        <v>434</v>
      </c>
      <c r="E99" s="19"/>
      <c r="F99" s="19">
        <f t="shared" si="2"/>
        <v>0</v>
      </c>
      <c r="G99" s="19"/>
      <c r="H99" s="19">
        <f t="shared" si="3"/>
        <v>0</v>
      </c>
    </row>
    <row r="100" spans="2:8" x14ac:dyDescent="0.4">
      <c r="B100" s="86"/>
      <c r="C100" s="86"/>
      <c r="D100" s="36" t="s">
        <v>448</v>
      </c>
      <c r="E100" s="19"/>
      <c r="F100" s="19">
        <f t="shared" si="2"/>
        <v>0</v>
      </c>
      <c r="G100" s="19"/>
      <c r="H100" s="19">
        <f t="shared" si="3"/>
        <v>0</v>
      </c>
    </row>
    <row r="101" spans="2:8" x14ac:dyDescent="0.4">
      <c r="B101" s="86"/>
      <c r="C101" s="86"/>
      <c r="D101" s="36" t="s">
        <v>435</v>
      </c>
      <c r="E101" s="19">
        <f>+E102+E103+E104+E105+E106</f>
        <v>0</v>
      </c>
      <c r="F101" s="19">
        <f t="shared" si="2"/>
        <v>0</v>
      </c>
      <c r="G101" s="19">
        <f>+G102+G103+G104+G105+G106</f>
        <v>0</v>
      </c>
      <c r="H101" s="19">
        <f t="shared" si="3"/>
        <v>0</v>
      </c>
    </row>
    <row r="102" spans="2:8" x14ac:dyDescent="0.4">
      <c r="B102" s="86"/>
      <c r="C102" s="86"/>
      <c r="D102" s="36" t="s">
        <v>436</v>
      </c>
      <c r="E102" s="19"/>
      <c r="F102" s="19">
        <f t="shared" si="2"/>
        <v>0</v>
      </c>
      <c r="G102" s="19"/>
      <c r="H102" s="19">
        <f t="shared" si="3"/>
        <v>0</v>
      </c>
    </row>
    <row r="103" spans="2:8" x14ac:dyDescent="0.4">
      <c r="B103" s="86"/>
      <c r="C103" s="86"/>
      <c r="D103" s="36" t="s">
        <v>437</v>
      </c>
      <c r="E103" s="19"/>
      <c r="F103" s="19">
        <f t="shared" si="2"/>
        <v>0</v>
      </c>
      <c r="G103" s="19"/>
      <c r="H103" s="19">
        <f t="shared" si="3"/>
        <v>0</v>
      </c>
    </row>
    <row r="104" spans="2:8" x14ac:dyDescent="0.4">
      <c r="B104" s="86"/>
      <c r="C104" s="86"/>
      <c r="D104" s="36" t="s">
        <v>440</v>
      </c>
      <c r="E104" s="19"/>
      <c r="F104" s="19">
        <f t="shared" si="2"/>
        <v>0</v>
      </c>
      <c r="G104" s="19"/>
      <c r="H104" s="19">
        <f t="shared" si="3"/>
        <v>0</v>
      </c>
    </row>
    <row r="105" spans="2:8" x14ac:dyDescent="0.4">
      <c r="B105" s="86"/>
      <c r="C105" s="86"/>
      <c r="D105" s="36" t="s">
        <v>441</v>
      </c>
      <c r="E105" s="19"/>
      <c r="F105" s="19">
        <f t="shared" si="2"/>
        <v>0</v>
      </c>
      <c r="G105" s="19"/>
      <c r="H105" s="19">
        <f t="shared" si="3"/>
        <v>0</v>
      </c>
    </row>
    <row r="106" spans="2:8" x14ac:dyDescent="0.4">
      <c r="B106" s="86"/>
      <c r="C106" s="86"/>
      <c r="D106" s="36" t="s">
        <v>442</v>
      </c>
      <c r="E106" s="19"/>
      <c r="F106" s="19">
        <f t="shared" si="2"/>
        <v>0</v>
      </c>
      <c r="G106" s="19"/>
      <c r="H106" s="19">
        <f t="shared" si="3"/>
        <v>0</v>
      </c>
    </row>
    <row r="107" spans="2:8" x14ac:dyDescent="0.4">
      <c r="B107" s="86"/>
      <c r="C107" s="86"/>
      <c r="D107" s="36" t="s">
        <v>321</v>
      </c>
      <c r="E107" s="19"/>
      <c r="F107" s="19">
        <f t="shared" si="2"/>
        <v>0</v>
      </c>
      <c r="G107" s="19"/>
      <c r="H107" s="19">
        <f t="shared" si="3"/>
        <v>0</v>
      </c>
    </row>
    <row r="108" spans="2:8" x14ac:dyDescent="0.4">
      <c r="B108" s="86"/>
      <c r="C108" s="86"/>
      <c r="D108" s="36" t="s">
        <v>322</v>
      </c>
      <c r="E108" s="19">
        <f>+E109+E118+E123+E124+E128+E131+E137</f>
        <v>7836740</v>
      </c>
      <c r="F108" s="19">
        <f t="shared" si="2"/>
        <v>7836740</v>
      </c>
      <c r="G108" s="19">
        <f>+G109+G118+G123+G124+G128+G131+G137</f>
        <v>0</v>
      </c>
      <c r="H108" s="19">
        <f t="shared" si="3"/>
        <v>7836740</v>
      </c>
    </row>
    <row r="109" spans="2:8" x14ac:dyDescent="0.4">
      <c r="B109" s="86"/>
      <c r="C109" s="86"/>
      <c r="D109" s="36" t="s">
        <v>460</v>
      </c>
      <c r="E109" s="19">
        <f>+E110+E111+E112+E113+E114+E115+E116+E117</f>
        <v>0</v>
      </c>
      <c r="F109" s="19">
        <f t="shared" si="2"/>
        <v>0</v>
      </c>
      <c r="G109" s="19">
        <f>+G110+G111+G112+G113+G114+G115+G116+G117</f>
        <v>0</v>
      </c>
      <c r="H109" s="19">
        <f t="shared" si="3"/>
        <v>0</v>
      </c>
    </row>
    <row r="110" spans="2:8" x14ac:dyDescent="0.4">
      <c r="B110" s="86"/>
      <c r="C110" s="86"/>
      <c r="D110" s="36" t="s">
        <v>461</v>
      </c>
      <c r="E110" s="19"/>
      <c r="F110" s="19">
        <f t="shared" si="2"/>
        <v>0</v>
      </c>
      <c r="G110" s="19"/>
      <c r="H110" s="19">
        <f t="shared" si="3"/>
        <v>0</v>
      </c>
    </row>
    <row r="111" spans="2:8" x14ac:dyDescent="0.4">
      <c r="B111" s="86"/>
      <c r="C111" s="86"/>
      <c r="D111" s="36" t="s">
        <v>462</v>
      </c>
      <c r="E111" s="19"/>
      <c r="F111" s="19">
        <f t="shared" si="2"/>
        <v>0</v>
      </c>
      <c r="G111" s="19"/>
      <c r="H111" s="19">
        <f t="shared" si="3"/>
        <v>0</v>
      </c>
    </row>
    <row r="112" spans="2:8" x14ac:dyDescent="0.4">
      <c r="B112" s="86"/>
      <c r="C112" s="86"/>
      <c r="D112" s="36" t="s">
        <v>463</v>
      </c>
      <c r="E112" s="19"/>
      <c r="F112" s="19">
        <f t="shared" si="2"/>
        <v>0</v>
      </c>
      <c r="G112" s="19"/>
      <c r="H112" s="19">
        <f t="shared" si="3"/>
        <v>0</v>
      </c>
    </row>
    <row r="113" spans="2:8" x14ac:dyDescent="0.4">
      <c r="B113" s="86"/>
      <c r="C113" s="86"/>
      <c r="D113" s="36" t="s">
        <v>464</v>
      </c>
      <c r="E113" s="19"/>
      <c r="F113" s="19">
        <f t="shared" si="2"/>
        <v>0</v>
      </c>
      <c r="G113" s="19"/>
      <c r="H113" s="19">
        <f t="shared" si="3"/>
        <v>0</v>
      </c>
    </row>
    <row r="114" spans="2:8" x14ac:dyDescent="0.4">
      <c r="B114" s="86"/>
      <c r="C114" s="86"/>
      <c r="D114" s="36" t="s">
        <v>465</v>
      </c>
      <c r="E114" s="19"/>
      <c r="F114" s="19">
        <f t="shared" si="2"/>
        <v>0</v>
      </c>
      <c r="G114" s="19"/>
      <c r="H114" s="19">
        <f t="shared" si="3"/>
        <v>0</v>
      </c>
    </row>
    <row r="115" spans="2:8" x14ac:dyDescent="0.4">
      <c r="B115" s="86"/>
      <c r="C115" s="86"/>
      <c r="D115" s="36" t="s">
        <v>466</v>
      </c>
      <c r="E115" s="19"/>
      <c r="F115" s="19">
        <f t="shared" si="2"/>
        <v>0</v>
      </c>
      <c r="G115" s="19"/>
      <c r="H115" s="19">
        <f t="shared" si="3"/>
        <v>0</v>
      </c>
    </row>
    <row r="116" spans="2:8" x14ac:dyDescent="0.4">
      <c r="B116" s="86"/>
      <c r="C116" s="86"/>
      <c r="D116" s="36" t="s">
        <v>467</v>
      </c>
      <c r="E116" s="19"/>
      <c r="F116" s="19">
        <f t="shared" si="2"/>
        <v>0</v>
      </c>
      <c r="G116" s="19"/>
      <c r="H116" s="19">
        <f t="shared" si="3"/>
        <v>0</v>
      </c>
    </row>
    <row r="117" spans="2:8" x14ac:dyDescent="0.4">
      <c r="B117" s="86"/>
      <c r="C117" s="86"/>
      <c r="D117" s="36" t="s">
        <v>468</v>
      </c>
      <c r="E117" s="19"/>
      <c r="F117" s="19">
        <f t="shared" si="2"/>
        <v>0</v>
      </c>
      <c r="G117" s="19"/>
      <c r="H117" s="19">
        <f t="shared" si="3"/>
        <v>0</v>
      </c>
    </row>
    <row r="118" spans="2:8" x14ac:dyDescent="0.4">
      <c r="B118" s="86"/>
      <c r="C118" s="86"/>
      <c r="D118" s="36" t="s">
        <v>469</v>
      </c>
      <c r="E118" s="19">
        <f>+E119+E120+E121+E122</f>
        <v>0</v>
      </c>
      <c r="F118" s="19">
        <f t="shared" si="2"/>
        <v>0</v>
      </c>
      <c r="G118" s="19">
        <f>+G119+G120+G121+G122</f>
        <v>0</v>
      </c>
      <c r="H118" s="19">
        <f t="shared" si="3"/>
        <v>0</v>
      </c>
    </row>
    <row r="119" spans="2:8" x14ac:dyDescent="0.4">
      <c r="B119" s="86"/>
      <c r="C119" s="86"/>
      <c r="D119" s="36" t="s">
        <v>470</v>
      </c>
      <c r="E119" s="19"/>
      <c r="F119" s="19">
        <f t="shared" si="2"/>
        <v>0</v>
      </c>
      <c r="G119" s="19"/>
      <c r="H119" s="19">
        <f t="shared" si="3"/>
        <v>0</v>
      </c>
    </row>
    <row r="120" spans="2:8" x14ac:dyDescent="0.4">
      <c r="B120" s="86"/>
      <c r="C120" s="86"/>
      <c r="D120" s="36" t="s">
        <v>471</v>
      </c>
      <c r="E120" s="19"/>
      <c r="F120" s="19">
        <f t="shared" si="2"/>
        <v>0</v>
      </c>
      <c r="G120" s="19"/>
      <c r="H120" s="19">
        <f t="shared" si="3"/>
        <v>0</v>
      </c>
    </row>
    <row r="121" spans="2:8" x14ac:dyDescent="0.4">
      <c r="B121" s="86"/>
      <c r="C121" s="86"/>
      <c r="D121" s="36" t="s">
        <v>472</v>
      </c>
      <c r="E121" s="19"/>
      <c r="F121" s="19">
        <f t="shared" si="2"/>
        <v>0</v>
      </c>
      <c r="G121" s="19"/>
      <c r="H121" s="19">
        <f t="shared" si="3"/>
        <v>0</v>
      </c>
    </row>
    <row r="122" spans="2:8" x14ac:dyDescent="0.4">
      <c r="B122" s="86"/>
      <c r="C122" s="86"/>
      <c r="D122" s="36" t="s">
        <v>473</v>
      </c>
      <c r="E122" s="19"/>
      <c r="F122" s="19">
        <f t="shared" si="2"/>
        <v>0</v>
      </c>
      <c r="G122" s="19"/>
      <c r="H122" s="19">
        <f t="shared" si="3"/>
        <v>0</v>
      </c>
    </row>
    <row r="123" spans="2:8" x14ac:dyDescent="0.4">
      <c r="B123" s="86"/>
      <c r="C123" s="86"/>
      <c r="D123" s="36" t="s">
        <v>474</v>
      </c>
      <c r="E123" s="19"/>
      <c r="F123" s="19">
        <f t="shared" si="2"/>
        <v>0</v>
      </c>
      <c r="G123" s="19"/>
      <c r="H123" s="19">
        <f t="shared" si="3"/>
        <v>0</v>
      </c>
    </row>
    <row r="124" spans="2:8" x14ac:dyDescent="0.4">
      <c r="B124" s="86"/>
      <c r="C124" s="86"/>
      <c r="D124" s="36" t="s">
        <v>475</v>
      </c>
      <c r="E124" s="19">
        <f>+E125+E126+E127</f>
        <v>0</v>
      </c>
      <c r="F124" s="19">
        <f t="shared" si="2"/>
        <v>0</v>
      </c>
      <c r="G124" s="19">
        <f>+G125+G126+G127</f>
        <v>0</v>
      </c>
      <c r="H124" s="19">
        <f t="shared" si="3"/>
        <v>0</v>
      </c>
    </row>
    <row r="125" spans="2:8" x14ac:dyDescent="0.4">
      <c r="B125" s="86"/>
      <c r="C125" s="86"/>
      <c r="D125" s="36" t="s">
        <v>476</v>
      </c>
      <c r="E125" s="19"/>
      <c r="F125" s="19">
        <f t="shared" si="2"/>
        <v>0</v>
      </c>
      <c r="G125" s="19"/>
      <c r="H125" s="19">
        <f t="shared" si="3"/>
        <v>0</v>
      </c>
    </row>
    <row r="126" spans="2:8" x14ac:dyDescent="0.4">
      <c r="B126" s="86"/>
      <c r="C126" s="86"/>
      <c r="D126" s="36" t="s">
        <v>477</v>
      </c>
      <c r="E126" s="19"/>
      <c r="F126" s="19">
        <f t="shared" si="2"/>
        <v>0</v>
      </c>
      <c r="G126" s="19"/>
      <c r="H126" s="19">
        <f t="shared" si="3"/>
        <v>0</v>
      </c>
    </row>
    <row r="127" spans="2:8" x14ac:dyDescent="0.4">
      <c r="B127" s="86"/>
      <c r="C127" s="86"/>
      <c r="D127" s="36" t="s">
        <v>478</v>
      </c>
      <c r="E127" s="19"/>
      <c r="F127" s="19">
        <f t="shared" si="2"/>
        <v>0</v>
      </c>
      <c r="G127" s="19"/>
      <c r="H127" s="19">
        <f t="shared" si="3"/>
        <v>0</v>
      </c>
    </row>
    <row r="128" spans="2:8" x14ac:dyDescent="0.4">
      <c r="B128" s="86"/>
      <c r="C128" s="86"/>
      <c r="D128" s="36" t="s">
        <v>479</v>
      </c>
      <c r="E128" s="19">
        <f>+E129+E130</f>
        <v>7836740</v>
      </c>
      <c r="F128" s="19">
        <f t="shared" si="2"/>
        <v>7836740</v>
      </c>
      <c r="G128" s="19">
        <f>+G129+G130</f>
        <v>0</v>
      </c>
      <c r="H128" s="19">
        <f t="shared" si="3"/>
        <v>7836740</v>
      </c>
    </row>
    <row r="129" spans="2:8" x14ac:dyDescent="0.4">
      <c r="B129" s="86"/>
      <c r="C129" s="86"/>
      <c r="D129" s="36" t="s">
        <v>414</v>
      </c>
      <c r="E129" s="19">
        <v>7836740</v>
      </c>
      <c r="F129" s="19">
        <f t="shared" si="2"/>
        <v>7836740</v>
      </c>
      <c r="G129" s="19"/>
      <c r="H129" s="19">
        <f t="shared" si="3"/>
        <v>7836740</v>
      </c>
    </row>
    <row r="130" spans="2:8" x14ac:dyDescent="0.4">
      <c r="B130" s="86"/>
      <c r="C130" s="86"/>
      <c r="D130" s="36" t="s">
        <v>480</v>
      </c>
      <c r="E130" s="19"/>
      <c r="F130" s="19">
        <f t="shared" si="2"/>
        <v>0</v>
      </c>
      <c r="G130" s="19"/>
      <c r="H130" s="19">
        <f t="shared" si="3"/>
        <v>0</v>
      </c>
    </row>
    <row r="131" spans="2:8" x14ac:dyDescent="0.4">
      <c r="B131" s="86"/>
      <c r="C131" s="86"/>
      <c r="D131" s="36" t="s">
        <v>435</v>
      </c>
      <c r="E131" s="19">
        <f>+E132+E133+E134+E135+E136</f>
        <v>0</v>
      </c>
      <c r="F131" s="19">
        <f t="shared" si="2"/>
        <v>0</v>
      </c>
      <c r="G131" s="19">
        <f>+G132+G133+G134+G135+G136</f>
        <v>0</v>
      </c>
      <c r="H131" s="19">
        <f t="shared" si="3"/>
        <v>0</v>
      </c>
    </row>
    <row r="132" spans="2:8" x14ac:dyDescent="0.4">
      <c r="B132" s="86"/>
      <c r="C132" s="86"/>
      <c r="D132" s="36" t="s">
        <v>436</v>
      </c>
      <c r="E132" s="19"/>
      <c r="F132" s="19">
        <f t="shared" si="2"/>
        <v>0</v>
      </c>
      <c r="G132" s="19"/>
      <c r="H132" s="19">
        <f t="shared" si="3"/>
        <v>0</v>
      </c>
    </row>
    <row r="133" spans="2:8" x14ac:dyDescent="0.4">
      <c r="B133" s="86"/>
      <c r="C133" s="86"/>
      <c r="D133" s="36" t="s">
        <v>437</v>
      </c>
      <c r="E133" s="19"/>
      <c r="F133" s="19">
        <f t="shared" si="2"/>
        <v>0</v>
      </c>
      <c r="G133" s="19"/>
      <c r="H133" s="19">
        <f t="shared" si="3"/>
        <v>0</v>
      </c>
    </row>
    <row r="134" spans="2:8" x14ac:dyDescent="0.4">
      <c r="B134" s="86"/>
      <c r="C134" s="86"/>
      <c r="D134" s="36" t="s">
        <v>440</v>
      </c>
      <c r="E134" s="19"/>
      <c r="F134" s="19">
        <f t="shared" si="2"/>
        <v>0</v>
      </c>
      <c r="G134" s="19"/>
      <c r="H134" s="19">
        <f t="shared" si="3"/>
        <v>0</v>
      </c>
    </row>
    <row r="135" spans="2:8" x14ac:dyDescent="0.4">
      <c r="B135" s="86"/>
      <c r="C135" s="86"/>
      <c r="D135" s="36" t="s">
        <v>441</v>
      </c>
      <c r="E135" s="19"/>
      <c r="F135" s="19">
        <f t="shared" si="2"/>
        <v>0</v>
      </c>
      <c r="G135" s="19"/>
      <c r="H135" s="19">
        <f t="shared" si="3"/>
        <v>0</v>
      </c>
    </row>
    <row r="136" spans="2:8" x14ac:dyDescent="0.4">
      <c r="B136" s="86"/>
      <c r="C136" s="86"/>
      <c r="D136" s="36" t="s">
        <v>442</v>
      </c>
      <c r="E136" s="19"/>
      <c r="F136" s="19">
        <f t="shared" ref="F136:F199" si="4">+E136</f>
        <v>0</v>
      </c>
      <c r="G136" s="19"/>
      <c r="H136" s="19">
        <f t="shared" ref="H136:H199" si="5">F136-ABS(G136)</f>
        <v>0</v>
      </c>
    </row>
    <row r="137" spans="2:8" x14ac:dyDescent="0.4">
      <c r="B137" s="86"/>
      <c r="C137" s="86"/>
      <c r="D137" s="36" t="s">
        <v>146</v>
      </c>
      <c r="E137" s="19"/>
      <c r="F137" s="19">
        <f t="shared" si="4"/>
        <v>0</v>
      </c>
      <c r="G137" s="19"/>
      <c r="H137" s="19">
        <f t="shared" si="5"/>
        <v>0</v>
      </c>
    </row>
    <row r="138" spans="2:8" x14ac:dyDescent="0.4">
      <c r="B138" s="86"/>
      <c r="C138" s="86"/>
      <c r="D138" s="36" t="s">
        <v>323</v>
      </c>
      <c r="E138" s="19">
        <f>+E139+E142+E143+E144</f>
        <v>0</v>
      </c>
      <c r="F138" s="19">
        <f t="shared" si="4"/>
        <v>0</v>
      </c>
      <c r="G138" s="19">
        <f>+G139+G142+G143+G144</f>
        <v>0</v>
      </c>
      <c r="H138" s="19">
        <f t="shared" si="5"/>
        <v>0</v>
      </c>
    </row>
    <row r="139" spans="2:8" x14ac:dyDescent="0.4">
      <c r="B139" s="86"/>
      <c r="C139" s="86"/>
      <c r="D139" s="36" t="s">
        <v>447</v>
      </c>
      <c r="E139" s="19">
        <f>+E140+E141</f>
        <v>0</v>
      </c>
      <c r="F139" s="19">
        <f t="shared" si="4"/>
        <v>0</v>
      </c>
      <c r="G139" s="19">
        <f>+G140+G141</f>
        <v>0</v>
      </c>
      <c r="H139" s="19">
        <f t="shared" si="5"/>
        <v>0</v>
      </c>
    </row>
    <row r="140" spans="2:8" x14ac:dyDescent="0.4">
      <c r="B140" s="86"/>
      <c r="C140" s="86"/>
      <c r="D140" s="36" t="s">
        <v>444</v>
      </c>
      <c r="E140" s="19"/>
      <c r="F140" s="19">
        <f t="shared" si="4"/>
        <v>0</v>
      </c>
      <c r="G140" s="19"/>
      <c r="H140" s="19">
        <f t="shared" si="5"/>
        <v>0</v>
      </c>
    </row>
    <row r="141" spans="2:8" x14ac:dyDescent="0.4">
      <c r="B141" s="86"/>
      <c r="C141" s="86"/>
      <c r="D141" s="36" t="s">
        <v>420</v>
      </c>
      <c r="E141" s="19"/>
      <c r="F141" s="19">
        <f t="shared" si="4"/>
        <v>0</v>
      </c>
      <c r="G141" s="19"/>
      <c r="H141" s="19">
        <f t="shared" si="5"/>
        <v>0</v>
      </c>
    </row>
    <row r="142" spans="2:8" x14ac:dyDescent="0.4">
      <c r="B142" s="86"/>
      <c r="C142" s="86"/>
      <c r="D142" s="36" t="s">
        <v>481</v>
      </c>
      <c r="E142" s="19"/>
      <c r="F142" s="19">
        <f t="shared" si="4"/>
        <v>0</v>
      </c>
      <c r="G142" s="19"/>
      <c r="H142" s="19">
        <f t="shared" si="5"/>
        <v>0</v>
      </c>
    </row>
    <row r="143" spans="2:8" x14ac:dyDescent="0.4">
      <c r="B143" s="86"/>
      <c r="C143" s="86"/>
      <c r="D143" s="36" t="s">
        <v>474</v>
      </c>
      <c r="E143" s="19"/>
      <c r="F143" s="19">
        <f t="shared" si="4"/>
        <v>0</v>
      </c>
      <c r="G143" s="19"/>
      <c r="H143" s="19">
        <f t="shared" si="5"/>
        <v>0</v>
      </c>
    </row>
    <row r="144" spans="2:8" x14ac:dyDescent="0.4">
      <c r="B144" s="86"/>
      <c r="C144" s="86"/>
      <c r="D144" s="36" t="s">
        <v>435</v>
      </c>
      <c r="E144" s="19">
        <f>+E145+E146+E147+E148+E149</f>
        <v>0</v>
      </c>
      <c r="F144" s="19">
        <f t="shared" si="4"/>
        <v>0</v>
      </c>
      <c r="G144" s="19">
        <f>+G145+G146+G147+G148+G149</f>
        <v>0</v>
      </c>
      <c r="H144" s="19">
        <f t="shared" si="5"/>
        <v>0</v>
      </c>
    </row>
    <row r="145" spans="2:8" x14ac:dyDescent="0.4">
      <c r="B145" s="86"/>
      <c r="C145" s="86"/>
      <c r="D145" s="36" t="s">
        <v>436</v>
      </c>
      <c r="E145" s="19"/>
      <c r="F145" s="19">
        <f t="shared" si="4"/>
        <v>0</v>
      </c>
      <c r="G145" s="19"/>
      <c r="H145" s="19">
        <f t="shared" si="5"/>
        <v>0</v>
      </c>
    </row>
    <row r="146" spans="2:8" x14ac:dyDescent="0.4">
      <c r="B146" s="86"/>
      <c r="C146" s="86"/>
      <c r="D146" s="36" t="s">
        <v>437</v>
      </c>
      <c r="E146" s="19"/>
      <c r="F146" s="19">
        <f t="shared" si="4"/>
        <v>0</v>
      </c>
      <c r="G146" s="19"/>
      <c r="H146" s="19">
        <f t="shared" si="5"/>
        <v>0</v>
      </c>
    </row>
    <row r="147" spans="2:8" x14ac:dyDescent="0.4">
      <c r="B147" s="86"/>
      <c r="C147" s="86"/>
      <c r="D147" s="36" t="s">
        <v>440</v>
      </c>
      <c r="E147" s="19"/>
      <c r="F147" s="19">
        <f t="shared" si="4"/>
        <v>0</v>
      </c>
      <c r="G147" s="19"/>
      <c r="H147" s="19">
        <f t="shared" si="5"/>
        <v>0</v>
      </c>
    </row>
    <row r="148" spans="2:8" x14ac:dyDescent="0.4">
      <c r="B148" s="86"/>
      <c r="C148" s="86"/>
      <c r="D148" s="36" t="s">
        <v>441</v>
      </c>
      <c r="E148" s="19"/>
      <c r="F148" s="19">
        <f t="shared" si="4"/>
        <v>0</v>
      </c>
      <c r="G148" s="19"/>
      <c r="H148" s="19">
        <f t="shared" si="5"/>
        <v>0</v>
      </c>
    </row>
    <row r="149" spans="2:8" x14ac:dyDescent="0.4">
      <c r="B149" s="86"/>
      <c r="C149" s="86"/>
      <c r="D149" s="36" t="s">
        <v>442</v>
      </c>
      <c r="E149" s="19"/>
      <c r="F149" s="19">
        <f t="shared" si="4"/>
        <v>0</v>
      </c>
      <c r="G149" s="19"/>
      <c r="H149" s="19">
        <f t="shared" si="5"/>
        <v>0</v>
      </c>
    </row>
    <row r="150" spans="2:8" x14ac:dyDescent="0.4">
      <c r="B150" s="86"/>
      <c r="C150" s="86"/>
      <c r="D150" s="36" t="s">
        <v>324</v>
      </c>
      <c r="E150" s="19">
        <f>+E151+E152+E153+E154+E155+E156+E157+E158+E159+E160+E163+E169</f>
        <v>0</v>
      </c>
      <c r="F150" s="19">
        <f t="shared" si="4"/>
        <v>0</v>
      </c>
      <c r="G150" s="19">
        <f>+G151+G152+G153+G154+G155+G156+G157+G158+G159+G160+G163+G169</f>
        <v>0</v>
      </c>
      <c r="H150" s="19">
        <f t="shared" si="5"/>
        <v>0</v>
      </c>
    </row>
    <row r="151" spans="2:8" x14ac:dyDescent="0.4">
      <c r="B151" s="86"/>
      <c r="C151" s="86"/>
      <c r="D151" s="36" t="s">
        <v>482</v>
      </c>
      <c r="E151" s="19"/>
      <c r="F151" s="19">
        <f t="shared" si="4"/>
        <v>0</v>
      </c>
      <c r="G151" s="19"/>
      <c r="H151" s="19">
        <f t="shared" si="5"/>
        <v>0</v>
      </c>
    </row>
    <row r="152" spans="2:8" x14ac:dyDescent="0.4">
      <c r="B152" s="86"/>
      <c r="C152" s="86"/>
      <c r="D152" s="36" t="s">
        <v>483</v>
      </c>
      <c r="E152" s="19"/>
      <c r="F152" s="19">
        <f t="shared" si="4"/>
        <v>0</v>
      </c>
      <c r="G152" s="19"/>
      <c r="H152" s="19">
        <f t="shared" si="5"/>
        <v>0</v>
      </c>
    </row>
    <row r="153" spans="2:8" x14ac:dyDescent="0.4">
      <c r="B153" s="86"/>
      <c r="C153" s="86"/>
      <c r="D153" s="36" t="s">
        <v>484</v>
      </c>
      <c r="E153" s="19"/>
      <c r="F153" s="19">
        <f t="shared" si="4"/>
        <v>0</v>
      </c>
      <c r="G153" s="19"/>
      <c r="H153" s="19">
        <f t="shared" si="5"/>
        <v>0</v>
      </c>
    </row>
    <row r="154" spans="2:8" x14ac:dyDescent="0.4">
      <c r="B154" s="86"/>
      <c r="C154" s="86"/>
      <c r="D154" s="36" t="s">
        <v>485</v>
      </c>
      <c r="E154" s="19"/>
      <c r="F154" s="19">
        <f t="shared" si="4"/>
        <v>0</v>
      </c>
      <c r="G154" s="19"/>
      <c r="H154" s="19">
        <f t="shared" si="5"/>
        <v>0</v>
      </c>
    </row>
    <row r="155" spans="2:8" x14ac:dyDescent="0.4">
      <c r="B155" s="86"/>
      <c r="C155" s="86"/>
      <c r="D155" s="36" t="s">
        <v>486</v>
      </c>
      <c r="E155" s="19"/>
      <c r="F155" s="19">
        <f t="shared" si="4"/>
        <v>0</v>
      </c>
      <c r="G155" s="19"/>
      <c r="H155" s="19">
        <f t="shared" si="5"/>
        <v>0</v>
      </c>
    </row>
    <row r="156" spans="2:8" x14ac:dyDescent="0.4">
      <c r="B156" s="86"/>
      <c r="C156" s="86"/>
      <c r="D156" s="36" t="s">
        <v>487</v>
      </c>
      <c r="E156" s="19"/>
      <c r="F156" s="19">
        <f t="shared" si="4"/>
        <v>0</v>
      </c>
      <c r="G156" s="19"/>
      <c r="H156" s="19">
        <f t="shared" si="5"/>
        <v>0</v>
      </c>
    </row>
    <row r="157" spans="2:8" x14ac:dyDescent="0.4">
      <c r="B157" s="86"/>
      <c r="C157" s="86"/>
      <c r="D157" s="36" t="s">
        <v>488</v>
      </c>
      <c r="E157" s="19"/>
      <c r="F157" s="19">
        <f t="shared" si="4"/>
        <v>0</v>
      </c>
      <c r="G157" s="19"/>
      <c r="H157" s="19">
        <f t="shared" si="5"/>
        <v>0</v>
      </c>
    </row>
    <row r="158" spans="2:8" x14ac:dyDescent="0.4">
      <c r="B158" s="86"/>
      <c r="C158" s="86"/>
      <c r="D158" s="36" t="s">
        <v>489</v>
      </c>
      <c r="E158" s="19"/>
      <c r="F158" s="19">
        <f t="shared" si="4"/>
        <v>0</v>
      </c>
      <c r="G158" s="19"/>
      <c r="H158" s="19">
        <f t="shared" si="5"/>
        <v>0</v>
      </c>
    </row>
    <row r="159" spans="2:8" x14ac:dyDescent="0.4">
      <c r="B159" s="86"/>
      <c r="C159" s="86"/>
      <c r="D159" s="36" t="s">
        <v>490</v>
      </c>
      <c r="E159" s="19"/>
      <c r="F159" s="19">
        <f t="shared" si="4"/>
        <v>0</v>
      </c>
      <c r="G159" s="19"/>
      <c r="H159" s="19">
        <f t="shared" si="5"/>
        <v>0</v>
      </c>
    </row>
    <row r="160" spans="2:8" x14ac:dyDescent="0.4">
      <c r="B160" s="86"/>
      <c r="C160" s="86"/>
      <c r="D160" s="36" t="s">
        <v>491</v>
      </c>
      <c r="E160" s="19">
        <f>+E161+E162</f>
        <v>0</v>
      </c>
      <c r="F160" s="19">
        <f t="shared" si="4"/>
        <v>0</v>
      </c>
      <c r="G160" s="19">
        <f>+G161+G162</f>
        <v>0</v>
      </c>
      <c r="H160" s="19">
        <f t="shared" si="5"/>
        <v>0</v>
      </c>
    </row>
    <row r="161" spans="2:8" x14ac:dyDescent="0.4">
      <c r="B161" s="86"/>
      <c r="C161" s="86"/>
      <c r="D161" s="36" t="s">
        <v>492</v>
      </c>
      <c r="E161" s="19"/>
      <c r="F161" s="19">
        <f t="shared" si="4"/>
        <v>0</v>
      </c>
      <c r="G161" s="19"/>
      <c r="H161" s="19">
        <f t="shared" si="5"/>
        <v>0</v>
      </c>
    </row>
    <row r="162" spans="2:8" x14ac:dyDescent="0.4">
      <c r="B162" s="86"/>
      <c r="C162" s="86"/>
      <c r="D162" s="36" t="s">
        <v>493</v>
      </c>
      <c r="E162" s="19"/>
      <c r="F162" s="19">
        <f t="shared" si="4"/>
        <v>0</v>
      </c>
      <c r="G162" s="19"/>
      <c r="H162" s="19">
        <f t="shared" si="5"/>
        <v>0</v>
      </c>
    </row>
    <row r="163" spans="2:8" x14ac:dyDescent="0.4">
      <c r="B163" s="86"/>
      <c r="C163" s="86"/>
      <c r="D163" s="36" t="s">
        <v>494</v>
      </c>
      <c r="E163" s="19">
        <f>+E164+E165+E166+E167+E168</f>
        <v>0</v>
      </c>
      <c r="F163" s="19">
        <f t="shared" si="4"/>
        <v>0</v>
      </c>
      <c r="G163" s="19">
        <f>+G164+G165+G166+G167+G168</f>
        <v>0</v>
      </c>
      <c r="H163" s="19">
        <f t="shared" si="5"/>
        <v>0</v>
      </c>
    </row>
    <row r="164" spans="2:8" x14ac:dyDescent="0.4">
      <c r="B164" s="86"/>
      <c r="C164" s="86"/>
      <c r="D164" s="36" t="s">
        <v>436</v>
      </c>
      <c r="E164" s="19"/>
      <c r="F164" s="19">
        <f t="shared" si="4"/>
        <v>0</v>
      </c>
      <c r="G164" s="19"/>
      <c r="H164" s="19">
        <f t="shared" si="5"/>
        <v>0</v>
      </c>
    </row>
    <row r="165" spans="2:8" x14ac:dyDescent="0.4">
      <c r="B165" s="86"/>
      <c r="C165" s="86"/>
      <c r="D165" s="36" t="s">
        <v>437</v>
      </c>
      <c r="E165" s="19"/>
      <c r="F165" s="19">
        <f t="shared" si="4"/>
        <v>0</v>
      </c>
      <c r="G165" s="19"/>
      <c r="H165" s="19">
        <f t="shared" si="5"/>
        <v>0</v>
      </c>
    </row>
    <row r="166" spans="2:8" x14ac:dyDescent="0.4">
      <c r="B166" s="86"/>
      <c r="C166" s="86"/>
      <c r="D166" s="36" t="s">
        <v>440</v>
      </c>
      <c r="E166" s="19"/>
      <c r="F166" s="19">
        <f t="shared" si="4"/>
        <v>0</v>
      </c>
      <c r="G166" s="19"/>
      <c r="H166" s="19">
        <f t="shared" si="5"/>
        <v>0</v>
      </c>
    </row>
    <row r="167" spans="2:8" x14ac:dyDescent="0.4">
      <c r="B167" s="86"/>
      <c r="C167" s="86"/>
      <c r="D167" s="36" t="s">
        <v>441</v>
      </c>
      <c r="E167" s="19"/>
      <c r="F167" s="19">
        <f t="shared" si="4"/>
        <v>0</v>
      </c>
      <c r="G167" s="19"/>
      <c r="H167" s="19">
        <f t="shared" si="5"/>
        <v>0</v>
      </c>
    </row>
    <row r="168" spans="2:8" x14ac:dyDescent="0.4">
      <c r="B168" s="86"/>
      <c r="C168" s="86"/>
      <c r="D168" s="36" t="s">
        <v>495</v>
      </c>
      <c r="E168" s="19"/>
      <c r="F168" s="19">
        <f t="shared" si="4"/>
        <v>0</v>
      </c>
      <c r="G168" s="19"/>
      <c r="H168" s="19">
        <f t="shared" si="5"/>
        <v>0</v>
      </c>
    </row>
    <row r="169" spans="2:8" x14ac:dyDescent="0.4">
      <c r="B169" s="86"/>
      <c r="C169" s="86"/>
      <c r="D169" s="36" t="s">
        <v>146</v>
      </c>
      <c r="E169" s="19"/>
      <c r="F169" s="19">
        <f t="shared" si="4"/>
        <v>0</v>
      </c>
      <c r="G169" s="19"/>
      <c r="H169" s="19">
        <f t="shared" si="5"/>
        <v>0</v>
      </c>
    </row>
    <row r="170" spans="2:8" x14ac:dyDescent="0.4">
      <c r="B170" s="86"/>
      <c r="C170" s="86"/>
      <c r="D170" s="36" t="s">
        <v>325</v>
      </c>
      <c r="E170" s="19">
        <f>+E171</f>
        <v>0</v>
      </c>
      <c r="F170" s="19">
        <f t="shared" si="4"/>
        <v>0</v>
      </c>
      <c r="G170" s="19">
        <f>+G171</f>
        <v>0</v>
      </c>
      <c r="H170" s="19">
        <f t="shared" si="5"/>
        <v>0</v>
      </c>
    </row>
    <row r="171" spans="2:8" x14ac:dyDescent="0.4">
      <c r="B171" s="86"/>
      <c r="C171" s="86"/>
      <c r="D171" s="36" t="s">
        <v>435</v>
      </c>
      <c r="E171" s="19">
        <f>+E172+E173</f>
        <v>0</v>
      </c>
      <c r="F171" s="19">
        <f t="shared" si="4"/>
        <v>0</v>
      </c>
      <c r="G171" s="19">
        <f>+G172+G173</f>
        <v>0</v>
      </c>
      <c r="H171" s="19">
        <f t="shared" si="5"/>
        <v>0</v>
      </c>
    </row>
    <row r="172" spans="2:8" x14ac:dyDescent="0.4">
      <c r="B172" s="86"/>
      <c r="C172" s="86"/>
      <c r="D172" s="36" t="s">
        <v>496</v>
      </c>
      <c r="E172" s="19"/>
      <c r="F172" s="19">
        <f t="shared" si="4"/>
        <v>0</v>
      </c>
      <c r="G172" s="19"/>
      <c r="H172" s="19">
        <f t="shared" si="5"/>
        <v>0</v>
      </c>
    </row>
    <row r="173" spans="2:8" x14ac:dyDescent="0.4">
      <c r="B173" s="86"/>
      <c r="C173" s="86"/>
      <c r="D173" s="36" t="s">
        <v>497</v>
      </c>
      <c r="E173" s="19"/>
      <c r="F173" s="19">
        <f t="shared" si="4"/>
        <v>0</v>
      </c>
      <c r="G173" s="19"/>
      <c r="H173" s="19">
        <f t="shared" si="5"/>
        <v>0</v>
      </c>
    </row>
    <row r="174" spans="2:8" x14ac:dyDescent="0.4">
      <c r="B174" s="86"/>
      <c r="C174" s="86"/>
      <c r="D174" s="36" t="s">
        <v>326</v>
      </c>
      <c r="E174" s="19">
        <f>+E175</f>
        <v>0</v>
      </c>
      <c r="F174" s="19">
        <f t="shared" si="4"/>
        <v>0</v>
      </c>
      <c r="G174" s="19">
        <f>+G175</f>
        <v>0</v>
      </c>
      <c r="H174" s="19">
        <f t="shared" si="5"/>
        <v>0</v>
      </c>
    </row>
    <row r="175" spans="2:8" x14ac:dyDescent="0.4">
      <c r="B175" s="86"/>
      <c r="C175" s="86"/>
      <c r="D175" s="36" t="s">
        <v>435</v>
      </c>
      <c r="E175" s="19">
        <f>+E176+E177</f>
        <v>0</v>
      </c>
      <c r="F175" s="19">
        <f t="shared" si="4"/>
        <v>0</v>
      </c>
      <c r="G175" s="19">
        <f>+G176+G177</f>
        <v>0</v>
      </c>
      <c r="H175" s="19">
        <f t="shared" si="5"/>
        <v>0</v>
      </c>
    </row>
    <row r="176" spans="2:8" x14ac:dyDescent="0.4">
      <c r="B176" s="86"/>
      <c r="C176" s="86"/>
      <c r="D176" s="36" t="s">
        <v>498</v>
      </c>
      <c r="E176" s="19"/>
      <c r="F176" s="19">
        <f t="shared" si="4"/>
        <v>0</v>
      </c>
      <c r="G176" s="19"/>
      <c r="H176" s="19">
        <f t="shared" si="5"/>
        <v>0</v>
      </c>
    </row>
    <row r="177" spans="2:8" x14ac:dyDescent="0.4">
      <c r="B177" s="86"/>
      <c r="C177" s="86"/>
      <c r="D177" s="36" t="s">
        <v>497</v>
      </c>
      <c r="E177" s="19"/>
      <c r="F177" s="19">
        <f t="shared" si="4"/>
        <v>0</v>
      </c>
      <c r="G177" s="19"/>
      <c r="H177" s="19">
        <f t="shared" si="5"/>
        <v>0</v>
      </c>
    </row>
    <row r="178" spans="2:8" x14ac:dyDescent="0.4">
      <c r="B178" s="86"/>
      <c r="C178" s="86"/>
      <c r="D178" s="36" t="s">
        <v>327</v>
      </c>
      <c r="E178" s="19">
        <f>+E179</f>
        <v>0</v>
      </c>
      <c r="F178" s="19">
        <f t="shared" si="4"/>
        <v>0</v>
      </c>
      <c r="G178" s="19">
        <f>+G179</f>
        <v>0</v>
      </c>
      <c r="H178" s="19">
        <f t="shared" si="5"/>
        <v>0</v>
      </c>
    </row>
    <row r="179" spans="2:8" x14ac:dyDescent="0.4">
      <c r="B179" s="86"/>
      <c r="C179" s="86"/>
      <c r="D179" s="36" t="s">
        <v>435</v>
      </c>
      <c r="E179" s="19">
        <f>+E180</f>
        <v>0</v>
      </c>
      <c r="F179" s="19">
        <f t="shared" si="4"/>
        <v>0</v>
      </c>
      <c r="G179" s="19">
        <f>+G180</f>
        <v>0</v>
      </c>
      <c r="H179" s="19">
        <f t="shared" si="5"/>
        <v>0</v>
      </c>
    </row>
    <row r="180" spans="2:8" x14ac:dyDescent="0.4">
      <c r="B180" s="86"/>
      <c r="C180" s="86"/>
      <c r="D180" s="36" t="s">
        <v>497</v>
      </c>
      <c r="E180" s="19"/>
      <c r="F180" s="19">
        <f t="shared" si="4"/>
        <v>0</v>
      </c>
      <c r="G180" s="19"/>
      <c r="H180" s="19">
        <f t="shared" si="5"/>
        <v>0</v>
      </c>
    </row>
    <row r="181" spans="2:8" x14ac:dyDescent="0.4">
      <c r="B181" s="86"/>
      <c r="C181" s="86"/>
      <c r="D181" s="36" t="s">
        <v>328</v>
      </c>
      <c r="E181" s="19">
        <f>+E182</f>
        <v>0</v>
      </c>
      <c r="F181" s="19">
        <f t="shared" si="4"/>
        <v>0</v>
      </c>
      <c r="G181" s="19">
        <f>+G182</f>
        <v>0</v>
      </c>
      <c r="H181" s="19">
        <f t="shared" si="5"/>
        <v>0</v>
      </c>
    </row>
    <row r="182" spans="2:8" x14ac:dyDescent="0.4">
      <c r="B182" s="86"/>
      <c r="C182" s="86"/>
      <c r="D182" s="36" t="s">
        <v>499</v>
      </c>
      <c r="E182" s="19"/>
      <c r="F182" s="19">
        <f t="shared" si="4"/>
        <v>0</v>
      </c>
      <c r="G182" s="19"/>
      <c r="H182" s="19">
        <f t="shared" si="5"/>
        <v>0</v>
      </c>
    </row>
    <row r="183" spans="2:8" x14ac:dyDescent="0.4">
      <c r="B183" s="86"/>
      <c r="C183" s="86"/>
      <c r="D183" s="36" t="s">
        <v>329</v>
      </c>
      <c r="E183" s="19"/>
      <c r="F183" s="19">
        <f t="shared" si="4"/>
        <v>0</v>
      </c>
      <c r="G183" s="19"/>
      <c r="H183" s="19">
        <f t="shared" si="5"/>
        <v>0</v>
      </c>
    </row>
    <row r="184" spans="2:8" x14ac:dyDescent="0.4">
      <c r="B184" s="86"/>
      <c r="C184" s="86"/>
      <c r="D184" s="36" t="s">
        <v>330</v>
      </c>
      <c r="E184" s="19"/>
      <c r="F184" s="19">
        <f t="shared" si="4"/>
        <v>0</v>
      </c>
      <c r="G184" s="19"/>
      <c r="H184" s="19">
        <f t="shared" si="5"/>
        <v>0</v>
      </c>
    </row>
    <row r="185" spans="2:8" x14ac:dyDescent="0.4">
      <c r="B185" s="86"/>
      <c r="C185" s="87"/>
      <c r="D185" s="40" t="s">
        <v>331</v>
      </c>
      <c r="E185" s="21">
        <f>+E7+E55+E71+E82+E107+E108+E138+E150+E170+E174+E178+E181+E183+E184</f>
        <v>7836740</v>
      </c>
      <c r="F185" s="21">
        <f t="shared" si="4"/>
        <v>7836740</v>
      </c>
      <c r="G185" s="21">
        <f>+G7+G55+G71+G82+G107+G108+G138+G150+G170+G174+G178+G181+G183+G184</f>
        <v>0</v>
      </c>
      <c r="H185" s="21">
        <f t="shared" si="5"/>
        <v>7836740</v>
      </c>
    </row>
    <row r="186" spans="2:8" x14ac:dyDescent="0.4">
      <c r="B186" s="86"/>
      <c r="C186" s="85" t="s">
        <v>332</v>
      </c>
      <c r="D186" s="36" t="s">
        <v>333</v>
      </c>
      <c r="E186" s="19">
        <f>+E187+E188+E189+E190+E191+E192+E193+E194+E195+E196</f>
        <v>6429079</v>
      </c>
      <c r="F186" s="19">
        <f t="shared" si="4"/>
        <v>6429079</v>
      </c>
      <c r="G186" s="19">
        <f>+G187+G188+G189+G190+G191+G192+G193+G194+G195+G196</f>
        <v>0</v>
      </c>
      <c r="H186" s="19">
        <f t="shared" si="5"/>
        <v>6429079</v>
      </c>
    </row>
    <row r="187" spans="2:8" x14ac:dyDescent="0.4">
      <c r="B187" s="86"/>
      <c r="C187" s="86"/>
      <c r="D187" s="36" t="s">
        <v>500</v>
      </c>
      <c r="E187" s="19"/>
      <c r="F187" s="19">
        <f t="shared" si="4"/>
        <v>0</v>
      </c>
      <c r="G187" s="19"/>
      <c r="H187" s="19">
        <f t="shared" si="5"/>
        <v>0</v>
      </c>
    </row>
    <row r="188" spans="2:8" x14ac:dyDescent="0.4">
      <c r="B188" s="86"/>
      <c r="C188" s="86"/>
      <c r="D188" s="36" t="s">
        <v>501</v>
      </c>
      <c r="E188" s="19">
        <v>777000</v>
      </c>
      <c r="F188" s="19">
        <f t="shared" si="4"/>
        <v>777000</v>
      </c>
      <c r="G188" s="19"/>
      <c r="H188" s="19">
        <f t="shared" si="5"/>
        <v>777000</v>
      </c>
    </row>
    <row r="189" spans="2:8" x14ac:dyDescent="0.4">
      <c r="B189" s="86"/>
      <c r="C189" s="86"/>
      <c r="D189" s="36" t="s">
        <v>502</v>
      </c>
      <c r="E189" s="19"/>
      <c r="F189" s="19">
        <f t="shared" si="4"/>
        <v>0</v>
      </c>
      <c r="G189" s="19"/>
      <c r="H189" s="19">
        <f t="shared" si="5"/>
        <v>0</v>
      </c>
    </row>
    <row r="190" spans="2:8" x14ac:dyDescent="0.4">
      <c r="B190" s="86"/>
      <c r="C190" s="86"/>
      <c r="D190" s="36" t="s">
        <v>503</v>
      </c>
      <c r="E190" s="19"/>
      <c r="F190" s="19">
        <f t="shared" si="4"/>
        <v>0</v>
      </c>
      <c r="G190" s="19"/>
      <c r="H190" s="19">
        <f t="shared" si="5"/>
        <v>0</v>
      </c>
    </row>
    <row r="191" spans="2:8" x14ac:dyDescent="0.4">
      <c r="B191" s="86"/>
      <c r="C191" s="86"/>
      <c r="D191" s="36" t="s">
        <v>504</v>
      </c>
      <c r="E191" s="19"/>
      <c r="F191" s="19">
        <f t="shared" si="4"/>
        <v>0</v>
      </c>
      <c r="G191" s="19"/>
      <c r="H191" s="19">
        <f t="shared" si="5"/>
        <v>0</v>
      </c>
    </row>
    <row r="192" spans="2:8" x14ac:dyDescent="0.4">
      <c r="B192" s="86"/>
      <c r="C192" s="86"/>
      <c r="D192" s="36" t="s">
        <v>505</v>
      </c>
      <c r="E192" s="19">
        <v>5063325</v>
      </c>
      <c r="F192" s="19">
        <f t="shared" si="4"/>
        <v>5063325</v>
      </c>
      <c r="G192" s="19"/>
      <c r="H192" s="19">
        <f t="shared" si="5"/>
        <v>5063325</v>
      </c>
    </row>
    <row r="193" spans="2:8" x14ac:dyDescent="0.4">
      <c r="B193" s="86"/>
      <c r="C193" s="86"/>
      <c r="D193" s="36" t="s">
        <v>506</v>
      </c>
      <c r="E193" s="19"/>
      <c r="F193" s="19">
        <f t="shared" si="4"/>
        <v>0</v>
      </c>
      <c r="G193" s="19"/>
      <c r="H193" s="19">
        <f t="shared" si="5"/>
        <v>0</v>
      </c>
    </row>
    <row r="194" spans="2:8" x14ac:dyDescent="0.4">
      <c r="B194" s="86"/>
      <c r="C194" s="86"/>
      <c r="D194" s="36" t="s">
        <v>507</v>
      </c>
      <c r="E194" s="19"/>
      <c r="F194" s="19">
        <f t="shared" si="4"/>
        <v>0</v>
      </c>
      <c r="G194" s="19"/>
      <c r="H194" s="19">
        <f t="shared" si="5"/>
        <v>0</v>
      </c>
    </row>
    <row r="195" spans="2:8" x14ac:dyDescent="0.4">
      <c r="B195" s="86"/>
      <c r="C195" s="86"/>
      <c r="D195" s="36" t="s">
        <v>508</v>
      </c>
      <c r="E195" s="19"/>
      <c r="F195" s="19">
        <f t="shared" si="4"/>
        <v>0</v>
      </c>
      <c r="G195" s="19"/>
      <c r="H195" s="19">
        <f t="shared" si="5"/>
        <v>0</v>
      </c>
    </row>
    <row r="196" spans="2:8" x14ac:dyDescent="0.4">
      <c r="B196" s="86"/>
      <c r="C196" s="86"/>
      <c r="D196" s="36" t="s">
        <v>509</v>
      </c>
      <c r="E196" s="19">
        <v>588754</v>
      </c>
      <c r="F196" s="19">
        <f t="shared" si="4"/>
        <v>588754</v>
      </c>
      <c r="G196" s="19"/>
      <c r="H196" s="19">
        <f t="shared" si="5"/>
        <v>588754</v>
      </c>
    </row>
    <row r="197" spans="2:8" x14ac:dyDescent="0.4">
      <c r="B197" s="86"/>
      <c r="C197" s="86"/>
      <c r="D197" s="36" t="s">
        <v>334</v>
      </c>
      <c r="E197" s="19">
        <f>+E198+E199+E200+E201+E202+E203+E204+E205+E206+E207+E208+E209+E210+E211+E212+E213+E214+E215+E216+E217+E218+E219+E220+E221+E222+E223+E224+E225</f>
        <v>790060</v>
      </c>
      <c r="F197" s="19">
        <f t="shared" si="4"/>
        <v>790060</v>
      </c>
      <c r="G197" s="19">
        <f>+G198+G199+G200+G201+G202+G203+G204+G205+G206+G207+G208+G209+G210+G211+G212+G213+G214+G215+G216+G217+G218+G219+G220+G221+G222+G223+G224+G225</f>
        <v>0</v>
      </c>
      <c r="H197" s="19">
        <f t="shared" si="5"/>
        <v>790060</v>
      </c>
    </row>
    <row r="198" spans="2:8" x14ac:dyDescent="0.4">
      <c r="B198" s="86"/>
      <c r="C198" s="86"/>
      <c r="D198" s="36" t="s">
        <v>510</v>
      </c>
      <c r="E198" s="19"/>
      <c r="F198" s="19">
        <f t="shared" si="4"/>
        <v>0</v>
      </c>
      <c r="G198" s="19"/>
      <c r="H198" s="19">
        <f t="shared" si="5"/>
        <v>0</v>
      </c>
    </row>
    <row r="199" spans="2:8" x14ac:dyDescent="0.4">
      <c r="B199" s="86"/>
      <c r="C199" s="86"/>
      <c r="D199" s="36" t="s">
        <v>511</v>
      </c>
      <c r="E199" s="19"/>
      <c r="F199" s="19">
        <f t="shared" si="4"/>
        <v>0</v>
      </c>
      <c r="G199" s="19"/>
      <c r="H199" s="19">
        <f t="shared" si="5"/>
        <v>0</v>
      </c>
    </row>
    <row r="200" spans="2:8" x14ac:dyDescent="0.4">
      <c r="B200" s="86"/>
      <c r="C200" s="86"/>
      <c r="D200" s="36" t="s">
        <v>512</v>
      </c>
      <c r="E200" s="19"/>
      <c r="F200" s="19">
        <f t="shared" ref="F200:F263" si="6">+E200</f>
        <v>0</v>
      </c>
      <c r="G200" s="19"/>
      <c r="H200" s="19">
        <f t="shared" ref="H200:H263" si="7">F200-ABS(G200)</f>
        <v>0</v>
      </c>
    </row>
    <row r="201" spans="2:8" x14ac:dyDescent="0.4">
      <c r="B201" s="86"/>
      <c r="C201" s="86"/>
      <c r="D201" s="36" t="s">
        <v>513</v>
      </c>
      <c r="E201" s="19"/>
      <c r="F201" s="19">
        <f t="shared" si="6"/>
        <v>0</v>
      </c>
      <c r="G201" s="19"/>
      <c r="H201" s="19">
        <f t="shared" si="7"/>
        <v>0</v>
      </c>
    </row>
    <row r="202" spans="2:8" x14ac:dyDescent="0.4">
      <c r="B202" s="86"/>
      <c r="C202" s="86"/>
      <c r="D202" s="36" t="s">
        <v>514</v>
      </c>
      <c r="E202" s="19"/>
      <c r="F202" s="19">
        <f t="shared" si="6"/>
        <v>0</v>
      </c>
      <c r="G202" s="19"/>
      <c r="H202" s="19">
        <f t="shared" si="7"/>
        <v>0</v>
      </c>
    </row>
    <row r="203" spans="2:8" x14ac:dyDescent="0.4">
      <c r="B203" s="86"/>
      <c r="C203" s="86"/>
      <c r="D203" s="36" t="s">
        <v>515</v>
      </c>
      <c r="E203" s="19"/>
      <c r="F203" s="19">
        <f t="shared" si="6"/>
        <v>0</v>
      </c>
      <c r="G203" s="19"/>
      <c r="H203" s="19">
        <f t="shared" si="7"/>
        <v>0</v>
      </c>
    </row>
    <row r="204" spans="2:8" x14ac:dyDescent="0.4">
      <c r="B204" s="86"/>
      <c r="C204" s="86"/>
      <c r="D204" s="36" t="s">
        <v>516</v>
      </c>
      <c r="E204" s="19"/>
      <c r="F204" s="19">
        <f t="shared" si="6"/>
        <v>0</v>
      </c>
      <c r="G204" s="19"/>
      <c r="H204" s="19">
        <f t="shared" si="7"/>
        <v>0</v>
      </c>
    </row>
    <row r="205" spans="2:8" x14ac:dyDescent="0.4">
      <c r="B205" s="86"/>
      <c r="C205" s="86"/>
      <c r="D205" s="36" t="s">
        <v>517</v>
      </c>
      <c r="E205" s="19"/>
      <c r="F205" s="19">
        <f t="shared" si="6"/>
        <v>0</v>
      </c>
      <c r="G205" s="19"/>
      <c r="H205" s="19">
        <f t="shared" si="7"/>
        <v>0</v>
      </c>
    </row>
    <row r="206" spans="2:8" x14ac:dyDescent="0.4">
      <c r="B206" s="86"/>
      <c r="C206" s="86"/>
      <c r="D206" s="36" t="s">
        <v>518</v>
      </c>
      <c r="E206" s="19"/>
      <c r="F206" s="19">
        <f t="shared" si="6"/>
        <v>0</v>
      </c>
      <c r="G206" s="19"/>
      <c r="H206" s="19">
        <f t="shared" si="7"/>
        <v>0</v>
      </c>
    </row>
    <row r="207" spans="2:8" x14ac:dyDescent="0.4">
      <c r="B207" s="86"/>
      <c r="C207" s="86"/>
      <c r="D207" s="36" t="s">
        <v>519</v>
      </c>
      <c r="E207" s="19"/>
      <c r="F207" s="19">
        <f t="shared" si="6"/>
        <v>0</v>
      </c>
      <c r="G207" s="19"/>
      <c r="H207" s="19">
        <f t="shared" si="7"/>
        <v>0</v>
      </c>
    </row>
    <row r="208" spans="2:8" x14ac:dyDescent="0.4">
      <c r="B208" s="86"/>
      <c r="C208" s="86"/>
      <c r="D208" s="36" t="s">
        <v>520</v>
      </c>
      <c r="E208" s="19"/>
      <c r="F208" s="19">
        <f t="shared" si="6"/>
        <v>0</v>
      </c>
      <c r="G208" s="19"/>
      <c r="H208" s="19">
        <f t="shared" si="7"/>
        <v>0</v>
      </c>
    </row>
    <row r="209" spans="2:8" x14ac:dyDescent="0.4">
      <c r="B209" s="86"/>
      <c r="C209" s="86"/>
      <c r="D209" s="36" t="s">
        <v>521</v>
      </c>
      <c r="E209" s="19">
        <v>544343</v>
      </c>
      <c r="F209" s="19">
        <f t="shared" si="6"/>
        <v>544343</v>
      </c>
      <c r="G209" s="19"/>
      <c r="H209" s="19">
        <f t="shared" si="7"/>
        <v>544343</v>
      </c>
    </row>
    <row r="210" spans="2:8" x14ac:dyDescent="0.4">
      <c r="B210" s="86"/>
      <c r="C210" s="86"/>
      <c r="D210" s="36" t="s">
        <v>522</v>
      </c>
      <c r="E210" s="19"/>
      <c r="F210" s="19">
        <f t="shared" si="6"/>
        <v>0</v>
      </c>
      <c r="G210" s="19"/>
      <c r="H210" s="19">
        <f t="shared" si="7"/>
        <v>0</v>
      </c>
    </row>
    <row r="211" spans="2:8" x14ac:dyDescent="0.4">
      <c r="B211" s="86"/>
      <c r="C211" s="86"/>
      <c r="D211" s="36" t="s">
        <v>523</v>
      </c>
      <c r="E211" s="19">
        <v>54247</v>
      </c>
      <c r="F211" s="19">
        <f t="shared" si="6"/>
        <v>54247</v>
      </c>
      <c r="G211" s="19"/>
      <c r="H211" s="19">
        <f t="shared" si="7"/>
        <v>54247</v>
      </c>
    </row>
    <row r="212" spans="2:8" x14ac:dyDescent="0.4">
      <c r="B212" s="86"/>
      <c r="C212" s="86"/>
      <c r="D212" s="36" t="s">
        <v>524</v>
      </c>
      <c r="E212" s="19">
        <v>136994</v>
      </c>
      <c r="F212" s="19">
        <f t="shared" si="6"/>
        <v>136994</v>
      </c>
      <c r="G212" s="19"/>
      <c r="H212" s="19">
        <f t="shared" si="7"/>
        <v>136994</v>
      </c>
    </row>
    <row r="213" spans="2:8" x14ac:dyDescent="0.4">
      <c r="B213" s="86"/>
      <c r="C213" s="86"/>
      <c r="D213" s="36" t="s">
        <v>525</v>
      </c>
      <c r="E213" s="19">
        <v>45249</v>
      </c>
      <c r="F213" s="19">
        <f t="shared" si="6"/>
        <v>45249</v>
      </c>
      <c r="G213" s="19"/>
      <c r="H213" s="19">
        <f t="shared" si="7"/>
        <v>45249</v>
      </c>
    </row>
    <row r="214" spans="2:8" x14ac:dyDescent="0.4">
      <c r="B214" s="86"/>
      <c r="C214" s="86"/>
      <c r="D214" s="36" t="s">
        <v>526</v>
      </c>
      <c r="E214" s="19"/>
      <c r="F214" s="19">
        <f t="shared" si="6"/>
        <v>0</v>
      </c>
      <c r="G214" s="19"/>
      <c r="H214" s="19">
        <f t="shared" si="7"/>
        <v>0</v>
      </c>
    </row>
    <row r="215" spans="2:8" x14ac:dyDescent="0.4">
      <c r="B215" s="86"/>
      <c r="C215" s="86"/>
      <c r="D215" s="36" t="s">
        <v>527</v>
      </c>
      <c r="E215" s="19"/>
      <c r="F215" s="19">
        <f t="shared" si="6"/>
        <v>0</v>
      </c>
      <c r="G215" s="19"/>
      <c r="H215" s="19">
        <f t="shared" si="7"/>
        <v>0</v>
      </c>
    </row>
    <row r="216" spans="2:8" x14ac:dyDescent="0.4">
      <c r="B216" s="86"/>
      <c r="C216" s="86"/>
      <c r="D216" s="36" t="s">
        <v>528</v>
      </c>
      <c r="E216" s="19"/>
      <c r="F216" s="19">
        <f t="shared" si="6"/>
        <v>0</v>
      </c>
      <c r="G216" s="19"/>
      <c r="H216" s="19">
        <f t="shared" si="7"/>
        <v>0</v>
      </c>
    </row>
    <row r="217" spans="2:8" x14ac:dyDescent="0.4">
      <c r="B217" s="86"/>
      <c r="C217" s="86"/>
      <c r="D217" s="36" t="s">
        <v>529</v>
      </c>
      <c r="E217" s="19"/>
      <c r="F217" s="19">
        <f t="shared" si="6"/>
        <v>0</v>
      </c>
      <c r="G217" s="19"/>
      <c r="H217" s="19">
        <f t="shared" si="7"/>
        <v>0</v>
      </c>
    </row>
    <row r="218" spans="2:8" x14ac:dyDescent="0.4">
      <c r="B218" s="86"/>
      <c r="C218" s="86"/>
      <c r="D218" s="36" t="s">
        <v>530</v>
      </c>
      <c r="E218" s="19">
        <v>9227</v>
      </c>
      <c r="F218" s="19">
        <f t="shared" si="6"/>
        <v>9227</v>
      </c>
      <c r="G218" s="19"/>
      <c r="H218" s="19">
        <f t="shared" si="7"/>
        <v>9227</v>
      </c>
    </row>
    <row r="219" spans="2:8" x14ac:dyDescent="0.4">
      <c r="B219" s="86"/>
      <c r="C219" s="86"/>
      <c r="D219" s="36" t="s">
        <v>239</v>
      </c>
      <c r="E219" s="19"/>
      <c r="F219" s="19">
        <f t="shared" si="6"/>
        <v>0</v>
      </c>
      <c r="G219" s="19"/>
      <c r="H219" s="19">
        <f t="shared" si="7"/>
        <v>0</v>
      </c>
    </row>
    <row r="220" spans="2:8" x14ac:dyDescent="0.4">
      <c r="B220" s="86"/>
      <c r="C220" s="86"/>
      <c r="D220" s="36" t="s">
        <v>531</v>
      </c>
      <c r="E220" s="19"/>
      <c r="F220" s="19">
        <f t="shared" si="6"/>
        <v>0</v>
      </c>
      <c r="G220" s="19"/>
      <c r="H220" s="19">
        <f t="shared" si="7"/>
        <v>0</v>
      </c>
    </row>
    <row r="221" spans="2:8" x14ac:dyDescent="0.4">
      <c r="B221" s="86"/>
      <c r="C221" s="86"/>
      <c r="D221" s="36" t="s">
        <v>532</v>
      </c>
      <c r="E221" s="19"/>
      <c r="F221" s="19">
        <f t="shared" si="6"/>
        <v>0</v>
      </c>
      <c r="G221" s="19"/>
      <c r="H221" s="19">
        <f t="shared" si="7"/>
        <v>0</v>
      </c>
    </row>
    <row r="222" spans="2:8" x14ac:dyDescent="0.4">
      <c r="B222" s="86"/>
      <c r="C222" s="86"/>
      <c r="D222" s="36" t="s">
        <v>533</v>
      </c>
      <c r="E222" s="19"/>
      <c r="F222" s="19">
        <f t="shared" si="6"/>
        <v>0</v>
      </c>
      <c r="G222" s="19"/>
      <c r="H222" s="19">
        <f t="shared" si="7"/>
        <v>0</v>
      </c>
    </row>
    <row r="223" spans="2:8" x14ac:dyDescent="0.4">
      <c r="B223" s="86"/>
      <c r="C223" s="86"/>
      <c r="D223" s="36" t="s">
        <v>534</v>
      </c>
      <c r="E223" s="19"/>
      <c r="F223" s="19">
        <f t="shared" si="6"/>
        <v>0</v>
      </c>
      <c r="G223" s="19"/>
      <c r="H223" s="19">
        <f t="shared" si="7"/>
        <v>0</v>
      </c>
    </row>
    <row r="224" spans="2:8" x14ac:dyDescent="0.4">
      <c r="B224" s="86"/>
      <c r="C224" s="86"/>
      <c r="D224" s="36" t="s">
        <v>535</v>
      </c>
      <c r="E224" s="19"/>
      <c r="F224" s="19">
        <f t="shared" si="6"/>
        <v>0</v>
      </c>
      <c r="G224" s="19"/>
      <c r="H224" s="19">
        <f t="shared" si="7"/>
        <v>0</v>
      </c>
    </row>
    <row r="225" spans="2:8" x14ac:dyDescent="0.4">
      <c r="B225" s="86"/>
      <c r="C225" s="86"/>
      <c r="D225" s="36" t="s">
        <v>536</v>
      </c>
      <c r="E225" s="19"/>
      <c r="F225" s="19">
        <f t="shared" si="6"/>
        <v>0</v>
      </c>
      <c r="G225" s="19"/>
      <c r="H225" s="19">
        <f t="shared" si="7"/>
        <v>0</v>
      </c>
    </row>
    <row r="226" spans="2:8" x14ac:dyDescent="0.4">
      <c r="B226" s="86"/>
      <c r="C226" s="86"/>
      <c r="D226" s="36" t="s">
        <v>335</v>
      </c>
      <c r="E226" s="19">
        <f>+E227+E228+E229+E230+E231+E232+E233+E234+E235+E236+E237+E238+E239+E240+E241+E242+E243+E244+E245+E246+E247+E248</f>
        <v>497464</v>
      </c>
      <c r="F226" s="19">
        <f t="shared" si="6"/>
        <v>497464</v>
      </c>
      <c r="G226" s="19">
        <f>+G227+G228+G229+G230+G231+G232+G233+G234+G235+G236+G237+G238+G239+G240+G241+G242+G243+G244+G245+G246+G247+G248</f>
        <v>0</v>
      </c>
      <c r="H226" s="19">
        <f t="shared" si="7"/>
        <v>497464</v>
      </c>
    </row>
    <row r="227" spans="2:8" x14ac:dyDescent="0.4">
      <c r="B227" s="86"/>
      <c r="C227" s="86"/>
      <c r="D227" s="36" t="s">
        <v>537</v>
      </c>
      <c r="E227" s="19">
        <v>48028</v>
      </c>
      <c r="F227" s="19">
        <f t="shared" si="6"/>
        <v>48028</v>
      </c>
      <c r="G227" s="19"/>
      <c r="H227" s="19">
        <f t="shared" si="7"/>
        <v>48028</v>
      </c>
    </row>
    <row r="228" spans="2:8" x14ac:dyDescent="0.4">
      <c r="B228" s="86"/>
      <c r="C228" s="86"/>
      <c r="D228" s="36" t="s">
        <v>538</v>
      </c>
      <c r="E228" s="19"/>
      <c r="F228" s="19">
        <f t="shared" si="6"/>
        <v>0</v>
      </c>
      <c r="G228" s="19"/>
      <c r="H228" s="19">
        <f t="shared" si="7"/>
        <v>0</v>
      </c>
    </row>
    <row r="229" spans="2:8" x14ac:dyDescent="0.4">
      <c r="B229" s="86"/>
      <c r="C229" s="86"/>
      <c r="D229" s="36" t="s">
        <v>539</v>
      </c>
      <c r="E229" s="19">
        <v>12750</v>
      </c>
      <c r="F229" s="19">
        <f t="shared" si="6"/>
        <v>12750</v>
      </c>
      <c r="G229" s="19"/>
      <c r="H229" s="19">
        <f t="shared" si="7"/>
        <v>12750</v>
      </c>
    </row>
    <row r="230" spans="2:8" x14ac:dyDescent="0.4">
      <c r="B230" s="86"/>
      <c r="C230" s="86"/>
      <c r="D230" s="36" t="s">
        <v>540</v>
      </c>
      <c r="E230" s="19"/>
      <c r="F230" s="19">
        <f t="shared" si="6"/>
        <v>0</v>
      </c>
      <c r="G230" s="19"/>
      <c r="H230" s="19">
        <f t="shared" si="7"/>
        <v>0</v>
      </c>
    </row>
    <row r="231" spans="2:8" x14ac:dyDescent="0.4">
      <c r="B231" s="86"/>
      <c r="C231" s="86"/>
      <c r="D231" s="36" t="s">
        <v>541</v>
      </c>
      <c r="E231" s="19">
        <v>11928</v>
      </c>
      <c r="F231" s="19">
        <f t="shared" si="6"/>
        <v>11928</v>
      </c>
      <c r="G231" s="19"/>
      <c r="H231" s="19">
        <f t="shared" si="7"/>
        <v>11928</v>
      </c>
    </row>
    <row r="232" spans="2:8" x14ac:dyDescent="0.4">
      <c r="B232" s="86"/>
      <c r="C232" s="86"/>
      <c r="D232" s="36" t="s">
        <v>542</v>
      </c>
      <c r="E232" s="19">
        <v>10000</v>
      </c>
      <c r="F232" s="19">
        <f t="shared" si="6"/>
        <v>10000</v>
      </c>
      <c r="G232" s="19"/>
      <c r="H232" s="19">
        <f t="shared" si="7"/>
        <v>10000</v>
      </c>
    </row>
    <row r="233" spans="2:8" x14ac:dyDescent="0.4">
      <c r="B233" s="86"/>
      <c r="C233" s="86"/>
      <c r="D233" s="36" t="s">
        <v>521</v>
      </c>
      <c r="E233" s="19"/>
      <c r="F233" s="19">
        <f t="shared" si="6"/>
        <v>0</v>
      </c>
      <c r="G233" s="19"/>
      <c r="H233" s="19">
        <f t="shared" si="7"/>
        <v>0</v>
      </c>
    </row>
    <row r="234" spans="2:8" x14ac:dyDescent="0.4">
      <c r="B234" s="86"/>
      <c r="C234" s="86"/>
      <c r="D234" s="36" t="s">
        <v>522</v>
      </c>
      <c r="E234" s="19"/>
      <c r="F234" s="19">
        <f t="shared" si="6"/>
        <v>0</v>
      </c>
      <c r="G234" s="19"/>
      <c r="H234" s="19">
        <f t="shared" si="7"/>
        <v>0</v>
      </c>
    </row>
    <row r="235" spans="2:8" x14ac:dyDescent="0.4">
      <c r="B235" s="86"/>
      <c r="C235" s="86"/>
      <c r="D235" s="36" t="s">
        <v>528</v>
      </c>
      <c r="E235" s="19">
        <v>54539</v>
      </c>
      <c r="F235" s="19">
        <f t="shared" si="6"/>
        <v>54539</v>
      </c>
      <c r="G235" s="19"/>
      <c r="H235" s="19">
        <f t="shared" si="7"/>
        <v>54539</v>
      </c>
    </row>
    <row r="236" spans="2:8" x14ac:dyDescent="0.4">
      <c r="B236" s="86"/>
      <c r="C236" s="86"/>
      <c r="D236" s="36" t="s">
        <v>543</v>
      </c>
      <c r="E236" s="19">
        <v>136909</v>
      </c>
      <c r="F236" s="19">
        <f t="shared" si="6"/>
        <v>136909</v>
      </c>
      <c r="G236" s="19"/>
      <c r="H236" s="19">
        <f t="shared" si="7"/>
        <v>136909</v>
      </c>
    </row>
    <row r="237" spans="2:8" x14ac:dyDescent="0.4">
      <c r="B237" s="86"/>
      <c r="C237" s="86"/>
      <c r="D237" s="36" t="s">
        <v>544</v>
      </c>
      <c r="E237" s="19"/>
      <c r="F237" s="19">
        <f t="shared" si="6"/>
        <v>0</v>
      </c>
      <c r="G237" s="19"/>
      <c r="H237" s="19">
        <f t="shared" si="7"/>
        <v>0</v>
      </c>
    </row>
    <row r="238" spans="2:8" x14ac:dyDescent="0.4">
      <c r="B238" s="86"/>
      <c r="C238" s="86"/>
      <c r="D238" s="36" t="s">
        <v>545</v>
      </c>
      <c r="E238" s="19"/>
      <c r="F238" s="19">
        <f t="shared" si="6"/>
        <v>0</v>
      </c>
      <c r="G238" s="19"/>
      <c r="H238" s="19">
        <f t="shared" si="7"/>
        <v>0</v>
      </c>
    </row>
    <row r="239" spans="2:8" x14ac:dyDescent="0.4">
      <c r="B239" s="86"/>
      <c r="C239" s="86"/>
      <c r="D239" s="36" t="s">
        <v>546</v>
      </c>
      <c r="E239" s="19"/>
      <c r="F239" s="19">
        <f t="shared" si="6"/>
        <v>0</v>
      </c>
      <c r="G239" s="19"/>
      <c r="H239" s="19">
        <f t="shared" si="7"/>
        <v>0</v>
      </c>
    </row>
    <row r="240" spans="2:8" x14ac:dyDescent="0.4">
      <c r="B240" s="86"/>
      <c r="C240" s="86"/>
      <c r="D240" s="36" t="s">
        <v>547</v>
      </c>
      <c r="E240" s="19">
        <v>13530</v>
      </c>
      <c r="F240" s="19">
        <f t="shared" si="6"/>
        <v>13530</v>
      </c>
      <c r="G240" s="19"/>
      <c r="H240" s="19">
        <f t="shared" si="7"/>
        <v>13530</v>
      </c>
    </row>
    <row r="241" spans="2:8" x14ac:dyDescent="0.4">
      <c r="B241" s="86"/>
      <c r="C241" s="86"/>
      <c r="D241" s="36" t="s">
        <v>524</v>
      </c>
      <c r="E241" s="19"/>
      <c r="F241" s="19">
        <f t="shared" si="6"/>
        <v>0</v>
      </c>
      <c r="G241" s="19"/>
      <c r="H241" s="19">
        <f t="shared" si="7"/>
        <v>0</v>
      </c>
    </row>
    <row r="242" spans="2:8" x14ac:dyDescent="0.4">
      <c r="B242" s="86"/>
      <c r="C242" s="86"/>
      <c r="D242" s="36" t="s">
        <v>525</v>
      </c>
      <c r="E242" s="19"/>
      <c r="F242" s="19">
        <f t="shared" si="6"/>
        <v>0</v>
      </c>
      <c r="G242" s="19"/>
      <c r="H242" s="19">
        <f t="shared" si="7"/>
        <v>0</v>
      </c>
    </row>
    <row r="243" spans="2:8" x14ac:dyDescent="0.4">
      <c r="B243" s="86"/>
      <c r="C243" s="86"/>
      <c r="D243" s="36" t="s">
        <v>548</v>
      </c>
      <c r="E243" s="19"/>
      <c r="F243" s="19">
        <f t="shared" si="6"/>
        <v>0</v>
      </c>
      <c r="G243" s="19"/>
      <c r="H243" s="19">
        <f t="shared" si="7"/>
        <v>0</v>
      </c>
    </row>
    <row r="244" spans="2:8" x14ac:dyDescent="0.4">
      <c r="B244" s="86"/>
      <c r="C244" s="86"/>
      <c r="D244" s="36" t="s">
        <v>549</v>
      </c>
      <c r="E244" s="19"/>
      <c r="F244" s="19">
        <f t="shared" si="6"/>
        <v>0</v>
      </c>
      <c r="G244" s="19"/>
      <c r="H244" s="19">
        <f t="shared" si="7"/>
        <v>0</v>
      </c>
    </row>
    <row r="245" spans="2:8" x14ac:dyDescent="0.4">
      <c r="B245" s="86"/>
      <c r="C245" s="86"/>
      <c r="D245" s="36" t="s">
        <v>550</v>
      </c>
      <c r="E245" s="19">
        <v>195800</v>
      </c>
      <c r="F245" s="19">
        <f t="shared" si="6"/>
        <v>195800</v>
      </c>
      <c r="G245" s="19"/>
      <c r="H245" s="19">
        <f t="shared" si="7"/>
        <v>195800</v>
      </c>
    </row>
    <row r="246" spans="2:8" x14ac:dyDescent="0.4">
      <c r="B246" s="86"/>
      <c r="C246" s="86"/>
      <c r="D246" s="36" t="s">
        <v>551</v>
      </c>
      <c r="E246" s="19"/>
      <c r="F246" s="19">
        <f t="shared" si="6"/>
        <v>0</v>
      </c>
      <c r="G246" s="19"/>
      <c r="H246" s="19">
        <f t="shared" si="7"/>
        <v>0</v>
      </c>
    </row>
    <row r="247" spans="2:8" x14ac:dyDescent="0.4">
      <c r="B247" s="86"/>
      <c r="C247" s="86"/>
      <c r="D247" s="36" t="s">
        <v>552</v>
      </c>
      <c r="E247" s="19"/>
      <c r="F247" s="19">
        <f t="shared" si="6"/>
        <v>0</v>
      </c>
      <c r="G247" s="19"/>
      <c r="H247" s="19">
        <f t="shared" si="7"/>
        <v>0</v>
      </c>
    </row>
    <row r="248" spans="2:8" x14ac:dyDescent="0.4">
      <c r="B248" s="86"/>
      <c r="C248" s="86"/>
      <c r="D248" s="36" t="s">
        <v>536</v>
      </c>
      <c r="E248" s="19">
        <v>13980</v>
      </c>
      <c r="F248" s="19">
        <f t="shared" si="6"/>
        <v>13980</v>
      </c>
      <c r="G248" s="19"/>
      <c r="H248" s="19">
        <f t="shared" si="7"/>
        <v>13980</v>
      </c>
    </row>
    <row r="249" spans="2:8" x14ac:dyDescent="0.4">
      <c r="B249" s="86"/>
      <c r="C249" s="86"/>
      <c r="D249" s="36" t="s">
        <v>336</v>
      </c>
      <c r="E249" s="19">
        <f>+E250+E255</f>
        <v>0</v>
      </c>
      <c r="F249" s="19">
        <f t="shared" si="6"/>
        <v>0</v>
      </c>
      <c r="G249" s="19">
        <f>+G250+G255</f>
        <v>0</v>
      </c>
      <c r="H249" s="19">
        <f t="shared" si="7"/>
        <v>0</v>
      </c>
    </row>
    <row r="250" spans="2:8" x14ac:dyDescent="0.4">
      <c r="B250" s="86"/>
      <c r="C250" s="86"/>
      <c r="D250" s="36" t="s">
        <v>553</v>
      </c>
      <c r="E250" s="19">
        <f>+E251+E252+E253-E254</f>
        <v>0</v>
      </c>
      <c r="F250" s="19">
        <f t="shared" si="6"/>
        <v>0</v>
      </c>
      <c r="G250" s="19">
        <f>+G251+G252+G253-G254</f>
        <v>0</v>
      </c>
      <c r="H250" s="19">
        <f t="shared" si="7"/>
        <v>0</v>
      </c>
    </row>
    <row r="251" spans="2:8" x14ac:dyDescent="0.4">
      <c r="B251" s="86"/>
      <c r="C251" s="86"/>
      <c r="D251" s="36" t="s">
        <v>554</v>
      </c>
      <c r="E251" s="19"/>
      <c r="F251" s="19">
        <f t="shared" si="6"/>
        <v>0</v>
      </c>
      <c r="G251" s="19"/>
      <c r="H251" s="19">
        <f t="shared" si="7"/>
        <v>0</v>
      </c>
    </row>
    <row r="252" spans="2:8" x14ac:dyDescent="0.4">
      <c r="B252" s="86"/>
      <c r="C252" s="86"/>
      <c r="D252" s="36" t="s">
        <v>555</v>
      </c>
      <c r="E252" s="19"/>
      <c r="F252" s="19">
        <f t="shared" si="6"/>
        <v>0</v>
      </c>
      <c r="G252" s="19"/>
      <c r="H252" s="19">
        <f t="shared" si="7"/>
        <v>0</v>
      </c>
    </row>
    <row r="253" spans="2:8" x14ac:dyDescent="0.4">
      <c r="B253" s="86"/>
      <c r="C253" s="86"/>
      <c r="D253" s="36" t="s">
        <v>556</v>
      </c>
      <c r="E253" s="19"/>
      <c r="F253" s="19">
        <f t="shared" si="6"/>
        <v>0</v>
      </c>
      <c r="G253" s="19"/>
      <c r="H253" s="19">
        <f t="shared" si="7"/>
        <v>0</v>
      </c>
    </row>
    <row r="254" spans="2:8" x14ac:dyDescent="0.4">
      <c r="B254" s="86"/>
      <c r="C254" s="86"/>
      <c r="D254" s="36" t="s">
        <v>557</v>
      </c>
      <c r="E254" s="19"/>
      <c r="F254" s="19">
        <f t="shared" si="6"/>
        <v>0</v>
      </c>
      <c r="G254" s="19"/>
      <c r="H254" s="19">
        <f t="shared" si="7"/>
        <v>0</v>
      </c>
    </row>
    <row r="255" spans="2:8" x14ac:dyDescent="0.4">
      <c r="B255" s="86"/>
      <c r="C255" s="86"/>
      <c r="D255" s="36" t="s">
        <v>558</v>
      </c>
      <c r="E255" s="19"/>
      <c r="F255" s="19">
        <f t="shared" si="6"/>
        <v>0</v>
      </c>
      <c r="G255" s="19"/>
      <c r="H255" s="19">
        <f t="shared" si="7"/>
        <v>0</v>
      </c>
    </row>
    <row r="256" spans="2:8" x14ac:dyDescent="0.4">
      <c r="B256" s="86"/>
      <c r="C256" s="86"/>
      <c r="D256" s="36" t="s">
        <v>337</v>
      </c>
      <c r="E256" s="19"/>
      <c r="F256" s="19">
        <f t="shared" si="6"/>
        <v>0</v>
      </c>
      <c r="G256" s="19"/>
      <c r="H256" s="19">
        <f t="shared" si="7"/>
        <v>0</v>
      </c>
    </row>
    <row r="257" spans="2:8" x14ac:dyDescent="0.4">
      <c r="B257" s="86"/>
      <c r="C257" s="86"/>
      <c r="D257" s="36" t="s">
        <v>34</v>
      </c>
      <c r="E257" s="19"/>
      <c r="F257" s="19">
        <f t="shared" si="6"/>
        <v>0</v>
      </c>
      <c r="G257" s="19"/>
      <c r="H257" s="19">
        <f t="shared" si="7"/>
        <v>0</v>
      </c>
    </row>
    <row r="258" spans="2:8" x14ac:dyDescent="0.4">
      <c r="B258" s="86"/>
      <c r="C258" s="86"/>
      <c r="D258" s="36" t="s">
        <v>338</v>
      </c>
      <c r="E258" s="19">
        <v>2426989</v>
      </c>
      <c r="F258" s="19">
        <f t="shared" si="6"/>
        <v>2426989</v>
      </c>
      <c r="G258" s="19"/>
      <c r="H258" s="19">
        <f t="shared" si="7"/>
        <v>2426989</v>
      </c>
    </row>
    <row r="259" spans="2:8" x14ac:dyDescent="0.4">
      <c r="B259" s="86"/>
      <c r="C259" s="86"/>
      <c r="D259" s="36" t="s">
        <v>339</v>
      </c>
      <c r="E259" s="19"/>
      <c r="F259" s="19">
        <f t="shared" si="6"/>
        <v>0</v>
      </c>
      <c r="G259" s="19"/>
      <c r="H259" s="19">
        <f t="shared" si="7"/>
        <v>0</v>
      </c>
    </row>
    <row r="260" spans="2:8" x14ac:dyDescent="0.4">
      <c r="B260" s="86"/>
      <c r="C260" s="86"/>
      <c r="D260" s="36" t="s">
        <v>730</v>
      </c>
      <c r="E260" s="19"/>
      <c r="F260" s="19">
        <f t="shared" si="6"/>
        <v>0</v>
      </c>
      <c r="G260" s="19"/>
      <c r="H260" s="19">
        <f t="shared" si="7"/>
        <v>0</v>
      </c>
    </row>
    <row r="261" spans="2:8" x14ac:dyDescent="0.4">
      <c r="B261" s="86"/>
      <c r="C261" s="86"/>
      <c r="D261" s="36" t="s">
        <v>731</v>
      </c>
      <c r="E261" s="19"/>
      <c r="F261" s="19">
        <f t="shared" si="6"/>
        <v>0</v>
      </c>
      <c r="G261" s="19"/>
      <c r="H261" s="19">
        <f t="shared" si="7"/>
        <v>0</v>
      </c>
    </row>
    <row r="262" spans="2:8" x14ac:dyDescent="0.4">
      <c r="B262" s="86"/>
      <c r="C262" s="86"/>
      <c r="D262" s="36" t="s">
        <v>340</v>
      </c>
      <c r="E262" s="19"/>
      <c r="F262" s="19">
        <f t="shared" si="6"/>
        <v>0</v>
      </c>
      <c r="G262" s="19"/>
      <c r="H262" s="19">
        <f t="shared" si="7"/>
        <v>0</v>
      </c>
    </row>
    <row r="263" spans="2:8" x14ac:dyDescent="0.4">
      <c r="B263" s="86"/>
      <c r="C263" s="86"/>
      <c r="D263" s="36" t="s">
        <v>341</v>
      </c>
      <c r="E263" s="19"/>
      <c r="F263" s="19">
        <f t="shared" si="6"/>
        <v>0</v>
      </c>
      <c r="G263" s="19"/>
      <c r="H263" s="19">
        <f t="shared" si="7"/>
        <v>0</v>
      </c>
    </row>
    <row r="264" spans="2:8" x14ac:dyDescent="0.4">
      <c r="B264" s="86"/>
      <c r="C264" s="86"/>
      <c r="D264" s="36" t="s">
        <v>342</v>
      </c>
      <c r="E264" s="19"/>
      <c r="F264" s="19">
        <f t="shared" ref="F264:F296" si="8">+E264</f>
        <v>0</v>
      </c>
      <c r="G264" s="19"/>
      <c r="H264" s="19">
        <f t="shared" ref="H264:H294" si="9">F264-ABS(G264)</f>
        <v>0</v>
      </c>
    </row>
    <row r="265" spans="2:8" x14ac:dyDescent="0.4">
      <c r="B265" s="86"/>
      <c r="C265" s="87"/>
      <c r="D265" s="40" t="s">
        <v>343</v>
      </c>
      <c r="E265" s="21">
        <f>+E186+E197+E226+E249+E256+E257+E258+E259+E260+E261+E262+E263+E264</f>
        <v>10143592</v>
      </c>
      <c r="F265" s="21">
        <f t="shared" si="8"/>
        <v>10143592</v>
      </c>
      <c r="G265" s="21">
        <f>+G186+G197+G226+G249+G256+G257+G258+G259+G260+G261+G262+G263+G264</f>
        <v>0</v>
      </c>
      <c r="H265" s="21">
        <f t="shared" si="9"/>
        <v>10143592</v>
      </c>
    </row>
    <row r="266" spans="2:8" x14ac:dyDescent="0.4">
      <c r="B266" s="87"/>
      <c r="C266" s="17" t="s">
        <v>344</v>
      </c>
      <c r="D266" s="15"/>
      <c r="E266" s="16">
        <f xml:space="preserve"> +E185 - E265</f>
        <v>-2306852</v>
      </c>
      <c r="F266" s="16">
        <f t="shared" si="8"/>
        <v>-2306852</v>
      </c>
      <c r="G266" s="16">
        <f xml:space="preserve"> +G185 - G265</f>
        <v>0</v>
      </c>
      <c r="H266" s="16">
        <f>H185-H265</f>
        <v>-2306852</v>
      </c>
    </row>
    <row r="267" spans="2:8" x14ac:dyDescent="0.4">
      <c r="B267" s="85" t="s">
        <v>345</v>
      </c>
      <c r="C267" s="85" t="s">
        <v>316</v>
      </c>
      <c r="D267" s="36" t="s">
        <v>346</v>
      </c>
      <c r="E267" s="19"/>
      <c r="F267" s="19">
        <f t="shared" si="8"/>
        <v>0</v>
      </c>
      <c r="G267" s="19"/>
      <c r="H267" s="19">
        <f t="shared" si="9"/>
        <v>0</v>
      </c>
    </row>
    <row r="268" spans="2:8" x14ac:dyDescent="0.4">
      <c r="B268" s="86"/>
      <c r="C268" s="86"/>
      <c r="D268" s="36" t="s">
        <v>347</v>
      </c>
      <c r="E268" s="19">
        <v>123</v>
      </c>
      <c r="F268" s="19">
        <f t="shared" si="8"/>
        <v>123</v>
      </c>
      <c r="G268" s="19"/>
      <c r="H268" s="19">
        <f t="shared" si="9"/>
        <v>123</v>
      </c>
    </row>
    <row r="269" spans="2:8" x14ac:dyDescent="0.4">
      <c r="B269" s="86"/>
      <c r="C269" s="86"/>
      <c r="D269" s="36" t="s">
        <v>732</v>
      </c>
      <c r="E269" s="19"/>
      <c r="F269" s="19">
        <f t="shared" si="8"/>
        <v>0</v>
      </c>
      <c r="G269" s="19"/>
      <c r="H269" s="19">
        <f t="shared" si="9"/>
        <v>0</v>
      </c>
    </row>
    <row r="270" spans="2:8" x14ac:dyDescent="0.4">
      <c r="B270" s="86"/>
      <c r="C270" s="86"/>
      <c r="D270" s="36" t="s">
        <v>348</v>
      </c>
      <c r="E270" s="19"/>
      <c r="F270" s="19">
        <f t="shared" si="8"/>
        <v>0</v>
      </c>
      <c r="G270" s="19"/>
      <c r="H270" s="19">
        <f t="shared" si="9"/>
        <v>0</v>
      </c>
    </row>
    <row r="271" spans="2:8" x14ac:dyDescent="0.4">
      <c r="B271" s="86"/>
      <c r="C271" s="86"/>
      <c r="D271" s="36" t="s">
        <v>349</v>
      </c>
      <c r="E271" s="19"/>
      <c r="F271" s="19">
        <f t="shared" si="8"/>
        <v>0</v>
      </c>
      <c r="G271" s="19"/>
      <c r="H271" s="19">
        <f t="shared" si="9"/>
        <v>0</v>
      </c>
    </row>
    <row r="272" spans="2:8" x14ac:dyDescent="0.4">
      <c r="B272" s="86"/>
      <c r="C272" s="86"/>
      <c r="D272" s="36" t="s">
        <v>350</v>
      </c>
      <c r="E272" s="19"/>
      <c r="F272" s="19">
        <f t="shared" si="8"/>
        <v>0</v>
      </c>
      <c r="G272" s="19"/>
      <c r="H272" s="19">
        <f t="shared" si="9"/>
        <v>0</v>
      </c>
    </row>
    <row r="273" spans="2:8" x14ac:dyDescent="0.4">
      <c r="B273" s="86"/>
      <c r="C273" s="86"/>
      <c r="D273" s="36" t="s">
        <v>351</v>
      </c>
      <c r="E273" s="19"/>
      <c r="F273" s="19">
        <f t="shared" si="8"/>
        <v>0</v>
      </c>
      <c r="G273" s="19"/>
      <c r="H273" s="19">
        <f t="shared" si="9"/>
        <v>0</v>
      </c>
    </row>
    <row r="274" spans="2:8" x14ac:dyDescent="0.4">
      <c r="B274" s="86"/>
      <c r="C274" s="86"/>
      <c r="D274" s="36" t="s">
        <v>352</v>
      </c>
      <c r="E274" s="19"/>
      <c r="F274" s="19">
        <f t="shared" si="8"/>
        <v>0</v>
      </c>
      <c r="G274" s="19"/>
      <c r="H274" s="19">
        <f t="shared" si="9"/>
        <v>0</v>
      </c>
    </row>
    <row r="275" spans="2:8" x14ac:dyDescent="0.4">
      <c r="B275" s="86"/>
      <c r="C275" s="86"/>
      <c r="D275" s="36" t="s">
        <v>353</v>
      </c>
      <c r="E275" s="19"/>
      <c r="F275" s="19">
        <f t="shared" si="8"/>
        <v>0</v>
      </c>
      <c r="G275" s="19"/>
      <c r="H275" s="19">
        <f t="shared" si="9"/>
        <v>0</v>
      </c>
    </row>
    <row r="276" spans="2:8" x14ac:dyDescent="0.4">
      <c r="B276" s="86"/>
      <c r="C276" s="86"/>
      <c r="D276" s="36" t="s">
        <v>354</v>
      </c>
      <c r="E276" s="19">
        <f>+E277+E278+E279+E280</f>
        <v>8878</v>
      </c>
      <c r="F276" s="19">
        <f t="shared" si="8"/>
        <v>8878</v>
      </c>
      <c r="G276" s="19">
        <f>+G277+G278+G279+G280</f>
        <v>0</v>
      </c>
      <c r="H276" s="19">
        <f t="shared" si="9"/>
        <v>8878</v>
      </c>
    </row>
    <row r="277" spans="2:8" x14ac:dyDescent="0.4">
      <c r="B277" s="86"/>
      <c r="C277" s="86"/>
      <c r="D277" s="36" t="s">
        <v>559</v>
      </c>
      <c r="E277" s="19"/>
      <c r="F277" s="19">
        <f t="shared" si="8"/>
        <v>0</v>
      </c>
      <c r="G277" s="19"/>
      <c r="H277" s="19">
        <f t="shared" si="9"/>
        <v>0</v>
      </c>
    </row>
    <row r="278" spans="2:8" x14ac:dyDescent="0.4">
      <c r="B278" s="86"/>
      <c r="C278" s="86"/>
      <c r="D278" s="36" t="s">
        <v>560</v>
      </c>
      <c r="E278" s="19"/>
      <c r="F278" s="19">
        <f t="shared" si="8"/>
        <v>0</v>
      </c>
      <c r="G278" s="19"/>
      <c r="H278" s="19">
        <f t="shared" si="9"/>
        <v>0</v>
      </c>
    </row>
    <row r="279" spans="2:8" x14ac:dyDescent="0.4">
      <c r="B279" s="86"/>
      <c r="C279" s="86"/>
      <c r="D279" s="36" t="s">
        <v>209</v>
      </c>
      <c r="E279" s="19"/>
      <c r="F279" s="19">
        <f t="shared" si="8"/>
        <v>0</v>
      </c>
      <c r="G279" s="19"/>
      <c r="H279" s="19">
        <f t="shared" si="9"/>
        <v>0</v>
      </c>
    </row>
    <row r="280" spans="2:8" x14ac:dyDescent="0.4">
      <c r="B280" s="86"/>
      <c r="C280" s="86"/>
      <c r="D280" s="36" t="s">
        <v>561</v>
      </c>
      <c r="E280" s="19">
        <v>8878</v>
      </c>
      <c r="F280" s="19">
        <f t="shared" si="8"/>
        <v>8878</v>
      </c>
      <c r="G280" s="19"/>
      <c r="H280" s="19">
        <f t="shared" si="9"/>
        <v>8878</v>
      </c>
    </row>
    <row r="281" spans="2:8" x14ac:dyDescent="0.4">
      <c r="B281" s="86"/>
      <c r="C281" s="87"/>
      <c r="D281" s="40" t="s">
        <v>355</v>
      </c>
      <c r="E281" s="21">
        <f>+E267+E268+E269+E270+E271+E272+E273+E274+E275+E276</f>
        <v>9001</v>
      </c>
      <c r="F281" s="21">
        <f t="shared" si="8"/>
        <v>9001</v>
      </c>
      <c r="G281" s="21">
        <f>+G267+G268+G269+G270+G271+G272+G273+G274+G275+G276</f>
        <v>0</v>
      </c>
      <c r="H281" s="21">
        <f t="shared" si="9"/>
        <v>9001</v>
      </c>
    </row>
    <row r="282" spans="2:8" x14ac:dyDescent="0.4">
      <c r="B282" s="86"/>
      <c r="C282" s="85" t="s">
        <v>332</v>
      </c>
      <c r="D282" s="36" t="s">
        <v>356</v>
      </c>
      <c r="E282" s="19"/>
      <c r="F282" s="19">
        <f t="shared" si="8"/>
        <v>0</v>
      </c>
      <c r="G282" s="19"/>
      <c r="H282" s="19">
        <f t="shared" si="9"/>
        <v>0</v>
      </c>
    </row>
    <row r="283" spans="2:8" x14ac:dyDescent="0.4">
      <c r="B283" s="86"/>
      <c r="C283" s="86"/>
      <c r="D283" s="36" t="s">
        <v>733</v>
      </c>
      <c r="E283" s="19"/>
      <c r="F283" s="19">
        <f t="shared" si="8"/>
        <v>0</v>
      </c>
      <c r="G283" s="19"/>
      <c r="H283" s="19">
        <f t="shared" si="9"/>
        <v>0</v>
      </c>
    </row>
    <row r="284" spans="2:8" x14ac:dyDescent="0.4">
      <c r="B284" s="86"/>
      <c r="C284" s="86"/>
      <c r="D284" s="36" t="s">
        <v>357</v>
      </c>
      <c r="E284" s="19"/>
      <c r="F284" s="19">
        <f t="shared" si="8"/>
        <v>0</v>
      </c>
      <c r="G284" s="19"/>
      <c r="H284" s="19">
        <f t="shared" si="9"/>
        <v>0</v>
      </c>
    </row>
    <row r="285" spans="2:8" x14ac:dyDescent="0.4">
      <c r="B285" s="86"/>
      <c r="C285" s="86"/>
      <c r="D285" s="36" t="s">
        <v>358</v>
      </c>
      <c r="E285" s="19"/>
      <c r="F285" s="19">
        <f t="shared" si="8"/>
        <v>0</v>
      </c>
      <c r="G285" s="19"/>
      <c r="H285" s="19">
        <f t="shared" si="9"/>
        <v>0</v>
      </c>
    </row>
    <row r="286" spans="2:8" x14ac:dyDescent="0.4">
      <c r="B286" s="86"/>
      <c r="C286" s="86"/>
      <c r="D286" s="36" t="s">
        <v>359</v>
      </c>
      <c r="E286" s="19"/>
      <c r="F286" s="19">
        <f t="shared" si="8"/>
        <v>0</v>
      </c>
      <c r="G286" s="19"/>
      <c r="H286" s="19">
        <f t="shared" si="9"/>
        <v>0</v>
      </c>
    </row>
    <row r="287" spans="2:8" x14ac:dyDescent="0.4">
      <c r="B287" s="86"/>
      <c r="C287" s="86"/>
      <c r="D287" s="36" t="s">
        <v>360</v>
      </c>
      <c r="E287" s="19"/>
      <c r="F287" s="19">
        <f t="shared" si="8"/>
        <v>0</v>
      </c>
      <c r="G287" s="19"/>
      <c r="H287" s="19">
        <f t="shared" si="9"/>
        <v>0</v>
      </c>
    </row>
    <row r="288" spans="2:8" x14ac:dyDescent="0.4">
      <c r="B288" s="86"/>
      <c r="C288" s="86"/>
      <c r="D288" s="36" t="s">
        <v>361</v>
      </c>
      <c r="E288" s="19"/>
      <c r="F288" s="19">
        <f t="shared" si="8"/>
        <v>0</v>
      </c>
      <c r="G288" s="19"/>
      <c r="H288" s="19">
        <f t="shared" si="9"/>
        <v>0</v>
      </c>
    </row>
    <row r="289" spans="2:8" x14ac:dyDescent="0.4">
      <c r="B289" s="86"/>
      <c r="C289" s="86"/>
      <c r="D289" s="36" t="s">
        <v>362</v>
      </c>
      <c r="E289" s="19"/>
      <c r="F289" s="19">
        <f t="shared" si="8"/>
        <v>0</v>
      </c>
      <c r="G289" s="19"/>
      <c r="H289" s="19">
        <f t="shared" si="9"/>
        <v>0</v>
      </c>
    </row>
    <row r="290" spans="2:8" x14ac:dyDescent="0.4">
      <c r="B290" s="86"/>
      <c r="C290" s="86"/>
      <c r="D290" s="36" t="s">
        <v>363</v>
      </c>
      <c r="E290" s="19">
        <f>+E291+E292+E293</f>
        <v>0</v>
      </c>
      <c r="F290" s="19">
        <f t="shared" si="8"/>
        <v>0</v>
      </c>
      <c r="G290" s="19">
        <f>+G291+G292+G293</f>
        <v>0</v>
      </c>
      <c r="H290" s="19">
        <f t="shared" si="9"/>
        <v>0</v>
      </c>
    </row>
    <row r="291" spans="2:8" x14ac:dyDescent="0.4">
      <c r="B291" s="86"/>
      <c r="C291" s="86"/>
      <c r="D291" s="36" t="s">
        <v>562</v>
      </c>
      <c r="E291" s="19"/>
      <c r="F291" s="19">
        <f t="shared" si="8"/>
        <v>0</v>
      </c>
      <c r="G291" s="19"/>
      <c r="H291" s="19">
        <f t="shared" si="9"/>
        <v>0</v>
      </c>
    </row>
    <row r="292" spans="2:8" x14ac:dyDescent="0.4">
      <c r="B292" s="86"/>
      <c r="C292" s="86"/>
      <c r="D292" s="36" t="s">
        <v>270</v>
      </c>
      <c r="E292" s="19"/>
      <c r="F292" s="19">
        <f t="shared" si="8"/>
        <v>0</v>
      </c>
      <c r="G292" s="19"/>
      <c r="H292" s="19">
        <f t="shared" si="9"/>
        <v>0</v>
      </c>
    </row>
    <row r="293" spans="2:8" x14ac:dyDescent="0.4">
      <c r="B293" s="86"/>
      <c r="C293" s="86"/>
      <c r="D293" s="36" t="s">
        <v>563</v>
      </c>
      <c r="E293" s="19"/>
      <c r="F293" s="19">
        <f t="shared" si="8"/>
        <v>0</v>
      </c>
      <c r="G293" s="19"/>
      <c r="H293" s="19">
        <f t="shared" si="9"/>
        <v>0</v>
      </c>
    </row>
    <row r="294" spans="2:8" x14ac:dyDescent="0.4">
      <c r="B294" s="86"/>
      <c r="C294" s="87"/>
      <c r="D294" s="40" t="s">
        <v>364</v>
      </c>
      <c r="E294" s="21">
        <f>+E282+E283+E284+E285+E286+E287+E288+E289+E290</f>
        <v>0</v>
      </c>
      <c r="F294" s="21">
        <f t="shared" si="8"/>
        <v>0</v>
      </c>
      <c r="G294" s="21">
        <f>+G282+G283+G284+G285+G286+G287+G288+G289+G290</f>
        <v>0</v>
      </c>
      <c r="H294" s="21">
        <f t="shared" si="9"/>
        <v>0</v>
      </c>
    </row>
    <row r="295" spans="2:8" x14ac:dyDescent="0.4">
      <c r="B295" s="87"/>
      <c r="C295" s="17" t="s">
        <v>365</v>
      </c>
      <c r="D295" s="28"/>
      <c r="E295" s="41">
        <f xml:space="preserve"> +E281 - E294</f>
        <v>9001</v>
      </c>
      <c r="F295" s="41">
        <f t="shared" si="8"/>
        <v>9001</v>
      </c>
      <c r="G295" s="41">
        <f xml:space="preserve"> +G281 - G294</f>
        <v>0</v>
      </c>
      <c r="H295" s="41">
        <f>H281-H294</f>
        <v>9001</v>
      </c>
    </row>
    <row r="296" spans="2:8" x14ac:dyDescent="0.4">
      <c r="B296" s="17" t="s">
        <v>366</v>
      </c>
      <c r="C296" s="14"/>
      <c r="D296" s="15"/>
      <c r="E296" s="16">
        <f xml:space="preserve"> +E266 +E295</f>
        <v>-2297851</v>
      </c>
      <c r="F296" s="16">
        <f t="shared" si="8"/>
        <v>-2297851</v>
      </c>
      <c r="G296" s="16">
        <f xml:space="preserve"> +G266 +G295</f>
        <v>0</v>
      </c>
      <c r="H296" s="16">
        <f>H266+H295</f>
        <v>-2297851</v>
      </c>
    </row>
  </sheetData>
  <mergeCells count="12">
    <mergeCell ref="C7:C185"/>
    <mergeCell ref="B7:B266"/>
    <mergeCell ref="C186:C265"/>
    <mergeCell ref="B267:B295"/>
    <mergeCell ref="C267:C281"/>
    <mergeCell ref="C282:C294"/>
    <mergeCell ref="B5:D6"/>
    <mergeCell ref="G5:G6"/>
    <mergeCell ref="H5:H6"/>
    <mergeCell ref="B2:H2"/>
    <mergeCell ref="B3:H3"/>
    <mergeCell ref="F5:F6"/>
  </mergeCells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3899-78E8-4101-9602-F7A4D92FFAD2}">
  <dimension ref="B1:I66"/>
  <sheetViews>
    <sheetView topLeftCell="C1" workbookViewId="0">
      <selection activeCell="C1" sqref="A1:XFD1048576"/>
    </sheetView>
  </sheetViews>
  <sheetFormatPr defaultRowHeight="18.75" x14ac:dyDescent="0.4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64"/>
      <c r="C2" s="1"/>
      <c r="D2" s="1"/>
      <c r="E2" s="1"/>
      <c r="F2" s="1"/>
      <c r="G2" s="1"/>
      <c r="H2" s="2"/>
      <c r="I2" s="2" t="s">
        <v>580</v>
      </c>
    </row>
    <row r="3" spans="2:9" ht="21" x14ac:dyDescent="0.4">
      <c r="B3" s="70" t="s">
        <v>581</v>
      </c>
      <c r="C3" s="70"/>
      <c r="D3" s="70"/>
      <c r="E3" s="70"/>
      <c r="F3" s="70"/>
      <c r="G3" s="70"/>
      <c r="H3" s="70"/>
      <c r="I3" s="70"/>
    </row>
    <row r="4" spans="2:9" ht="21" x14ac:dyDescent="0.4">
      <c r="B4" s="30"/>
      <c r="C4" s="64"/>
      <c r="D4" s="1"/>
      <c r="E4" s="1"/>
      <c r="F4" s="1"/>
      <c r="G4" s="1"/>
      <c r="H4" s="1"/>
      <c r="I4" s="1"/>
    </row>
    <row r="5" spans="2:9" ht="21" x14ac:dyDescent="0.4">
      <c r="B5" s="71" t="s">
        <v>735</v>
      </c>
      <c r="C5" s="71"/>
      <c r="D5" s="71"/>
      <c r="E5" s="71"/>
      <c r="F5" s="71"/>
      <c r="G5" s="71"/>
      <c r="H5" s="71"/>
      <c r="I5" s="71"/>
    </row>
    <row r="6" spans="2:9" x14ac:dyDescent="0.4">
      <c r="B6" s="3"/>
      <c r="C6" s="1"/>
      <c r="D6" s="1"/>
      <c r="E6" s="1"/>
      <c r="F6" s="1"/>
      <c r="G6" s="1"/>
      <c r="H6" s="1"/>
      <c r="I6" s="47" t="s">
        <v>2</v>
      </c>
    </row>
    <row r="7" spans="2:9" x14ac:dyDescent="0.4">
      <c r="B7" s="94" t="s">
        <v>582</v>
      </c>
      <c r="C7" s="95"/>
      <c r="D7" s="95"/>
      <c r="E7" s="96"/>
      <c r="F7" s="94" t="s">
        <v>583</v>
      </c>
      <c r="G7" s="95"/>
      <c r="H7" s="95"/>
      <c r="I7" s="96"/>
    </row>
    <row r="8" spans="2:9" x14ac:dyDescent="0.4">
      <c r="B8" s="65"/>
      <c r="C8" s="65" t="s">
        <v>584</v>
      </c>
      <c r="D8" s="65" t="s">
        <v>585</v>
      </c>
      <c r="E8" s="65" t="s">
        <v>586</v>
      </c>
      <c r="F8" s="48"/>
      <c r="G8" s="65" t="s">
        <v>584</v>
      </c>
      <c r="H8" s="65" t="s">
        <v>585</v>
      </c>
      <c r="I8" s="65" t="s">
        <v>586</v>
      </c>
    </row>
    <row r="9" spans="2:9" x14ac:dyDescent="0.4">
      <c r="B9" s="40" t="s">
        <v>587</v>
      </c>
      <c r="C9" s="21">
        <f>+C10+C11+C12+C13+C14+C15+C16+C17+C18+C19+C20+C21+C22+C23+C24+C25+C26+C27+C28+C29+C30+C31+C32-ABS(C33)-ABS(C34)</f>
        <v>258273066</v>
      </c>
      <c r="D9" s="12">
        <f>+D10+D11+D12+D13+D14+D15+D16+D17+D18+D19+D20+D21+D22+D23+D24+D25+D26+D27+D28+D29+D30+D31+D32-ABS(D33)-ABS(D34)</f>
        <v>254352244</v>
      </c>
      <c r="E9" s="21">
        <f>C9-D9</f>
        <v>3920822</v>
      </c>
      <c r="F9" s="40" t="s">
        <v>588</v>
      </c>
      <c r="G9" s="21">
        <f>+G10+G11+G12+G13+G14+G15+G16+G17+G18+G19+G20+G21+G22+G23+G24+G25+G26+G27+G28+G29+G30</f>
        <v>17239282</v>
      </c>
      <c r="H9" s="12">
        <f>+H10+H11+H12+H13+H14+H15+H16+H17+H18+H19+H20+H21+H22+H23+H24+H25+H26+H27+H28+H29+H30</f>
        <v>18952295</v>
      </c>
      <c r="I9" s="21">
        <f>G9-H9</f>
        <v>-1713013</v>
      </c>
    </row>
    <row r="10" spans="2:9" x14ac:dyDescent="0.4">
      <c r="B10" s="38" t="s">
        <v>589</v>
      </c>
      <c r="C10" s="39">
        <v>234221821</v>
      </c>
      <c r="D10" s="5">
        <v>227259130</v>
      </c>
      <c r="E10" s="39">
        <f t="shared" ref="E10:E66" si="0">C10-D10</f>
        <v>6962691</v>
      </c>
      <c r="F10" s="38" t="s">
        <v>590</v>
      </c>
      <c r="G10" s="39"/>
      <c r="H10" s="5"/>
      <c r="I10" s="39">
        <f t="shared" ref="I10:I66" si="1">G10-H10</f>
        <v>0</v>
      </c>
    </row>
    <row r="11" spans="2:9" x14ac:dyDescent="0.4">
      <c r="B11" s="36" t="s">
        <v>591</v>
      </c>
      <c r="C11" s="19"/>
      <c r="D11" s="8"/>
      <c r="E11" s="19">
        <f t="shared" si="0"/>
        <v>0</v>
      </c>
      <c r="F11" s="36" t="s">
        <v>592</v>
      </c>
      <c r="G11" s="19">
        <v>16761305</v>
      </c>
      <c r="H11" s="8">
        <v>18089773</v>
      </c>
      <c r="I11" s="19">
        <f t="shared" si="1"/>
        <v>-1328468</v>
      </c>
    </row>
    <row r="12" spans="2:9" x14ac:dyDescent="0.4">
      <c r="B12" s="36" t="s">
        <v>593</v>
      </c>
      <c r="C12" s="19">
        <v>23630473</v>
      </c>
      <c r="D12" s="8">
        <v>26090852</v>
      </c>
      <c r="E12" s="19">
        <f t="shared" si="0"/>
        <v>-2460379</v>
      </c>
      <c r="F12" s="36" t="s">
        <v>594</v>
      </c>
      <c r="G12" s="19"/>
      <c r="H12" s="8"/>
      <c r="I12" s="19">
        <f t="shared" si="1"/>
        <v>0</v>
      </c>
    </row>
    <row r="13" spans="2:9" x14ac:dyDescent="0.4">
      <c r="B13" s="36" t="s">
        <v>595</v>
      </c>
      <c r="C13" s="19"/>
      <c r="D13" s="8"/>
      <c r="E13" s="19">
        <f t="shared" si="0"/>
        <v>0</v>
      </c>
      <c r="F13" s="36" t="s">
        <v>596</v>
      </c>
      <c r="G13" s="19"/>
      <c r="H13" s="8"/>
      <c r="I13" s="19">
        <f t="shared" si="1"/>
        <v>0</v>
      </c>
    </row>
    <row r="14" spans="2:9" x14ac:dyDescent="0.4">
      <c r="B14" s="36" t="s">
        <v>597</v>
      </c>
      <c r="C14" s="19"/>
      <c r="D14" s="8"/>
      <c r="E14" s="19">
        <f t="shared" si="0"/>
        <v>0</v>
      </c>
      <c r="F14" s="36" t="s">
        <v>736</v>
      </c>
      <c r="G14" s="19"/>
      <c r="H14" s="8"/>
      <c r="I14" s="19">
        <f t="shared" si="1"/>
        <v>0</v>
      </c>
    </row>
    <row r="15" spans="2:9" x14ac:dyDescent="0.4">
      <c r="B15" s="36" t="s">
        <v>599</v>
      </c>
      <c r="C15" s="19"/>
      <c r="D15" s="8"/>
      <c r="E15" s="19">
        <f t="shared" si="0"/>
        <v>0</v>
      </c>
      <c r="F15" s="36" t="s">
        <v>598</v>
      </c>
      <c r="G15" s="19"/>
      <c r="H15" s="8"/>
      <c r="I15" s="19">
        <f t="shared" si="1"/>
        <v>0</v>
      </c>
    </row>
    <row r="16" spans="2:9" x14ac:dyDescent="0.4">
      <c r="B16" s="36" t="s">
        <v>601</v>
      </c>
      <c r="C16" s="19"/>
      <c r="D16" s="8"/>
      <c r="E16" s="19">
        <f t="shared" si="0"/>
        <v>0</v>
      </c>
      <c r="F16" s="36" t="s">
        <v>737</v>
      </c>
      <c r="G16" s="19"/>
      <c r="H16" s="8"/>
      <c r="I16" s="19">
        <f t="shared" si="1"/>
        <v>0</v>
      </c>
    </row>
    <row r="17" spans="2:9" x14ac:dyDescent="0.4">
      <c r="B17" s="36" t="s">
        <v>603</v>
      </c>
      <c r="C17" s="19"/>
      <c r="D17" s="8"/>
      <c r="E17" s="19">
        <f t="shared" si="0"/>
        <v>0</v>
      </c>
      <c r="F17" s="36" t="s">
        <v>600</v>
      </c>
      <c r="G17" s="19"/>
      <c r="H17" s="8"/>
      <c r="I17" s="19">
        <f t="shared" si="1"/>
        <v>0</v>
      </c>
    </row>
    <row r="18" spans="2:9" x14ac:dyDescent="0.4">
      <c r="B18" s="36" t="s">
        <v>605</v>
      </c>
      <c r="C18" s="19"/>
      <c r="D18" s="8"/>
      <c r="E18" s="19">
        <f t="shared" si="0"/>
        <v>0</v>
      </c>
      <c r="F18" s="36" t="s">
        <v>738</v>
      </c>
      <c r="G18" s="19"/>
      <c r="H18" s="8"/>
      <c r="I18" s="19">
        <f t="shared" si="1"/>
        <v>0</v>
      </c>
    </row>
    <row r="19" spans="2:9" x14ac:dyDescent="0.4">
      <c r="B19" s="36" t="s">
        <v>607</v>
      </c>
      <c r="C19" s="19"/>
      <c r="D19" s="8"/>
      <c r="E19" s="19">
        <f t="shared" si="0"/>
        <v>0</v>
      </c>
      <c r="F19" s="36" t="s">
        <v>602</v>
      </c>
      <c r="G19" s="19"/>
      <c r="H19" s="8"/>
      <c r="I19" s="19">
        <f t="shared" si="1"/>
        <v>0</v>
      </c>
    </row>
    <row r="20" spans="2:9" x14ac:dyDescent="0.4">
      <c r="B20" s="36" t="s">
        <v>609</v>
      </c>
      <c r="C20" s="19"/>
      <c r="D20" s="8"/>
      <c r="E20" s="19">
        <f t="shared" si="0"/>
        <v>0</v>
      </c>
      <c r="F20" s="36" t="s">
        <v>604</v>
      </c>
      <c r="G20" s="19"/>
      <c r="H20" s="8"/>
      <c r="I20" s="19">
        <f t="shared" si="1"/>
        <v>0</v>
      </c>
    </row>
    <row r="21" spans="2:9" x14ac:dyDescent="0.4">
      <c r="B21" s="36" t="s">
        <v>611</v>
      </c>
      <c r="C21" s="19"/>
      <c r="D21" s="8"/>
      <c r="E21" s="19">
        <f t="shared" si="0"/>
        <v>0</v>
      </c>
      <c r="F21" s="36" t="s">
        <v>606</v>
      </c>
      <c r="G21" s="19"/>
      <c r="H21" s="8"/>
      <c r="I21" s="19">
        <f t="shared" si="1"/>
        <v>0</v>
      </c>
    </row>
    <row r="22" spans="2:9" x14ac:dyDescent="0.4">
      <c r="B22" s="36" t="s">
        <v>613</v>
      </c>
      <c r="C22" s="19"/>
      <c r="D22" s="8"/>
      <c r="E22" s="19">
        <f t="shared" si="0"/>
        <v>0</v>
      </c>
      <c r="F22" s="36" t="s">
        <v>608</v>
      </c>
      <c r="G22" s="19"/>
      <c r="H22" s="8"/>
      <c r="I22" s="19">
        <f t="shared" si="1"/>
        <v>0</v>
      </c>
    </row>
    <row r="23" spans="2:9" x14ac:dyDescent="0.4">
      <c r="B23" s="36" t="s">
        <v>615</v>
      </c>
      <c r="C23" s="19"/>
      <c r="D23" s="8"/>
      <c r="E23" s="19">
        <f t="shared" si="0"/>
        <v>0</v>
      </c>
      <c r="F23" s="36" t="s">
        <v>610</v>
      </c>
      <c r="G23" s="19"/>
      <c r="H23" s="8"/>
      <c r="I23" s="19">
        <f t="shared" si="1"/>
        <v>0</v>
      </c>
    </row>
    <row r="24" spans="2:9" x14ac:dyDescent="0.4">
      <c r="B24" s="36" t="s">
        <v>617</v>
      </c>
      <c r="C24" s="19">
        <v>22658</v>
      </c>
      <c r="D24" s="8">
        <v>749148</v>
      </c>
      <c r="E24" s="19">
        <f t="shared" si="0"/>
        <v>-726490</v>
      </c>
      <c r="F24" s="36" t="s">
        <v>612</v>
      </c>
      <c r="G24" s="19">
        <v>235712</v>
      </c>
      <c r="H24" s="8">
        <v>138922</v>
      </c>
      <c r="I24" s="19">
        <f t="shared" si="1"/>
        <v>96790</v>
      </c>
    </row>
    <row r="25" spans="2:9" x14ac:dyDescent="0.4">
      <c r="B25" s="36" t="s">
        <v>619</v>
      </c>
      <c r="C25" s="19"/>
      <c r="D25" s="8"/>
      <c r="E25" s="19">
        <f t="shared" si="0"/>
        <v>0</v>
      </c>
      <c r="F25" s="36" t="s">
        <v>614</v>
      </c>
      <c r="G25" s="19">
        <v>242265</v>
      </c>
      <c r="H25" s="8">
        <v>258600</v>
      </c>
      <c r="I25" s="19">
        <f t="shared" si="1"/>
        <v>-16335</v>
      </c>
    </row>
    <row r="26" spans="2:9" x14ac:dyDescent="0.4">
      <c r="B26" s="36" t="s">
        <v>621</v>
      </c>
      <c r="C26" s="19">
        <v>63644</v>
      </c>
      <c r="D26" s="8">
        <v>118644</v>
      </c>
      <c r="E26" s="19">
        <f t="shared" si="0"/>
        <v>-55000</v>
      </c>
      <c r="F26" s="36" t="s">
        <v>616</v>
      </c>
      <c r="G26" s="19">
        <v>0</v>
      </c>
      <c r="H26" s="8">
        <v>465000</v>
      </c>
      <c r="I26" s="19">
        <f t="shared" si="1"/>
        <v>-465000</v>
      </c>
    </row>
    <row r="27" spans="2:9" x14ac:dyDescent="0.4">
      <c r="B27" s="36" t="s">
        <v>739</v>
      </c>
      <c r="C27" s="19"/>
      <c r="D27" s="8"/>
      <c r="E27" s="19">
        <f t="shared" si="0"/>
        <v>0</v>
      </c>
      <c r="F27" s="36" t="s">
        <v>618</v>
      </c>
      <c r="G27" s="19"/>
      <c r="H27" s="8"/>
      <c r="I27" s="19">
        <f t="shared" si="1"/>
        <v>0</v>
      </c>
    </row>
    <row r="28" spans="2:9" x14ac:dyDescent="0.4">
      <c r="B28" s="36" t="s">
        <v>623</v>
      </c>
      <c r="C28" s="19"/>
      <c r="D28" s="8"/>
      <c r="E28" s="19">
        <f t="shared" si="0"/>
        <v>0</v>
      </c>
      <c r="F28" s="36" t="s">
        <v>620</v>
      </c>
      <c r="G28" s="19"/>
      <c r="H28" s="8"/>
      <c r="I28" s="19">
        <f t="shared" si="1"/>
        <v>0</v>
      </c>
    </row>
    <row r="29" spans="2:9" x14ac:dyDescent="0.4">
      <c r="B29" s="36" t="s">
        <v>740</v>
      </c>
      <c r="C29" s="19"/>
      <c r="D29" s="8"/>
      <c r="E29" s="19">
        <f t="shared" si="0"/>
        <v>0</v>
      </c>
      <c r="F29" s="36" t="s">
        <v>622</v>
      </c>
      <c r="G29" s="19"/>
      <c r="H29" s="8"/>
      <c r="I29" s="19">
        <f t="shared" si="1"/>
        <v>0</v>
      </c>
    </row>
    <row r="30" spans="2:9" x14ac:dyDescent="0.4">
      <c r="B30" s="36" t="s">
        <v>625</v>
      </c>
      <c r="C30" s="19"/>
      <c r="D30" s="8"/>
      <c r="E30" s="19">
        <f t="shared" si="0"/>
        <v>0</v>
      </c>
      <c r="F30" s="36" t="s">
        <v>624</v>
      </c>
      <c r="G30" s="19"/>
      <c r="H30" s="8"/>
      <c r="I30" s="19">
        <f t="shared" si="1"/>
        <v>0</v>
      </c>
    </row>
    <row r="31" spans="2:9" x14ac:dyDescent="0.4">
      <c r="B31" s="36" t="s">
        <v>626</v>
      </c>
      <c r="C31" s="19">
        <v>200000</v>
      </c>
      <c r="D31" s="8"/>
      <c r="E31" s="19">
        <f t="shared" si="0"/>
        <v>200000</v>
      </c>
      <c r="F31" s="36"/>
      <c r="G31" s="19"/>
      <c r="H31" s="19"/>
      <c r="I31" s="19"/>
    </row>
    <row r="32" spans="2:9" x14ac:dyDescent="0.4">
      <c r="B32" s="36" t="s">
        <v>627</v>
      </c>
      <c r="C32" s="19">
        <v>134470</v>
      </c>
      <c r="D32" s="8">
        <v>134470</v>
      </c>
      <c r="E32" s="19">
        <f t="shared" si="0"/>
        <v>0</v>
      </c>
      <c r="F32" s="36"/>
      <c r="G32" s="19"/>
      <c r="H32" s="19"/>
      <c r="I32" s="19"/>
    </row>
    <row r="33" spans="2:9" x14ac:dyDescent="0.4">
      <c r="B33" s="36" t="s">
        <v>741</v>
      </c>
      <c r="C33" s="19"/>
      <c r="D33" s="8"/>
      <c r="E33" s="19">
        <f t="shared" si="0"/>
        <v>0</v>
      </c>
      <c r="F33" s="36"/>
      <c r="G33" s="19"/>
      <c r="H33" s="19"/>
      <c r="I33" s="19"/>
    </row>
    <row r="34" spans="2:9" x14ac:dyDescent="0.4">
      <c r="B34" s="36" t="s">
        <v>628</v>
      </c>
      <c r="C34" s="19"/>
      <c r="D34" s="8"/>
      <c r="E34" s="19">
        <f t="shared" si="0"/>
        <v>0</v>
      </c>
      <c r="F34" s="36"/>
      <c r="G34" s="19"/>
      <c r="H34" s="19"/>
      <c r="I34" s="19"/>
    </row>
    <row r="35" spans="2:9" x14ac:dyDescent="0.4">
      <c r="B35" s="40" t="s">
        <v>629</v>
      </c>
      <c r="C35" s="21">
        <f>+C36 +C41</f>
        <v>448743851</v>
      </c>
      <c r="D35" s="12">
        <f>+D36 +D41</f>
        <v>468721818</v>
      </c>
      <c r="E35" s="21">
        <f t="shared" si="0"/>
        <v>-19977967</v>
      </c>
      <c r="F35" s="40" t="s">
        <v>630</v>
      </c>
      <c r="G35" s="21">
        <f>+G36+G37+G38+G39+G40+G41+G42+G43+G44+G45+G46</f>
        <v>19730770</v>
      </c>
      <c r="H35" s="12">
        <f>+H36+H37+H38+H39+H40+H41+H42+H43+H44+H45+H46</f>
        <v>23651051</v>
      </c>
      <c r="I35" s="21">
        <f t="shared" si="1"/>
        <v>-3920281</v>
      </c>
    </row>
    <row r="36" spans="2:9" x14ac:dyDescent="0.4">
      <c r="B36" s="40" t="s">
        <v>631</v>
      </c>
      <c r="C36" s="21">
        <f>+C37+C38+C39+C40</f>
        <v>300803310</v>
      </c>
      <c r="D36" s="12">
        <f>+D37+D38+D39+D40</f>
        <v>312750891</v>
      </c>
      <c r="E36" s="21">
        <f t="shared" si="0"/>
        <v>-11947581</v>
      </c>
      <c r="F36" s="38" t="s">
        <v>742</v>
      </c>
      <c r="G36" s="39"/>
      <c r="H36" s="5"/>
      <c r="I36" s="39">
        <f t="shared" si="1"/>
        <v>0</v>
      </c>
    </row>
    <row r="37" spans="2:9" x14ac:dyDescent="0.4">
      <c r="B37" s="38" t="s">
        <v>633</v>
      </c>
      <c r="C37" s="39">
        <v>65545985</v>
      </c>
      <c r="D37" s="5">
        <v>65545985</v>
      </c>
      <c r="E37" s="39">
        <f t="shared" si="0"/>
        <v>0</v>
      </c>
      <c r="F37" s="36" t="s">
        <v>632</v>
      </c>
      <c r="G37" s="19">
        <v>0</v>
      </c>
      <c r="H37" s="8">
        <v>4400000</v>
      </c>
      <c r="I37" s="19">
        <f t="shared" si="1"/>
        <v>-4400000</v>
      </c>
    </row>
    <row r="38" spans="2:9" x14ac:dyDescent="0.4">
      <c r="B38" s="36" t="s">
        <v>635</v>
      </c>
      <c r="C38" s="19">
        <v>235257325</v>
      </c>
      <c r="D38" s="8">
        <v>247204906</v>
      </c>
      <c r="E38" s="19">
        <f t="shared" si="0"/>
        <v>-11947581</v>
      </c>
      <c r="F38" s="36" t="s">
        <v>743</v>
      </c>
      <c r="G38" s="19"/>
      <c r="H38" s="8"/>
      <c r="I38" s="19">
        <f t="shared" si="1"/>
        <v>0</v>
      </c>
    </row>
    <row r="39" spans="2:9" x14ac:dyDescent="0.4">
      <c r="B39" s="36" t="s">
        <v>637</v>
      </c>
      <c r="C39" s="19"/>
      <c r="D39" s="8"/>
      <c r="E39" s="19">
        <f t="shared" si="0"/>
        <v>0</v>
      </c>
      <c r="F39" s="36" t="s">
        <v>634</v>
      </c>
      <c r="G39" s="19"/>
      <c r="H39" s="8"/>
      <c r="I39" s="19">
        <f t="shared" si="1"/>
        <v>0</v>
      </c>
    </row>
    <row r="40" spans="2:9" x14ac:dyDescent="0.4">
      <c r="B40" s="36" t="s">
        <v>639</v>
      </c>
      <c r="C40" s="19"/>
      <c r="D40" s="8"/>
      <c r="E40" s="19">
        <f t="shared" si="0"/>
        <v>0</v>
      </c>
      <c r="F40" s="36" t="s">
        <v>636</v>
      </c>
      <c r="G40" s="19"/>
      <c r="H40" s="8"/>
      <c r="I40" s="19">
        <f t="shared" si="1"/>
        <v>0</v>
      </c>
    </row>
    <row r="41" spans="2:9" x14ac:dyDescent="0.4">
      <c r="B41" s="40" t="s">
        <v>641</v>
      </c>
      <c r="C41" s="21">
        <f>+C42+C43+C44+C45+C46+C47+C48+C49+C50+C51+C52+C53+C54+C55+C56+C57+C58+C59+C60+C61+C62+C63-ABS(C64)-ABS(C65)</f>
        <v>147940541</v>
      </c>
      <c r="D41" s="12">
        <f>+D42+D43+D44+D45+D46+D47+D48+D49+D50+D51+D52+D53+D54+D55+D56+D57+D58+D59+D60+D61+D62+D63-ABS(D64)-ABS(D65)</f>
        <v>155970927</v>
      </c>
      <c r="E41" s="21">
        <f t="shared" si="0"/>
        <v>-8030386</v>
      </c>
      <c r="F41" s="36" t="s">
        <v>638</v>
      </c>
      <c r="G41" s="19"/>
      <c r="H41" s="8"/>
      <c r="I41" s="19">
        <f t="shared" si="1"/>
        <v>0</v>
      </c>
    </row>
    <row r="42" spans="2:9" x14ac:dyDescent="0.4">
      <c r="B42" s="38" t="s">
        <v>633</v>
      </c>
      <c r="C42" s="39">
        <v>23729563</v>
      </c>
      <c r="D42" s="5">
        <v>23729563</v>
      </c>
      <c r="E42" s="39">
        <f t="shared" si="0"/>
        <v>0</v>
      </c>
      <c r="F42" s="36" t="s">
        <v>640</v>
      </c>
      <c r="G42" s="19">
        <v>19730770</v>
      </c>
      <c r="H42" s="8">
        <v>19251051</v>
      </c>
      <c r="I42" s="19">
        <f t="shared" si="1"/>
        <v>479719</v>
      </c>
    </row>
    <row r="43" spans="2:9" x14ac:dyDescent="0.4">
      <c r="B43" s="36" t="s">
        <v>635</v>
      </c>
      <c r="C43" s="19">
        <v>62946347</v>
      </c>
      <c r="D43" s="8">
        <v>70017886</v>
      </c>
      <c r="E43" s="19">
        <f t="shared" si="0"/>
        <v>-7071539</v>
      </c>
      <c r="F43" s="36" t="s">
        <v>642</v>
      </c>
      <c r="G43" s="19"/>
      <c r="H43" s="8"/>
      <c r="I43" s="19">
        <f t="shared" si="1"/>
        <v>0</v>
      </c>
    </row>
    <row r="44" spans="2:9" x14ac:dyDescent="0.4">
      <c r="B44" s="36" t="s">
        <v>645</v>
      </c>
      <c r="C44" s="19">
        <v>3097543</v>
      </c>
      <c r="D44" s="8">
        <v>4826896</v>
      </c>
      <c r="E44" s="19">
        <f t="shared" si="0"/>
        <v>-1729353</v>
      </c>
      <c r="F44" s="36" t="s">
        <v>643</v>
      </c>
      <c r="G44" s="19"/>
      <c r="H44" s="8"/>
      <c r="I44" s="19">
        <f t="shared" si="1"/>
        <v>0</v>
      </c>
    </row>
    <row r="45" spans="2:9" x14ac:dyDescent="0.4">
      <c r="B45" s="36" t="s">
        <v>647</v>
      </c>
      <c r="C45" s="19"/>
      <c r="D45" s="8"/>
      <c r="E45" s="19">
        <f t="shared" si="0"/>
        <v>0</v>
      </c>
      <c r="F45" s="36" t="s">
        <v>644</v>
      </c>
      <c r="G45" s="19"/>
      <c r="H45" s="8"/>
      <c r="I45" s="19">
        <f t="shared" si="1"/>
        <v>0</v>
      </c>
    </row>
    <row r="46" spans="2:9" x14ac:dyDescent="0.4">
      <c r="B46" s="36" t="s">
        <v>649</v>
      </c>
      <c r="C46" s="19">
        <v>1416979</v>
      </c>
      <c r="D46" s="8">
        <v>2316087</v>
      </c>
      <c r="E46" s="19">
        <f t="shared" si="0"/>
        <v>-899108</v>
      </c>
      <c r="F46" s="36" t="s">
        <v>646</v>
      </c>
      <c r="G46" s="19"/>
      <c r="H46" s="8"/>
      <c r="I46" s="19">
        <f t="shared" si="1"/>
        <v>0</v>
      </c>
    </row>
    <row r="47" spans="2:9" x14ac:dyDescent="0.4">
      <c r="B47" s="36" t="s">
        <v>651</v>
      </c>
      <c r="C47" s="19">
        <v>7572131</v>
      </c>
      <c r="D47" s="8">
        <v>6362592</v>
      </c>
      <c r="E47" s="19">
        <f t="shared" si="0"/>
        <v>1209539</v>
      </c>
      <c r="F47" s="40" t="s">
        <v>648</v>
      </c>
      <c r="G47" s="21">
        <f>+G9 +G35</f>
        <v>36970052</v>
      </c>
      <c r="H47" s="21">
        <f>+H9 +H35</f>
        <v>42603346</v>
      </c>
      <c r="I47" s="21">
        <f t="shared" si="1"/>
        <v>-5633294</v>
      </c>
    </row>
    <row r="48" spans="2:9" x14ac:dyDescent="0.4">
      <c r="B48" s="36" t="s">
        <v>653</v>
      </c>
      <c r="C48" s="19"/>
      <c r="D48" s="8"/>
      <c r="E48" s="19">
        <f t="shared" si="0"/>
        <v>0</v>
      </c>
      <c r="F48" s="91" t="s">
        <v>650</v>
      </c>
      <c r="G48" s="92"/>
      <c r="H48" s="92"/>
      <c r="I48" s="93"/>
    </row>
    <row r="49" spans="2:9" x14ac:dyDescent="0.4">
      <c r="B49" s="36" t="s">
        <v>655</v>
      </c>
      <c r="C49" s="19"/>
      <c r="D49" s="8"/>
      <c r="E49" s="19">
        <f t="shared" si="0"/>
        <v>0</v>
      </c>
      <c r="F49" s="38" t="s">
        <v>652</v>
      </c>
      <c r="G49" s="39">
        <v>118391708</v>
      </c>
      <c r="H49" s="5">
        <v>118391708</v>
      </c>
      <c r="I49" s="39">
        <f t="shared" si="1"/>
        <v>0</v>
      </c>
    </row>
    <row r="50" spans="2:9" x14ac:dyDescent="0.4">
      <c r="B50" s="36" t="s">
        <v>657</v>
      </c>
      <c r="C50" s="19">
        <v>229320</v>
      </c>
      <c r="D50" s="8">
        <v>229320</v>
      </c>
      <c r="E50" s="19">
        <f t="shared" si="0"/>
        <v>0</v>
      </c>
      <c r="F50" s="36" t="s">
        <v>654</v>
      </c>
      <c r="G50" s="19">
        <v>137233920</v>
      </c>
      <c r="H50" s="8">
        <v>146080525</v>
      </c>
      <c r="I50" s="19">
        <f t="shared" si="1"/>
        <v>-8846605</v>
      </c>
    </row>
    <row r="51" spans="2:9" x14ac:dyDescent="0.4">
      <c r="B51" s="36" t="s">
        <v>659</v>
      </c>
      <c r="C51" s="19"/>
      <c r="D51" s="8"/>
      <c r="E51" s="19">
        <f t="shared" si="0"/>
        <v>0</v>
      </c>
      <c r="F51" s="36" t="s">
        <v>656</v>
      </c>
      <c r="G51" s="19">
        <f>+G52+G53+G54</f>
        <v>29096141</v>
      </c>
      <c r="H51" s="8">
        <f>+H52+H53+H54</f>
        <v>29096141</v>
      </c>
      <c r="I51" s="19">
        <f t="shared" si="1"/>
        <v>0</v>
      </c>
    </row>
    <row r="52" spans="2:9" x14ac:dyDescent="0.4">
      <c r="B52" s="36" t="s">
        <v>661</v>
      </c>
      <c r="C52" s="19"/>
      <c r="D52" s="8"/>
      <c r="E52" s="19">
        <f t="shared" si="0"/>
        <v>0</v>
      </c>
      <c r="F52" s="36" t="s">
        <v>658</v>
      </c>
      <c r="G52" s="19">
        <v>27146141</v>
      </c>
      <c r="H52" s="8">
        <v>27146141</v>
      </c>
      <c r="I52" s="19">
        <f t="shared" si="1"/>
        <v>0</v>
      </c>
    </row>
    <row r="53" spans="2:9" x14ac:dyDescent="0.4">
      <c r="B53" s="36" t="s">
        <v>639</v>
      </c>
      <c r="C53" s="19"/>
      <c r="D53" s="8"/>
      <c r="E53" s="19">
        <f t="shared" si="0"/>
        <v>0</v>
      </c>
      <c r="F53" s="36" t="s">
        <v>660</v>
      </c>
      <c r="G53" s="19">
        <v>1950000</v>
      </c>
      <c r="H53" s="8">
        <v>1950000</v>
      </c>
      <c r="I53" s="19">
        <f t="shared" si="1"/>
        <v>0</v>
      </c>
    </row>
    <row r="54" spans="2:9" x14ac:dyDescent="0.4">
      <c r="B54" s="36" t="s">
        <v>744</v>
      </c>
      <c r="C54" s="19"/>
      <c r="D54" s="8"/>
      <c r="E54" s="19">
        <f t="shared" si="0"/>
        <v>0</v>
      </c>
      <c r="F54" s="36" t="s">
        <v>662</v>
      </c>
      <c r="G54" s="19"/>
      <c r="H54" s="8"/>
      <c r="I54" s="19">
        <f t="shared" si="1"/>
        <v>0</v>
      </c>
    </row>
    <row r="55" spans="2:9" x14ac:dyDescent="0.4">
      <c r="B55" s="36" t="s">
        <v>664</v>
      </c>
      <c r="C55" s="19"/>
      <c r="D55" s="8"/>
      <c r="E55" s="19">
        <f t="shared" si="0"/>
        <v>0</v>
      </c>
      <c r="F55" s="36" t="s">
        <v>663</v>
      </c>
      <c r="G55" s="19">
        <v>385325096</v>
      </c>
      <c r="H55" s="8">
        <v>386902342</v>
      </c>
      <c r="I55" s="19">
        <f t="shared" si="1"/>
        <v>-1577246</v>
      </c>
    </row>
    <row r="56" spans="2:9" x14ac:dyDescent="0.4">
      <c r="B56" s="36" t="s">
        <v>666</v>
      </c>
      <c r="C56" s="19">
        <v>19730770</v>
      </c>
      <c r="D56" s="8">
        <v>19251051</v>
      </c>
      <c r="E56" s="19">
        <f t="shared" si="0"/>
        <v>479719</v>
      </c>
      <c r="F56" s="36" t="s">
        <v>665</v>
      </c>
      <c r="G56" s="19">
        <v>-1577246</v>
      </c>
      <c r="H56" s="8">
        <v>-6887834</v>
      </c>
      <c r="I56" s="19">
        <f t="shared" si="1"/>
        <v>5310588</v>
      </c>
    </row>
    <row r="57" spans="2:9" x14ac:dyDescent="0.4">
      <c r="B57" s="36" t="s">
        <v>667</v>
      </c>
      <c r="C57" s="19"/>
      <c r="D57" s="8"/>
      <c r="E57" s="19">
        <f t="shared" si="0"/>
        <v>0</v>
      </c>
      <c r="F57" s="36"/>
      <c r="G57" s="19"/>
      <c r="H57" s="19"/>
      <c r="I57" s="19"/>
    </row>
    <row r="58" spans="2:9" x14ac:dyDescent="0.4">
      <c r="B58" s="36" t="s">
        <v>668</v>
      </c>
      <c r="C58" s="19">
        <v>27146141</v>
      </c>
      <c r="D58" s="8">
        <v>27146141</v>
      </c>
      <c r="E58" s="19">
        <f t="shared" si="0"/>
        <v>0</v>
      </c>
      <c r="F58" s="36"/>
      <c r="G58" s="19"/>
      <c r="H58" s="19"/>
      <c r="I58" s="19"/>
    </row>
    <row r="59" spans="2:9" x14ac:dyDescent="0.4">
      <c r="B59" s="36" t="s">
        <v>669</v>
      </c>
      <c r="C59" s="19">
        <v>71000</v>
      </c>
      <c r="D59" s="8">
        <v>71000</v>
      </c>
      <c r="E59" s="19">
        <f t="shared" si="0"/>
        <v>0</v>
      </c>
      <c r="F59" s="36"/>
      <c r="G59" s="19"/>
      <c r="H59" s="19"/>
      <c r="I59" s="19"/>
    </row>
    <row r="60" spans="2:9" x14ac:dyDescent="0.4">
      <c r="B60" s="36" t="s">
        <v>670</v>
      </c>
      <c r="C60" s="19">
        <v>50747</v>
      </c>
      <c r="D60" s="8">
        <v>70391</v>
      </c>
      <c r="E60" s="19">
        <f t="shared" si="0"/>
        <v>-19644</v>
      </c>
      <c r="F60" s="36"/>
      <c r="G60" s="19"/>
      <c r="H60" s="19"/>
      <c r="I60" s="19"/>
    </row>
    <row r="61" spans="2:9" x14ac:dyDescent="0.4">
      <c r="B61" s="36" t="s">
        <v>671</v>
      </c>
      <c r="C61" s="19">
        <v>1950000</v>
      </c>
      <c r="D61" s="8">
        <v>1950000</v>
      </c>
      <c r="E61" s="19">
        <f t="shared" si="0"/>
        <v>0</v>
      </c>
      <c r="F61" s="36"/>
      <c r="G61" s="19"/>
      <c r="H61" s="19"/>
      <c r="I61" s="19"/>
    </row>
    <row r="62" spans="2:9" x14ac:dyDescent="0.4">
      <c r="B62" s="36" t="s">
        <v>672</v>
      </c>
      <c r="C62" s="19"/>
      <c r="D62" s="8"/>
      <c r="E62" s="19">
        <f t="shared" si="0"/>
        <v>0</v>
      </c>
      <c r="F62" s="36"/>
      <c r="G62" s="19"/>
      <c r="H62" s="19"/>
      <c r="I62" s="19"/>
    </row>
    <row r="63" spans="2:9" x14ac:dyDescent="0.4">
      <c r="B63" s="36" t="s">
        <v>673</v>
      </c>
      <c r="C63" s="19"/>
      <c r="D63" s="8"/>
      <c r="E63" s="19">
        <f t="shared" si="0"/>
        <v>0</v>
      </c>
      <c r="F63" s="36"/>
      <c r="G63" s="19"/>
      <c r="H63" s="19"/>
      <c r="I63" s="19"/>
    </row>
    <row r="64" spans="2:9" x14ac:dyDescent="0.4">
      <c r="B64" s="36" t="s">
        <v>741</v>
      </c>
      <c r="C64" s="19"/>
      <c r="D64" s="8"/>
      <c r="E64" s="19">
        <f t="shared" si="0"/>
        <v>0</v>
      </c>
      <c r="F64" s="49"/>
      <c r="G64" s="50"/>
      <c r="H64" s="50"/>
      <c r="I64" s="50"/>
    </row>
    <row r="65" spans="2:9" x14ac:dyDescent="0.4">
      <c r="B65" s="49" t="s">
        <v>628</v>
      </c>
      <c r="C65" s="50"/>
      <c r="D65" s="10"/>
      <c r="E65" s="50">
        <f t="shared" si="0"/>
        <v>0</v>
      </c>
      <c r="F65" s="40" t="s">
        <v>674</v>
      </c>
      <c r="G65" s="21">
        <f>+G49 +G50 +G51 +G55</f>
        <v>670046865</v>
      </c>
      <c r="H65" s="21">
        <f>+H49 +H50 +H51 +H55</f>
        <v>680470716</v>
      </c>
      <c r="I65" s="21">
        <f t="shared" si="1"/>
        <v>-10423851</v>
      </c>
    </row>
    <row r="66" spans="2:9" x14ac:dyDescent="0.4">
      <c r="B66" s="40" t="s">
        <v>675</v>
      </c>
      <c r="C66" s="21">
        <f>+C9 +C35</f>
        <v>707016917</v>
      </c>
      <c r="D66" s="21">
        <f>+D9 +D35</f>
        <v>723074062</v>
      </c>
      <c r="E66" s="21">
        <f t="shared" si="0"/>
        <v>-16057145</v>
      </c>
      <c r="F66" s="11" t="s">
        <v>676</v>
      </c>
      <c r="G66" s="13">
        <f>+G47 +G65</f>
        <v>707016917</v>
      </c>
      <c r="H66" s="13">
        <f>+H47 +H65</f>
        <v>723074062</v>
      </c>
      <c r="I66" s="13">
        <f t="shared" si="1"/>
        <v>-16057145</v>
      </c>
    </row>
  </sheetData>
  <mergeCells count="5">
    <mergeCell ref="F48:I48"/>
    <mergeCell ref="B3:I3"/>
    <mergeCell ref="B5:I5"/>
    <mergeCell ref="B7:E7"/>
    <mergeCell ref="F7:I7"/>
  </mergeCells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4FCA-5CB4-4A35-91D1-62040B4984D0}">
  <dimension ref="B1:H119"/>
  <sheetViews>
    <sheetView topLeftCell="B1" workbookViewId="0">
      <selection activeCell="B1" sqref="A1:XFD1048576"/>
    </sheetView>
  </sheetViews>
  <sheetFormatPr defaultRowHeight="18.75" x14ac:dyDescent="0.4"/>
  <cols>
    <col min="1" max="1" width="2.875" customWidth="1"/>
    <col min="2" max="2" width="49.5" customWidth="1"/>
    <col min="3" max="8" width="20.75" customWidth="1"/>
  </cols>
  <sheetData>
    <row r="1" spans="2:8" ht="21" x14ac:dyDescent="0.4">
      <c r="B1" s="51"/>
      <c r="C1" s="51"/>
      <c r="D1" s="51"/>
      <c r="E1" s="51"/>
      <c r="F1" s="51"/>
      <c r="G1" s="51"/>
      <c r="H1" s="51"/>
    </row>
    <row r="2" spans="2:8" ht="21" x14ac:dyDescent="0.4">
      <c r="B2" s="51"/>
      <c r="C2" s="51"/>
      <c r="D2" s="51"/>
      <c r="E2" s="51"/>
      <c r="F2" s="51"/>
      <c r="G2" s="51"/>
      <c r="H2" s="2" t="s">
        <v>677</v>
      </c>
    </row>
    <row r="3" spans="2:8" ht="21" x14ac:dyDescent="0.4">
      <c r="B3" s="70" t="s">
        <v>678</v>
      </c>
      <c r="C3" s="70"/>
      <c r="D3" s="70"/>
      <c r="E3" s="70"/>
      <c r="F3" s="70"/>
      <c r="G3" s="70"/>
      <c r="H3" s="70"/>
    </row>
    <row r="4" spans="2:8" x14ac:dyDescent="0.4">
      <c r="B4" s="30"/>
      <c r="C4" s="30"/>
      <c r="D4" s="1"/>
      <c r="E4" s="30"/>
      <c r="F4" s="1"/>
      <c r="G4" s="30"/>
      <c r="H4" s="1"/>
    </row>
    <row r="5" spans="2:8" ht="21" x14ac:dyDescent="0.4">
      <c r="B5" s="71" t="s">
        <v>735</v>
      </c>
      <c r="C5" s="71"/>
      <c r="D5" s="71"/>
      <c r="E5" s="71"/>
      <c r="F5" s="71"/>
      <c r="G5" s="71"/>
      <c r="H5" s="71"/>
    </row>
    <row r="6" spans="2:8" x14ac:dyDescent="0.4">
      <c r="B6" s="3"/>
      <c r="C6" s="1"/>
      <c r="D6" s="1"/>
      <c r="E6" s="1"/>
      <c r="F6" s="1"/>
      <c r="G6" s="1"/>
      <c r="H6" s="3" t="s">
        <v>2</v>
      </c>
    </row>
    <row r="7" spans="2:8" x14ac:dyDescent="0.4">
      <c r="B7" s="65" t="s">
        <v>679</v>
      </c>
      <c r="C7" s="65" t="s">
        <v>680</v>
      </c>
      <c r="D7" s="65" t="s">
        <v>681</v>
      </c>
      <c r="E7" s="65" t="s">
        <v>682</v>
      </c>
      <c r="F7" s="65" t="s">
        <v>80</v>
      </c>
      <c r="G7" s="65" t="s">
        <v>683</v>
      </c>
      <c r="H7" s="65" t="s">
        <v>684</v>
      </c>
    </row>
    <row r="8" spans="2:8" x14ac:dyDescent="0.4">
      <c r="B8" s="11" t="s">
        <v>685</v>
      </c>
      <c r="C8" s="13"/>
      <c r="D8" s="13"/>
      <c r="E8" s="13"/>
      <c r="F8" s="13"/>
      <c r="G8" s="13"/>
      <c r="H8" s="13"/>
    </row>
    <row r="9" spans="2:8" x14ac:dyDescent="0.4">
      <c r="B9" s="40" t="s">
        <v>587</v>
      </c>
      <c r="C9" s="21">
        <f>+C10+C11+C12+C13+C14+C15+C16+C17+C18+C19+C20+C21+C22+C23+C24+C25+C26+C27+C28+C29+C30+C31+C32+C33+C34-ABS(C35)-ABS(C36)</f>
        <v>258273066</v>
      </c>
      <c r="D9" s="21">
        <f>+D10+D11+D12+D13+D14+D15+D16+D17+D18+D19+D20+D21+D22+D23+D24+D25+D26+D27+D28+D29+D30+D31+D32+D33+D34-ABS(D35)-ABS(D36)</f>
        <v>0</v>
      </c>
      <c r="E9" s="21">
        <f>+E10+E11+E12+E13+E14+E15+E16+E17+E18+E19+E20+E21+E22+E23+E24+E25+E26+E27+E28+E29+E30+E31+E32+E33+E34-ABS(E35)-ABS(E36)</f>
        <v>0</v>
      </c>
      <c r="F9" s="21">
        <f t="shared" ref="F9:F72" si="0">+C9+D9+E9</f>
        <v>258273066</v>
      </c>
      <c r="G9" s="52">
        <f>+G10+G11+G12+G13+G14+G15+G16+G17+G18+G19+G20+G21+G22+G23+G24+G25+G26+G27+G28+G29+G30+G31+G32+G33+G34-ABS(G35)-ABS(G36)</f>
        <v>0</v>
      </c>
      <c r="H9" s="21">
        <f t="shared" ref="H9:H72" si="1">+F9-ABS(G9)</f>
        <v>258273066</v>
      </c>
    </row>
    <row r="10" spans="2:8" x14ac:dyDescent="0.4">
      <c r="B10" s="38" t="s">
        <v>589</v>
      </c>
      <c r="C10" s="39">
        <v>234221821</v>
      </c>
      <c r="D10" s="39">
        <v>0</v>
      </c>
      <c r="E10" s="39">
        <v>0</v>
      </c>
      <c r="F10" s="39">
        <f t="shared" si="0"/>
        <v>234221821</v>
      </c>
      <c r="G10" s="39"/>
      <c r="H10" s="39">
        <f t="shared" si="1"/>
        <v>234221821</v>
      </c>
    </row>
    <row r="11" spans="2:8" x14ac:dyDescent="0.4">
      <c r="B11" s="36" t="s">
        <v>591</v>
      </c>
      <c r="C11" s="19">
        <v>0</v>
      </c>
      <c r="D11" s="19">
        <v>0</v>
      </c>
      <c r="E11" s="19">
        <v>0</v>
      </c>
      <c r="F11" s="19">
        <f t="shared" si="0"/>
        <v>0</v>
      </c>
      <c r="G11" s="19"/>
      <c r="H11" s="19">
        <f t="shared" si="1"/>
        <v>0</v>
      </c>
    </row>
    <row r="12" spans="2:8" x14ac:dyDescent="0.4">
      <c r="B12" s="36" t="s">
        <v>593</v>
      </c>
      <c r="C12" s="19">
        <v>23630473</v>
      </c>
      <c r="D12" s="19">
        <v>0</v>
      </c>
      <c r="E12" s="19">
        <v>0</v>
      </c>
      <c r="F12" s="19">
        <f t="shared" si="0"/>
        <v>23630473</v>
      </c>
      <c r="G12" s="19"/>
      <c r="H12" s="19">
        <f t="shared" si="1"/>
        <v>23630473</v>
      </c>
    </row>
    <row r="13" spans="2:8" x14ac:dyDescent="0.4">
      <c r="B13" s="36" t="s">
        <v>595</v>
      </c>
      <c r="C13" s="19">
        <v>0</v>
      </c>
      <c r="D13" s="19">
        <v>0</v>
      </c>
      <c r="E13" s="19">
        <v>0</v>
      </c>
      <c r="F13" s="19">
        <f t="shared" si="0"/>
        <v>0</v>
      </c>
      <c r="G13" s="19"/>
      <c r="H13" s="19">
        <f t="shared" si="1"/>
        <v>0</v>
      </c>
    </row>
    <row r="14" spans="2:8" x14ac:dyDescent="0.4">
      <c r="B14" s="36" t="s">
        <v>597</v>
      </c>
      <c r="C14" s="19">
        <v>0</v>
      </c>
      <c r="D14" s="19">
        <v>0</v>
      </c>
      <c r="E14" s="19">
        <v>0</v>
      </c>
      <c r="F14" s="19">
        <f t="shared" si="0"/>
        <v>0</v>
      </c>
      <c r="G14" s="19"/>
      <c r="H14" s="19">
        <f t="shared" si="1"/>
        <v>0</v>
      </c>
    </row>
    <row r="15" spans="2:8" x14ac:dyDescent="0.4">
      <c r="B15" s="36" t="s">
        <v>599</v>
      </c>
      <c r="C15" s="19">
        <v>0</v>
      </c>
      <c r="D15" s="19">
        <v>0</v>
      </c>
      <c r="E15" s="19">
        <v>0</v>
      </c>
      <c r="F15" s="19">
        <f t="shared" si="0"/>
        <v>0</v>
      </c>
      <c r="G15" s="19"/>
      <c r="H15" s="19">
        <f t="shared" si="1"/>
        <v>0</v>
      </c>
    </row>
    <row r="16" spans="2:8" x14ac:dyDescent="0.4">
      <c r="B16" s="36" t="s">
        <v>601</v>
      </c>
      <c r="C16" s="19">
        <v>0</v>
      </c>
      <c r="D16" s="19">
        <v>0</v>
      </c>
      <c r="E16" s="19">
        <v>0</v>
      </c>
      <c r="F16" s="19">
        <f t="shared" si="0"/>
        <v>0</v>
      </c>
      <c r="G16" s="19"/>
      <c r="H16" s="19">
        <f t="shared" si="1"/>
        <v>0</v>
      </c>
    </row>
    <row r="17" spans="2:8" x14ac:dyDescent="0.4">
      <c r="B17" s="36" t="s">
        <v>603</v>
      </c>
      <c r="C17" s="19">
        <v>0</v>
      </c>
      <c r="D17" s="19">
        <v>0</v>
      </c>
      <c r="E17" s="19">
        <v>0</v>
      </c>
      <c r="F17" s="19">
        <f t="shared" si="0"/>
        <v>0</v>
      </c>
      <c r="G17" s="19"/>
      <c r="H17" s="19">
        <f t="shared" si="1"/>
        <v>0</v>
      </c>
    </row>
    <row r="18" spans="2:8" x14ac:dyDescent="0.4">
      <c r="B18" s="36" t="s">
        <v>605</v>
      </c>
      <c r="C18" s="19">
        <v>0</v>
      </c>
      <c r="D18" s="19">
        <v>0</v>
      </c>
      <c r="E18" s="19">
        <v>0</v>
      </c>
      <c r="F18" s="19">
        <f t="shared" si="0"/>
        <v>0</v>
      </c>
      <c r="G18" s="19"/>
      <c r="H18" s="19">
        <f t="shared" si="1"/>
        <v>0</v>
      </c>
    </row>
    <row r="19" spans="2:8" x14ac:dyDescent="0.4">
      <c r="B19" s="36" t="s">
        <v>607</v>
      </c>
      <c r="C19" s="19">
        <v>0</v>
      </c>
      <c r="D19" s="19">
        <v>0</v>
      </c>
      <c r="E19" s="19">
        <v>0</v>
      </c>
      <c r="F19" s="19">
        <f t="shared" si="0"/>
        <v>0</v>
      </c>
      <c r="G19" s="19"/>
      <c r="H19" s="19">
        <f t="shared" si="1"/>
        <v>0</v>
      </c>
    </row>
    <row r="20" spans="2:8" x14ac:dyDescent="0.4">
      <c r="B20" s="36" t="s">
        <v>609</v>
      </c>
      <c r="C20" s="19">
        <v>0</v>
      </c>
      <c r="D20" s="19">
        <v>0</v>
      </c>
      <c r="E20" s="19">
        <v>0</v>
      </c>
      <c r="F20" s="19">
        <f t="shared" si="0"/>
        <v>0</v>
      </c>
      <c r="G20" s="19"/>
      <c r="H20" s="19">
        <f t="shared" si="1"/>
        <v>0</v>
      </c>
    </row>
    <row r="21" spans="2:8" x14ac:dyDescent="0.4">
      <c r="B21" s="36" t="s">
        <v>611</v>
      </c>
      <c r="C21" s="19">
        <v>0</v>
      </c>
      <c r="D21" s="19">
        <v>0</v>
      </c>
      <c r="E21" s="19">
        <v>0</v>
      </c>
      <c r="F21" s="19">
        <f t="shared" si="0"/>
        <v>0</v>
      </c>
      <c r="G21" s="19"/>
      <c r="H21" s="19">
        <f t="shared" si="1"/>
        <v>0</v>
      </c>
    </row>
    <row r="22" spans="2:8" x14ac:dyDescent="0.4">
      <c r="B22" s="36" t="s">
        <v>613</v>
      </c>
      <c r="C22" s="19">
        <v>0</v>
      </c>
      <c r="D22" s="19">
        <v>0</v>
      </c>
      <c r="E22" s="19">
        <v>0</v>
      </c>
      <c r="F22" s="19">
        <f t="shared" si="0"/>
        <v>0</v>
      </c>
      <c r="G22" s="19"/>
      <c r="H22" s="19">
        <f t="shared" si="1"/>
        <v>0</v>
      </c>
    </row>
    <row r="23" spans="2:8" x14ac:dyDescent="0.4">
      <c r="B23" s="36" t="s">
        <v>615</v>
      </c>
      <c r="C23" s="19">
        <v>0</v>
      </c>
      <c r="D23" s="19">
        <v>0</v>
      </c>
      <c r="E23" s="19">
        <v>0</v>
      </c>
      <c r="F23" s="19">
        <f t="shared" si="0"/>
        <v>0</v>
      </c>
      <c r="G23" s="19"/>
      <c r="H23" s="19">
        <f t="shared" si="1"/>
        <v>0</v>
      </c>
    </row>
    <row r="24" spans="2:8" x14ac:dyDescent="0.4">
      <c r="B24" s="36" t="s">
        <v>617</v>
      </c>
      <c r="C24" s="19">
        <v>22658</v>
      </c>
      <c r="D24" s="19">
        <v>0</v>
      </c>
      <c r="E24" s="19">
        <v>0</v>
      </c>
      <c r="F24" s="19">
        <f t="shared" si="0"/>
        <v>22658</v>
      </c>
      <c r="G24" s="19"/>
      <c r="H24" s="19">
        <f t="shared" si="1"/>
        <v>22658</v>
      </c>
    </row>
    <row r="25" spans="2:8" x14ac:dyDescent="0.4">
      <c r="B25" s="36" t="s">
        <v>619</v>
      </c>
      <c r="C25" s="19">
        <v>0</v>
      </c>
      <c r="D25" s="19">
        <v>0</v>
      </c>
      <c r="E25" s="19">
        <v>0</v>
      </c>
      <c r="F25" s="19">
        <f t="shared" si="0"/>
        <v>0</v>
      </c>
      <c r="G25" s="19"/>
      <c r="H25" s="19">
        <f t="shared" si="1"/>
        <v>0</v>
      </c>
    </row>
    <row r="26" spans="2:8" x14ac:dyDescent="0.4">
      <c r="B26" s="36" t="s">
        <v>621</v>
      </c>
      <c r="C26" s="19">
        <v>63644</v>
      </c>
      <c r="D26" s="19">
        <v>0</v>
      </c>
      <c r="E26" s="19">
        <v>0</v>
      </c>
      <c r="F26" s="19">
        <f t="shared" si="0"/>
        <v>63644</v>
      </c>
      <c r="G26" s="19"/>
      <c r="H26" s="19">
        <f t="shared" si="1"/>
        <v>63644</v>
      </c>
    </row>
    <row r="27" spans="2:8" x14ac:dyDescent="0.4">
      <c r="B27" s="36" t="s">
        <v>739</v>
      </c>
      <c r="C27" s="19">
        <v>0</v>
      </c>
      <c r="D27" s="19">
        <v>0</v>
      </c>
      <c r="E27" s="19">
        <v>0</v>
      </c>
      <c r="F27" s="19">
        <f t="shared" si="0"/>
        <v>0</v>
      </c>
      <c r="G27" s="19"/>
      <c r="H27" s="19">
        <f t="shared" si="1"/>
        <v>0</v>
      </c>
    </row>
    <row r="28" spans="2:8" x14ac:dyDescent="0.4">
      <c r="B28" s="36" t="s">
        <v>623</v>
      </c>
      <c r="C28" s="19">
        <v>0</v>
      </c>
      <c r="D28" s="19">
        <v>0</v>
      </c>
      <c r="E28" s="19">
        <v>0</v>
      </c>
      <c r="F28" s="19">
        <f t="shared" si="0"/>
        <v>0</v>
      </c>
      <c r="G28" s="19"/>
      <c r="H28" s="19">
        <f t="shared" si="1"/>
        <v>0</v>
      </c>
    </row>
    <row r="29" spans="2:8" x14ac:dyDescent="0.4">
      <c r="B29" s="36" t="s">
        <v>686</v>
      </c>
      <c r="C29" s="19">
        <v>0</v>
      </c>
      <c r="D29" s="19">
        <v>0</v>
      </c>
      <c r="E29" s="19">
        <v>0</v>
      </c>
      <c r="F29" s="19">
        <f t="shared" si="0"/>
        <v>0</v>
      </c>
      <c r="G29" s="19"/>
      <c r="H29" s="19">
        <f t="shared" si="1"/>
        <v>0</v>
      </c>
    </row>
    <row r="30" spans="2:8" x14ac:dyDescent="0.4">
      <c r="B30" s="36" t="s">
        <v>740</v>
      </c>
      <c r="C30" s="19">
        <v>0</v>
      </c>
      <c r="D30" s="19">
        <v>0</v>
      </c>
      <c r="E30" s="19">
        <v>0</v>
      </c>
      <c r="F30" s="19">
        <f t="shared" si="0"/>
        <v>0</v>
      </c>
      <c r="G30" s="19"/>
      <c r="H30" s="19">
        <f t="shared" si="1"/>
        <v>0</v>
      </c>
    </row>
    <row r="31" spans="2:8" x14ac:dyDescent="0.4">
      <c r="B31" s="36" t="s">
        <v>625</v>
      </c>
      <c r="C31" s="19">
        <v>0</v>
      </c>
      <c r="D31" s="19">
        <v>0</v>
      </c>
      <c r="E31" s="19">
        <v>0</v>
      </c>
      <c r="F31" s="19">
        <f t="shared" si="0"/>
        <v>0</v>
      </c>
      <c r="G31" s="19"/>
      <c r="H31" s="19">
        <f t="shared" si="1"/>
        <v>0</v>
      </c>
    </row>
    <row r="32" spans="2:8" x14ac:dyDescent="0.4">
      <c r="B32" s="36" t="s">
        <v>687</v>
      </c>
      <c r="C32" s="19">
        <v>0</v>
      </c>
      <c r="D32" s="19">
        <v>0</v>
      </c>
      <c r="E32" s="19">
        <v>0</v>
      </c>
      <c r="F32" s="19">
        <f t="shared" si="0"/>
        <v>0</v>
      </c>
      <c r="G32" s="19"/>
      <c r="H32" s="19">
        <f t="shared" si="1"/>
        <v>0</v>
      </c>
    </row>
    <row r="33" spans="2:8" x14ac:dyDescent="0.4">
      <c r="B33" s="36" t="s">
        <v>626</v>
      </c>
      <c r="C33" s="19">
        <v>200000</v>
      </c>
      <c r="D33" s="19">
        <v>0</v>
      </c>
      <c r="E33" s="19">
        <v>0</v>
      </c>
      <c r="F33" s="19">
        <f t="shared" si="0"/>
        <v>200000</v>
      </c>
      <c r="G33" s="19"/>
      <c r="H33" s="19">
        <f t="shared" si="1"/>
        <v>200000</v>
      </c>
    </row>
    <row r="34" spans="2:8" x14ac:dyDescent="0.4">
      <c r="B34" s="36" t="s">
        <v>627</v>
      </c>
      <c r="C34" s="19">
        <v>134470</v>
      </c>
      <c r="D34" s="19">
        <v>0</v>
      </c>
      <c r="E34" s="19">
        <v>0</v>
      </c>
      <c r="F34" s="19">
        <f t="shared" si="0"/>
        <v>134470</v>
      </c>
      <c r="G34" s="19"/>
      <c r="H34" s="19">
        <f t="shared" si="1"/>
        <v>134470</v>
      </c>
    </row>
    <row r="35" spans="2:8" x14ac:dyDescent="0.4">
      <c r="B35" s="36" t="s">
        <v>741</v>
      </c>
      <c r="C35" s="19">
        <v>0</v>
      </c>
      <c r="D35" s="19">
        <v>0</v>
      </c>
      <c r="E35" s="19">
        <v>0</v>
      </c>
      <c r="F35" s="19">
        <f t="shared" si="0"/>
        <v>0</v>
      </c>
      <c r="G35" s="19"/>
      <c r="H35" s="19">
        <f t="shared" si="1"/>
        <v>0</v>
      </c>
    </row>
    <row r="36" spans="2:8" x14ac:dyDescent="0.4">
      <c r="B36" s="36" t="s">
        <v>628</v>
      </c>
      <c r="C36" s="19">
        <v>0</v>
      </c>
      <c r="D36" s="19">
        <v>0</v>
      </c>
      <c r="E36" s="19">
        <v>0</v>
      </c>
      <c r="F36" s="19">
        <f t="shared" si="0"/>
        <v>0</v>
      </c>
      <c r="G36" s="19"/>
      <c r="H36" s="19">
        <f t="shared" si="1"/>
        <v>0</v>
      </c>
    </row>
    <row r="37" spans="2:8" x14ac:dyDescent="0.4">
      <c r="B37" s="40" t="s">
        <v>629</v>
      </c>
      <c r="C37" s="21">
        <f>+C38 +C43</f>
        <v>448743851</v>
      </c>
      <c r="D37" s="21">
        <f>+D38 +D43</f>
        <v>0</v>
      </c>
      <c r="E37" s="21">
        <f>+E38 +E43</f>
        <v>0</v>
      </c>
      <c r="F37" s="21">
        <f t="shared" si="0"/>
        <v>448743851</v>
      </c>
      <c r="G37" s="52">
        <f>+G38 +G43</f>
        <v>0</v>
      </c>
      <c r="H37" s="21">
        <f t="shared" si="1"/>
        <v>448743851</v>
      </c>
    </row>
    <row r="38" spans="2:8" x14ac:dyDescent="0.4">
      <c r="B38" s="40" t="s">
        <v>631</v>
      </c>
      <c r="C38" s="21">
        <f>+C39+C40+C41+C42</f>
        <v>300803310</v>
      </c>
      <c r="D38" s="21">
        <f>+D39+D40+D41+D42</f>
        <v>0</v>
      </c>
      <c r="E38" s="21">
        <f>+E39+E40+E41+E42</f>
        <v>0</v>
      </c>
      <c r="F38" s="21">
        <f t="shared" si="0"/>
        <v>300803310</v>
      </c>
      <c r="G38" s="52">
        <f>+G39+G40+G41+G42</f>
        <v>0</v>
      </c>
      <c r="H38" s="21">
        <f t="shared" si="1"/>
        <v>300803310</v>
      </c>
    </row>
    <row r="39" spans="2:8" x14ac:dyDescent="0.4">
      <c r="B39" s="38" t="s">
        <v>633</v>
      </c>
      <c r="C39" s="39">
        <v>65545985</v>
      </c>
      <c r="D39" s="39">
        <v>0</v>
      </c>
      <c r="E39" s="39">
        <v>0</v>
      </c>
      <c r="F39" s="39">
        <f t="shared" si="0"/>
        <v>65545985</v>
      </c>
      <c r="G39" s="39"/>
      <c r="H39" s="39">
        <f t="shared" si="1"/>
        <v>65545985</v>
      </c>
    </row>
    <row r="40" spans="2:8" x14ac:dyDescent="0.4">
      <c r="B40" s="36" t="s">
        <v>635</v>
      </c>
      <c r="C40" s="19">
        <v>235257325</v>
      </c>
      <c r="D40" s="19">
        <v>0</v>
      </c>
      <c r="E40" s="19">
        <v>0</v>
      </c>
      <c r="F40" s="19">
        <f t="shared" si="0"/>
        <v>235257325</v>
      </c>
      <c r="G40" s="19"/>
      <c r="H40" s="19">
        <f t="shared" si="1"/>
        <v>235257325</v>
      </c>
    </row>
    <row r="41" spans="2:8" x14ac:dyDescent="0.4">
      <c r="B41" s="36" t="s">
        <v>637</v>
      </c>
      <c r="C41" s="19">
        <v>0</v>
      </c>
      <c r="D41" s="19">
        <v>0</v>
      </c>
      <c r="E41" s="19">
        <v>0</v>
      </c>
      <c r="F41" s="19">
        <f t="shared" si="0"/>
        <v>0</v>
      </c>
      <c r="G41" s="19"/>
      <c r="H41" s="19">
        <f t="shared" si="1"/>
        <v>0</v>
      </c>
    </row>
    <row r="42" spans="2:8" x14ac:dyDescent="0.4">
      <c r="B42" s="36" t="s">
        <v>639</v>
      </c>
      <c r="C42" s="19">
        <v>0</v>
      </c>
      <c r="D42" s="19">
        <v>0</v>
      </c>
      <c r="E42" s="19">
        <v>0</v>
      </c>
      <c r="F42" s="19">
        <f t="shared" si="0"/>
        <v>0</v>
      </c>
      <c r="G42" s="19"/>
      <c r="H42" s="19">
        <f t="shared" si="1"/>
        <v>0</v>
      </c>
    </row>
    <row r="43" spans="2:8" x14ac:dyDescent="0.4">
      <c r="B43" s="40" t="s">
        <v>641</v>
      </c>
      <c r="C43" s="21">
        <f>+C44+C45+C46+C47+C48+C49+C50+C51+C52+C53+C54+C55+C56+C57+C58+C59+C60+C61+C62+C63+C64+C65+C66-ABS(C67)-ABS(C68)</f>
        <v>147940541</v>
      </c>
      <c r="D43" s="21">
        <f>+D44+D45+D46+D47+D48+D49+D50+D51+D52+D53+D54+D55+D56+D57+D58+D59+D60+D61+D62+D63+D64+D65+D66-ABS(D67)-ABS(D68)</f>
        <v>0</v>
      </c>
      <c r="E43" s="21">
        <f>+E44+E45+E46+E47+E48+E49+E50+E51+E52+E53+E54+E55+E56+E57+E58+E59+E60+E61+E62+E63+E64+E65+E66-ABS(E67)-ABS(E68)</f>
        <v>0</v>
      </c>
      <c r="F43" s="21">
        <f t="shared" si="0"/>
        <v>147940541</v>
      </c>
      <c r="G43" s="52">
        <f>+G44+G45+G46+G47+G48+G49+G50+G51+G52+G53+G54+G55+G56+G57+G58+G59+G60+G61+G62+G63+G64+G65+G66-ABS(G67)-ABS(G68)</f>
        <v>0</v>
      </c>
      <c r="H43" s="21">
        <f t="shared" si="1"/>
        <v>147940541</v>
      </c>
    </row>
    <row r="44" spans="2:8" x14ac:dyDescent="0.4">
      <c r="B44" s="38" t="s">
        <v>633</v>
      </c>
      <c r="C44" s="39">
        <v>23729563</v>
      </c>
      <c r="D44" s="39">
        <v>0</v>
      </c>
      <c r="E44" s="39">
        <v>0</v>
      </c>
      <c r="F44" s="39">
        <f t="shared" si="0"/>
        <v>23729563</v>
      </c>
      <c r="G44" s="39"/>
      <c r="H44" s="39">
        <f t="shared" si="1"/>
        <v>23729563</v>
      </c>
    </row>
    <row r="45" spans="2:8" x14ac:dyDescent="0.4">
      <c r="B45" s="36" t="s">
        <v>635</v>
      </c>
      <c r="C45" s="19">
        <v>62946347</v>
      </c>
      <c r="D45" s="19">
        <v>0</v>
      </c>
      <c r="E45" s="19">
        <v>0</v>
      </c>
      <c r="F45" s="19">
        <f t="shared" si="0"/>
        <v>62946347</v>
      </c>
      <c r="G45" s="19"/>
      <c r="H45" s="19">
        <f t="shared" si="1"/>
        <v>62946347</v>
      </c>
    </row>
    <row r="46" spans="2:8" x14ac:dyDescent="0.4">
      <c r="B46" s="36" t="s">
        <v>645</v>
      </c>
      <c r="C46" s="19">
        <v>3097543</v>
      </c>
      <c r="D46" s="19">
        <v>0</v>
      </c>
      <c r="E46" s="19">
        <v>0</v>
      </c>
      <c r="F46" s="19">
        <f t="shared" si="0"/>
        <v>3097543</v>
      </c>
      <c r="G46" s="19"/>
      <c r="H46" s="19">
        <f t="shared" si="1"/>
        <v>3097543</v>
      </c>
    </row>
    <row r="47" spans="2:8" x14ac:dyDescent="0.4">
      <c r="B47" s="36" t="s">
        <v>647</v>
      </c>
      <c r="C47" s="19">
        <v>0</v>
      </c>
      <c r="D47" s="19">
        <v>0</v>
      </c>
      <c r="E47" s="19">
        <v>0</v>
      </c>
      <c r="F47" s="19">
        <f t="shared" si="0"/>
        <v>0</v>
      </c>
      <c r="G47" s="19"/>
      <c r="H47" s="19">
        <f t="shared" si="1"/>
        <v>0</v>
      </c>
    </row>
    <row r="48" spans="2:8" x14ac:dyDescent="0.4">
      <c r="B48" s="36" t="s">
        <v>649</v>
      </c>
      <c r="C48" s="19">
        <v>1416979</v>
      </c>
      <c r="D48" s="19">
        <v>0</v>
      </c>
      <c r="E48" s="19">
        <v>0</v>
      </c>
      <c r="F48" s="19">
        <f t="shared" si="0"/>
        <v>1416979</v>
      </c>
      <c r="G48" s="19"/>
      <c r="H48" s="19">
        <f t="shared" si="1"/>
        <v>1416979</v>
      </c>
    </row>
    <row r="49" spans="2:8" x14ac:dyDescent="0.4">
      <c r="B49" s="36" t="s">
        <v>651</v>
      </c>
      <c r="C49" s="19">
        <v>7572131</v>
      </c>
      <c r="D49" s="19">
        <v>0</v>
      </c>
      <c r="E49" s="19">
        <v>0</v>
      </c>
      <c r="F49" s="19">
        <f t="shared" si="0"/>
        <v>7572131</v>
      </c>
      <c r="G49" s="19"/>
      <c r="H49" s="19">
        <f t="shared" si="1"/>
        <v>7572131</v>
      </c>
    </row>
    <row r="50" spans="2:8" x14ac:dyDescent="0.4">
      <c r="B50" s="36" t="s">
        <v>653</v>
      </c>
      <c r="C50" s="19">
        <v>0</v>
      </c>
      <c r="D50" s="19">
        <v>0</v>
      </c>
      <c r="E50" s="19">
        <v>0</v>
      </c>
      <c r="F50" s="19">
        <f t="shared" si="0"/>
        <v>0</v>
      </c>
      <c r="G50" s="19"/>
      <c r="H50" s="19">
        <f t="shared" si="1"/>
        <v>0</v>
      </c>
    </row>
    <row r="51" spans="2:8" x14ac:dyDescent="0.4">
      <c r="B51" s="36" t="s">
        <v>655</v>
      </c>
      <c r="C51" s="19">
        <v>0</v>
      </c>
      <c r="D51" s="19">
        <v>0</v>
      </c>
      <c r="E51" s="19">
        <v>0</v>
      </c>
      <c r="F51" s="19">
        <f t="shared" si="0"/>
        <v>0</v>
      </c>
      <c r="G51" s="19"/>
      <c r="H51" s="19">
        <f t="shared" si="1"/>
        <v>0</v>
      </c>
    </row>
    <row r="52" spans="2:8" x14ac:dyDescent="0.4">
      <c r="B52" s="36" t="s">
        <v>657</v>
      </c>
      <c r="C52" s="19">
        <v>229320</v>
      </c>
      <c r="D52" s="19">
        <v>0</v>
      </c>
      <c r="E52" s="19">
        <v>0</v>
      </c>
      <c r="F52" s="19">
        <f t="shared" si="0"/>
        <v>229320</v>
      </c>
      <c r="G52" s="19"/>
      <c r="H52" s="19">
        <f t="shared" si="1"/>
        <v>229320</v>
      </c>
    </row>
    <row r="53" spans="2:8" x14ac:dyDescent="0.4">
      <c r="B53" s="36" t="s">
        <v>659</v>
      </c>
      <c r="C53" s="19">
        <v>0</v>
      </c>
      <c r="D53" s="19">
        <v>0</v>
      </c>
      <c r="E53" s="19">
        <v>0</v>
      </c>
      <c r="F53" s="19">
        <f t="shared" si="0"/>
        <v>0</v>
      </c>
      <c r="G53" s="19"/>
      <c r="H53" s="19">
        <f t="shared" si="1"/>
        <v>0</v>
      </c>
    </row>
    <row r="54" spans="2:8" x14ac:dyDescent="0.4">
      <c r="B54" s="36" t="s">
        <v>661</v>
      </c>
      <c r="C54" s="19">
        <v>0</v>
      </c>
      <c r="D54" s="19">
        <v>0</v>
      </c>
      <c r="E54" s="19">
        <v>0</v>
      </c>
      <c r="F54" s="19">
        <f t="shared" si="0"/>
        <v>0</v>
      </c>
      <c r="G54" s="19"/>
      <c r="H54" s="19">
        <f t="shared" si="1"/>
        <v>0</v>
      </c>
    </row>
    <row r="55" spans="2:8" x14ac:dyDescent="0.4">
      <c r="B55" s="36" t="s">
        <v>639</v>
      </c>
      <c r="C55" s="19">
        <v>0</v>
      </c>
      <c r="D55" s="19">
        <v>0</v>
      </c>
      <c r="E55" s="19">
        <v>0</v>
      </c>
      <c r="F55" s="19">
        <f t="shared" si="0"/>
        <v>0</v>
      </c>
      <c r="G55" s="19"/>
      <c r="H55" s="19">
        <f t="shared" si="1"/>
        <v>0</v>
      </c>
    </row>
    <row r="56" spans="2:8" x14ac:dyDescent="0.4">
      <c r="B56" s="36" t="s">
        <v>744</v>
      </c>
      <c r="C56" s="19">
        <v>0</v>
      </c>
      <c r="D56" s="19">
        <v>0</v>
      </c>
      <c r="E56" s="19">
        <v>0</v>
      </c>
      <c r="F56" s="19">
        <f t="shared" si="0"/>
        <v>0</v>
      </c>
      <c r="G56" s="19"/>
      <c r="H56" s="19">
        <f t="shared" si="1"/>
        <v>0</v>
      </c>
    </row>
    <row r="57" spans="2:8" x14ac:dyDescent="0.4">
      <c r="B57" s="36" t="s">
        <v>664</v>
      </c>
      <c r="C57" s="19">
        <v>0</v>
      </c>
      <c r="D57" s="19">
        <v>0</v>
      </c>
      <c r="E57" s="19">
        <v>0</v>
      </c>
      <c r="F57" s="19">
        <f t="shared" si="0"/>
        <v>0</v>
      </c>
      <c r="G57" s="19"/>
      <c r="H57" s="19">
        <f t="shared" si="1"/>
        <v>0</v>
      </c>
    </row>
    <row r="58" spans="2:8" x14ac:dyDescent="0.4">
      <c r="B58" s="36" t="s">
        <v>688</v>
      </c>
      <c r="C58" s="19">
        <v>0</v>
      </c>
      <c r="D58" s="19">
        <v>0</v>
      </c>
      <c r="E58" s="19">
        <v>0</v>
      </c>
      <c r="F58" s="19">
        <f t="shared" si="0"/>
        <v>0</v>
      </c>
      <c r="G58" s="19"/>
      <c r="H58" s="19">
        <f t="shared" si="1"/>
        <v>0</v>
      </c>
    </row>
    <row r="59" spans="2:8" x14ac:dyDescent="0.4">
      <c r="B59" s="36" t="s">
        <v>666</v>
      </c>
      <c r="C59" s="19">
        <v>19730770</v>
      </c>
      <c r="D59" s="19">
        <v>0</v>
      </c>
      <c r="E59" s="19">
        <v>0</v>
      </c>
      <c r="F59" s="19">
        <f t="shared" si="0"/>
        <v>19730770</v>
      </c>
      <c r="G59" s="19"/>
      <c r="H59" s="19">
        <f t="shared" si="1"/>
        <v>19730770</v>
      </c>
    </row>
    <row r="60" spans="2:8" x14ac:dyDescent="0.4">
      <c r="B60" s="36" t="s">
        <v>667</v>
      </c>
      <c r="C60" s="19">
        <v>0</v>
      </c>
      <c r="D60" s="19">
        <v>0</v>
      </c>
      <c r="E60" s="19">
        <v>0</v>
      </c>
      <c r="F60" s="19">
        <f t="shared" si="0"/>
        <v>0</v>
      </c>
      <c r="G60" s="19"/>
      <c r="H60" s="19">
        <f t="shared" si="1"/>
        <v>0</v>
      </c>
    </row>
    <row r="61" spans="2:8" x14ac:dyDescent="0.4">
      <c r="B61" s="36" t="s">
        <v>668</v>
      </c>
      <c r="C61" s="19">
        <v>27146141</v>
      </c>
      <c r="D61" s="19">
        <v>0</v>
      </c>
      <c r="E61" s="19">
        <v>0</v>
      </c>
      <c r="F61" s="19">
        <f t="shared" si="0"/>
        <v>27146141</v>
      </c>
      <c r="G61" s="19"/>
      <c r="H61" s="19">
        <f t="shared" si="1"/>
        <v>27146141</v>
      </c>
    </row>
    <row r="62" spans="2:8" x14ac:dyDescent="0.4">
      <c r="B62" s="36" t="s">
        <v>669</v>
      </c>
      <c r="C62" s="19">
        <v>71000</v>
      </c>
      <c r="D62" s="19">
        <v>0</v>
      </c>
      <c r="E62" s="19">
        <v>0</v>
      </c>
      <c r="F62" s="19">
        <f t="shared" si="0"/>
        <v>71000</v>
      </c>
      <c r="G62" s="19"/>
      <c r="H62" s="19">
        <f t="shared" si="1"/>
        <v>71000</v>
      </c>
    </row>
    <row r="63" spans="2:8" x14ac:dyDescent="0.4">
      <c r="B63" s="36" t="s">
        <v>670</v>
      </c>
      <c r="C63" s="19">
        <v>50747</v>
      </c>
      <c r="D63" s="19">
        <v>0</v>
      </c>
      <c r="E63" s="19">
        <v>0</v>
      </c>
      <c r="F63" s="19">
        <f t="shared" si="0"/>
        <v>50747</v>
      </c>
      <c r="G63" s="19"/>
      <c r="H63" s="19">
        <f t="shared" si="1"/>
        <v>50747</v>
      </c>
    </row>
    <row r="64" spans="2:8" x14ac:dyDescent="0.4">
      <c r="B64" s="36" t="s">
        <v>671</v>
      </c>
      <c r="C64" s="19">
        <v>1950000</v>
      </c>
      <c r="D64" s="19">
        <v>0</v>
      </c>
      <c r="E64" s="19">
        <v>0</v>
      </c>
      <c r="F64" s="19">
        <f t="shared" si="0"/>
        <v>1950000</v>
      </c>
      <c r="G64" s="19"/>
      <c r="H64" s="19">
        <f t="shared" si="1"/>
        <v>1950000</v>
      </c>
    </row>
    <row r="65" spans="2:8" x14ac:dyDescent="0.4">
      <c r="B65" s="36" t="s">
        <v>672</v>
      </c>
      <c r="C65" s="19">
        <v>0</v>
      </c>
      <c r="D65" s="19">
        <v>0</v>
      </c>
      <c r="E65" s="19">
        <v>0</v>
      </c>
      <c r="F65" s="19">
        <f t="shared" si="0"/>
        <v>0</v>
      </c>
      <c r="G65" s="19"/>
      <c r="H65" s="19">
        <f t="shared" si="1"/>
        <v>0</v>
      </c>
    </row>
    <row r="66" spans="2:8" x14ac:dyDescent="0.4">
      <c r="B66" s="36" t="s">
        <v>673</v>
      </c>
      <c r="C66" s="19">
        <v>0</v>
      </c>
      <c r="D66" s="19">
        <v>0</v>
      </c>
      <c r="E66" s="19">
        <v>0</v>
      </c>
      <c r="F66" s="19">
        <f t="shared" si="0"/>
        <v>0</v>
      </c>
      <c r="G66" s="19"/>
      <c r="H66" s="19">
        <f t="shared" si="1"/>
        <v>0</v>
      </c>
    </row>
    <row r="67" spans="2:8" x14ac:dyDescent="0.4">
      <c r="B67" s="36" t="s">
        <v>741</v>
      </c>
      <c r="C67" s="19">
        <v>0</v>
      </c>
      <c r="D67" s="19">
        <v>0</v>
      </c>
      <c r="E67" s="19">
        <v>0</v>
      </c>
      <c r="F67" s="19">
        <f t="shared" si="0"/>
        <v>0</v>
      </c>
      <c r="G67" s="19"/>
      <c r="H67" s="19">
        <f t="shared" si="1"/>
        <v>0</v>
      </c>
    </row>
    <row r="68" spans="2:8" x14ac:dyDescent="0.4">
      <c r="B68" s="49" t="s">
        <v>628</v>
      </c>
      <c r="C68" s="50">
        <v>0</v>
      </c>
      <c r="D68" s="50">
        <v>0</v>
      </c>
      <c r="E68" s="50">
        <v>0</v>
      </c>
      <c r="F68" s="50">
        <f t="shared" si="0"/>
        <v>0</v>
      </c>
      <c r="G68" s="50"/>
      <c r="H68" s="50">
        <f t="shared" si="1"/>
        <v>0</v>
      </c>
    </row>
    <row r="69" spans="2:8" x14ac:dyDescent="0.4">
      <c r="B69" s="40" t="s">
        <v>675</v>
      </c>
      <c r="C69" s="21">
        <f>+C9 +C37</f>
        <v>707016917</v>
      </c>
      <c r="D69" s="21">
        <f>+D9 +D37</f>
        <v>0</v>
      </c>
      <c r="E69" s="21">
        <f>+E9 +E37</f>
        <v>0</v>
      </c>
      <c r="F69" s="21">
        <f t="shared" si="0"/>
        <v>707016917</v>
      </c>
      <c r="G69" s="52">
        <f>+G9 +G37</f>
        <v>0</v>
      </c>
      <c r="H69" s="21">
        <f t="shared" si="1"/>
        <v>707016917</v>
      </c>
    </row>
    <row r="70" spans="2:8" x14ac:dyDescent="0.4">
      <c r="B70" s="11" t="s">
        <v>689</v>
      </c>
      <c r="C70" s="13"/>
      <c r="D70" s="13"/>
      <c r="E70" s="13"/>
      <c r="F70" s="13"/>
      <c r="G70" s="13"/>
      <c r="H70" s="13"/>
    </row>
    <row r="71" spans="2:8" x14ac:dyDescent="0.4">
      <c r="B71" s="40" t="s">
        <v>588</v>
      </c>
      <c r="C71" s="21">
        <f>+C72+C73+C74+C75+C76+C77+C78+C79+C80+C81+C82+C83+C84+C85+C86+C87+C88+C89+C90+C91+C92+C93+C94</f>
        <v>17239282</v>
      </c>
      <c r="D71" s="21">
        <f>+D72+D73+D74+D75+D76+D77+D78+D79+D80+D81+D82+D83+D84+D85+D86+D87+D88+D89+D90+D91+D92+D93+D94</f>
        <v>0</v>
      </c>
      <c r="E71" s="21">
        <f>+E72+E73+E74+E75+E76+E77+E78+E79+E80+E81+E82+E83+E84+E85+E86+E87+E88+E89+E90+E91+E92+E93+E94</f>
        <v>0</v>
      </c>
      <c r="F71" s="21">
        <f t="shared" si="0"/>
        <v>17239282</v>
      </c>
      <c r="G71" s="52">
        <f>+G72+G73+G74+G75+G76+G77+G78+G79+G80+G81+G82+G83+G84+G85+G86+G87+G88+G89+G90+G91+G92+G93+G94</f>
        <v>0</v>
      </c>
      <c r="H71" s="21">
        <f t="shared" si="1"/>
        <v>17239282</v>
      </c>
    </row>
    <row r="72" spans="2:8" x14ac:dyDescent="0.4">
      <c r="B72" s="38" t="s">
        <v>590</v>
      </c>
      <c r="C72" s="39">
        <v>0</v>
      </c>
      <c r="D72" s="39">
        <v>0</v>
      </c>
      <c r="E72" s="39">
        <v>0</v>
      </c>
      <c r="F72" s="39">
        <f t="shared" si="0"/>
        <v>0</v>
      </c>
      <c r="G72" s="39"/>
      <c r="H72" s="39">
        <f t="shared" si="1"/>
        <v>0</v>
      </c>
    </row>
    <row r="73" spans="2:8" x14ac:dyDescent="0.4">
      <c r="B73" s="36" t="s">
        <v>592</v>
      </c>
      <c r="C73" s="19">
        <v>16761305</v>
      </c>
      <c r="D73" s="19">
        <v>0</v>
      </c>
      <c r="E73" s="19">
        <v>0</v>
      </c>
      <c r="F73" s="19">
        <f t="shared" ref="F73:F119" si="2">+C73+D73+E73</f>
        <v>16761305</v>
      </c>
      <c r="G73" s="19"/>
      <c r="H73" s="19">
        <f t="shared" ref="H73:H119" si="3">+F73-ABS(G73)</f>
        <v>16761305</v>
      </c>
    </row>
    <row r="74" spans="2:8" x14ac:dyDescent="0.4">
      <c r="B74" s="36" t="s">
        <v>594</v>
      </c>
      <c r="C74" s="19">
        <v>0</v>
      </c>
      <c r="D74" s="19">
        <v>0</v>
      </c>
      <c r="E74" s="19">
        <v>0</v>
      </c>
      <c r="F74" s="19">
        <f t="shared" si="2"/>
        <v>0</v>
      </c>
      <c r="G74" s="19"/>
      <c r="H74" s="19">
        <f t="shared" si="3"/>
        <v>0</v>
      </c>
    </row>
    <row r="75" spans="2:8" x14ac:dyDescent="0.4">
      <c r="B75" s="36" t="s">
        <v>596</v>
      </c>
      <c r="C75" s="19">
        <v>0</v>
      </c>
      <c r="D75" s="19">
        <v>0</v>
      </c>
      <c r="E75" s="19">
        <v>0</v>
      </c>
      <c r="F75" s="19">
        <f t="shared" si="2"/>
        <v>0</v>
      </c>
      <c r="G75" s="19"/>
      <c r="H75" s="19">
        <f t="shared" si="3"/>
        <v>0</v>
      </c>
    </row>
    <row r="76" spans="2:8" x14ac:dyDescent="0.4">
      <c r="B76" s="36" t="s">
        <v>736</v>
      </c>
      <c r="C76" s="19">
        <v>0</v>
      </c>
      <c r="D76" s="19">
        <v>0</v>
      </c>
      <c r="E76" s="19">
        <v>0</v>
      </c>
      <c r="F76" s="19">
        <f t="shared" si="2"/>
        <v>0</v>
      </c>
      <c r="G76" s="19"/>
      <c r="H76" s="19">
        <f t="shared" si="3"/>
        <v>0</v>
      </c>
    </row>
    <row r="77" spans="2:8" x14ac:dyDescent="0.4">
      <c r="B77" s="36" t="s">
        <v>598</v>
      </c>
      <c r="C77" s="19">
        <v>0</v>
      </c>
      <c r="D77" s="19">
        <v>0</v>
      </c>
      <c r="E77" s="19">
        <v>0</v>
      </c>
      <c r="F77" s="19">
        <f t="shared" si="2"/>
        <v>0</v>
      </c>
      <c r="G77" s="19"/>
      <c r="H77" s="19">
        <f t="shared" si="3"/>
        <v>0</v>
      </c>
    </row>
    <row r="78" spans="2:8" x14ac:dyDescent="0.4">
      <c r="B78" s="36" t="s">
        <v>737</v>
      </c>
      <c r="C78" s="19">
        <v>0</v>
      </c>
      <c r="D78" s="19">
        <v>0</v>
      </c>
      <c r="E78" s="19">
        <v>0</v>
      </c>
      <c r="F78" s="19">
        <f t="shared" si="2"/>
        <v>0</v>
      </c>
      <c r="G78" s="19"/>
      <c r="H78" s="19">
        <f t="shared" si="3"/>
        <v>0</v>
      </c>
    </row>
    <row r="79" spans="2:8" x14ac:dyDescent="0.4">
      <c r="B79" s="36" t="s">
        <v>600</v>
      </c>
      <c r="C79" s="19">
        <v>0</v>
      </c>
      <c r="D79" s="19">
        <v>0</v>
      </c>
      <c r="E79" s="19">
        <v>0</v>
      </c>
      <c r="F79" s="19">
        <f t="shared" si="2"/>
        <v>0</v>
      </c>
      <c r="G79" s="19"/>
      <c r="H79" s="19">
        <f t="shared" si="3"/>
        <v>0</v>
      </c>
    </row>
    <row r="80" spans="2:8" x14ac:dyDescent="0.4">
      <c r="B80" s="36" t="s">
        <v>738</v>
      </c>
      <c r="C80" s="19">
        <v>0</v>
      </c>
      <c r="D80" s="19">
        <v>0</v>
      </c>
      <c r="E80" s="19">
        <v>0</v>
      </c>
      <c r="F80" s="19">
        <f t="shared" si="2"/>
        <v>0</v>
      </c>
      <c r="G80" s="19"/>
      <c r="H80" s="19">
        <f t="shared" si="3"/>
        <v>0</v>
      </c>
    </row>
    <row r="81" spans="2:8" x14ac:dyDescent="0.4">
      <c r="B81" s="36" t="s">
        <v>602</v>
      </c>
      <c r="C81" s="19">
        <v>0</v>
      </c>
      <c r="D81" s="19">
        <v>0</v>
      </c>
      <c r="E81" s="19">
        <v>0</v>
      </c>
      <c r="F81" s="19">
        <f t="shared" si="2"/>
        <v>0</v>
      </c>
      <c r="G81" s="19"/>
      <c r="H81" s="19">
        <f t="shared" si="3"/>
        <v>0</v>
      </c>
    </row>
    <row r="82" spans="2:8" x14ac:dyDescent="0.4">
      <c r="B82" s="36" t="s">
        <v>604</v>
      </c>
      <c r="C82" s="19">
        <v>0</v>
      </c>
      <c r="D82" s="19">
        <v>0</v>
      </c>
      <c r="E82" s="19">
        <v>0</v>
      </c>
      <c r="F82" s="19">
        <f t="shared" si="2"/>
        <v>0</v>
      </c>
      <c r="G82" s="19"/>
      <c r="H82" s="19">
        <f t="shared" si="3"/>
        <v>0</v>
      </c>
    </row>
    <row r="83" spans="2:8" x14ac:dyDescent="0.4">
      <c r="B83" s="36" t="s">
        <v>606</v>
      </c>
      <c r="C83" s="19">
        <v>0</v>
      </c>
      <c r="D83" s="19">
        <v>0</v>
      </c>
      <c r="E83" s="19">
        <v>0</v>
      </c>
      <c r="F83" s="19">
        <f t="shared" si="2"/>
        <v>0</v>
      </c>
      <c r="G83" s="19"/>
      <c r="H83" s="19">
        <f t="shared" si="3"/>
        <v>0</v>
      </c>
    </row>
    <row r="84" spans="2:8" x14ac:dyDescent="0.4">
      <c r="B84" s="36" t="s">
        <v>690</v>
      </c>
      <c r="C84" s="19">
        <v>0</v>
      </c>
      <c r="D84" s="19">
        <v>0</v>
      </c>
      <c r="E84" s="19">
        <v>0</v>
      </c>
      <c r="F84" s="19">
        <f t="shared" si="2"/>
        <v>0</v>
      </c>
      <c r="G84" s="19"/>
      <c r="H84" s="19">
        <f t="shared" si="3"/>
        <v>0</v>
      </c>
    </row>
    <row r="85" spans="2:8" x14ac:dyDescent="0.4">
      <c r="B85" s="36" t="s">
        <v>608</v>
      </c>
      <c r="C85" s="19">
        <v>0</v>
      </c>
      <c r="D85" s="19">
        <v>0</v>
      </c>
      <c r="E85" s="19">
        <v>0</v>
      </c>
      <c r="F85" s="19">
        <f t="shared" si="2"/>
        <v>0</v>
      </c>
      <c r="G85" s="19"/>
      <c r="H85" s="19">
        <f t="shared" si="3"/>
        <v>0</v>
      </c>
    </row>
    <row r="86" spans="2:8" x14ac:dyDescent="0.4">
      <c r="B86" s="36" t="s">
        <v>610</v>
      </c>
      <c r="C86" s="19">
        <v>0</v>
      </c>
      <c r="D86" s="19">
        <v>0</v>
      </c>
      <c r="E86" s="19">
        <v>0</v>
      </c>
      <c r="F86" s="19">
        <f t="shared" si="2"/>
        <v>0</v>
      </c>
      <c r="G86" s="19"/>
      <c r="H86" s="19">
        <f t="shared" si="3"/>
        <v>0</v>
      </c>
    </row>
    <row r="87" spans="2:8" x14ac:dyDescent="0.4">
      <c r="B87" s="36" t="s">
        <v>612</v>
      </c>
      <c r="C87" s="19">
        <v>235712</v>
      </c>
      <c r="D87" s="19">
        <v>0</v>
      </c>
      <c r="E87" s="19">
        <v>0</v>
      </c>
      <c r="F87" s="19">
        <f t="shared" si="2"/>
        <v>235712</v>
      </c>
      <c r="G87" s="19"/>
      <c r="H87" s="19">
        <f t="shared" si="3"/>
        <v>235712</v>
      </c>
    </row>
    <row r="88" spans="2:8" x14ac:dyDescent="0.4">
      <c r="B88" s="36" t="s">
        <v>614</v>
      </c>
      <c r="C88" s="19">
        <v>242265</v>
      </c>
      <c r="D88" s="19">
        <v>0</v>
      </c>
      <c r="E88" s="19">
        <v>0</v>
      </c>
      <c r="F88" s="19">
        <f t="shared" si="2"/>
        <v>242265</v>
      </c>
      <c r="G88" s="19"/>
      <c r="H88" s="19">
        <f t="shared" si="3"/>
        <v>242265</v>
      </c>
    </row>
    <row r="89" spans="2:8" x14ac:dyDescent="0.4">
      <c r="B89" s="36" t="s">
        <v>616</v>
      </c>
      <c r="C89" s="19">
        <v>0</v>
      </c>
      <c r="D89" s="19">
        <v>0</v>
      </c>
      <c r="E89" s="19">
        <v>0</v>
      </c>
      <c r="F89" s="19">
        <f t="shared" si="2"/>
        <v>0</v>
      </c>
      <c r="G89" s="19"/>
      <c r="H89" s="19">
        <f t="shared" si="3"/>
        <v>0</v>
      </c>
    </row>
    <row r="90" spans="2:8" x14ac:dyDescent="0.4">
      <c r="B90" s="36" t="s">
        <v>618</v>
      </c>
      <c r="C90" s="19">
        <v>0</v>
      </c>
      <c r="D90" s="19">
        <v>0</v>
      </c>
      <c r="E90" s="19">
        <v>0</v>
      </c>
      <c r="F90" s="19">
        <f t="shared" si="2"/>
        <v>0</v>
      </c>
      <c r="G90" s="19"/>
      <c r="H90" s="19">
        <f t="shared" si="3"/>
        <v>0</v>
      </c>
    </row>
    <row r="91" spans="2:8" x14ac:dyDescent="0.4">
      <c r="B91" s="36" t="s">
        <v>691</v>
      </c>
      <c r="C91" s="19">
        <v>0</v>
      </c>
      <c r="D91" s="19">
        <v>0</v>
      </c>
      <c r="E91" s="19">
        <v>0</v>
      </c>
      <c r="F91" s="19">
        <f t="shared" si="2"/>
        <v>0</v>
      </c>
      <c r="G91" s="19"/>
      <c r="H91" s="19">
        <f t="shared" si="3"/>
        <v>0</v>
      </c>
    </row>
    <row r="92" spans="2:8" x14ac:dyDescent="0.4">
      <c r="B92" s="36" t="s">
        <v>620</v>
      </c>
      <c r="C92" s="19">
        <v>0</v>
      </c>
      <c r="D92" s="19">
        <v>0</v>
      </c>
      <c r="E92" s="19">
        <v>0</v>
      </c>
      <c r="F92" s="19">
        <f t="shared" si="2"/>
        <v>0</v>
      </c>
      <c r="G92" s="19"/>
      <c r="H92" s="19">
        <f t="shared" si="3"/>
        <v>0</v>
      </c>
    </row>
    <row r="93" spans="2:8" x14ac:dyDescent="0.4">
      <c r="B93" s="36" t="s">
        <v>622</v>
      </c>
      <c r="C93" s="19">
        <v>0</v>
      </c>
      <c r="D93" s="19">
        <v>0</v>
      </c>
      <c r="E93" s="19">
        <v>0</v>
      </c>
      <c r="F93" s="19">
        <f t="shared" si="2"/>
        <v>0</v>
      </c>
      <c r="G93" s="19"/>
      <c r="H93" s="19">
        <f t="shared" si="3"/>
        <v>0</v>
      </c>
    </row>
    <row r="94" spans="2:8" x14ac:dyDescent="0.4">
      <c r="B94" s="36" t="s">
        <v>624</v>
      </c>
      <c r="C94" s="19">
        <v>0</v>
      </c>
      <c r="D94" s="19">
        <v>0</v>
      </c>
      <c r="E94" s="19">
        <v>0</v>
      </c>
      <c r="F94" s="19">
        <f t="shared" si="2"/>
        <v>0</v>
      </c>
      <c r="G94" s="19"/>
      <c r="H94" s="19">
        <f t="shared" si="3"/>
        <v>0</v>
      </c>
    </row>
    <row r="95" spans="2:8" x14ac:dyDescent="0.4">
      <c r="B95" s="40" t="s">
        <v>630</v>
      </c>
      <c r="C95" s="21">
        <f>+C96+C97+C98+C99+C100+C101+C102+C103+C104+C105+C106+C107</f>
        <v>19730770</v>
      </c>
      <c r="D95" s="21">
        <f>+D96+D97+D98+D99+D100+D101+D102+D103+D104+D105+D106+D107</f>
        <v>0</v>
      </c>
      <c r="E95" s="21">
        <f>+E96+E97+E98+E99+E100+E101+E102+E103+E104+E105+E106+E107</f>
        <v>0</v>
      </c>
      <c r="F95" s="21">
        <f t="shared" si="2"/>
        <v>19730770</v>
      </c>
      <c r="G95" s="52">
        <f>+G96+G97+G98+G99+G100+G101+G102+G103+G104+G105+G106+G107</f>
        <v>0</v>
      </c>
      <c r="H95" s="21">
        <f t="shared" si="3"/>
        <v>19730770</v>
      </c>
    </row>
    <row r="96" spans="2:8" x14ac:dyDescent="0.4">
      <c r="B96" s="38" t="s">
        <v>742</v>
      </c>
      <c r="C96" s="39">
        <v>0</v>
      </c>
      <c r="D96" s="39">
        <v>0</v>
      </c>
      <c r="E96" s="39">
        <v>0</v>
      </c>
      <c r="F96" s="39">
        <f t="shared" si="2"/>
        <v>0</v>
      </c>
      <c r="G96" s="39"/>
      <c r="H96" s="39">
        <f t="shared" si="3"/>
        <v>0</v>
      </c>
    </row>
    <row r="97" spans="2:8" x14ac:dyDescent="0.4">
      <c r="B97" s="36" t="s">
        <v>632</v>
      </c>
      <c r="C97" s="19">
        <v>0</v>
      </c>
      <c r="D97" s="19">
        <v>0</v>
      </c>
      <c r="E97" s="19">
        <v>0</v>
      </c>
      <c r="F97" s="19">
        <f t="shared" si="2"/>
        <v>0</v>
      </c>
      <c r="G97" s="19"/>
      <c r="H97" s="19">
        <f t="shared" si="3"/>
        <v>0</v>
      </c>
    </row>
    <row r="98" spans="2:8" x14ac:dyDescent="0.4">
      <c r="B98" s="36" t="s">
        <v>743</v>
      </c>
      <c r="C98" s="19">
        <v>0</v>
      </c>
      <c r="D98" s="19">
        <v>0</v>
      </c>
      <c r="E98" s="19">
        <v>0</v>
      </c>
      <c r="F98" s="19">
        <f t="shared" si="2"/>
        <v>0</v>
      </c>
      <c r="G98" s="19"/>
      <c r="H98" s="19">
        <f t="shared" si="3"/>
        <v>0</v>
      </c>
    </row>
    <row r="99" spans="2:8" x14ac:dyDescent="0.4">
      <c r="B99" s="36" t="s">
        <v>634</v>
      </c>
      <c r="C99" s="19">
        <v>0</v>
      </c>
      <c r="D99" s="19">
        <v>0</v>
      </c>
      <c r="E99" s="19">
        <v>0</v>
      </c>
      <c r="F99" s="19">
        <f t="shared" si="2"/>
        <v>0</v>
      </c>
      <c r="G99" s="19"/>
      <c r="H99" s="19">
        <f t="shared" si="3"/>
        <v>0</v>
      </c>
    </row>
    <row r="100" spans="2:8" x14ac:dyDescent="0.4">
      <c r="B100" s="36" t="s">
        <v>636</v>
      </c>
      <c r="C100" s="19">
        <v>0</v>
      </c>
      <c r="D100" s="19">
        <v>0</v>
      </c>
      <c r="E100" s="19">
        <v>0</v>
      </c>
      <c r="F100" s="19">
        <f t="shared" si="2"/>
        <v>0</v>
      </c>
      <c r="G100" s="19"/>
      <c r="H100" s="19">
        <f t="shared" si="3"/>
        <v>0</v>
      </c>
    </row>
    <row r="101" spans="2:8" x14ac:dyDescent="0.4">
      <c r="B101" s="36" t="s">
        <v>638</v>
      </c>
      <c r="C101" s="19">
        <v>0</v>
      </c>
      <c r="D101" s="19">
        <v>0</v>
      </c>
      <c r="E101" s="19">
        <v>0</v>
      </c>
      <c r="F101" s="19">
        <f t="shared" si="2"/>
        <v>0</v>
      </c>
      <c r="G101" s="19"/>
      <c r="H101" s="19">
        <f t="shared" si="3"/>
        <v>0</v>
      </c>
    </row>
    <row r="102" spans="2:8" x14ac:dyDescent="0.4">
      <c r="B102" s="36" t="s">
        <v>692</v>
      </c>
      <c r="C102" s="19">
        <v>0</v>
      </c>
      <c r="D102" s="19">
        <v>0</v>
      </c>
      <c r="E102" s="19">
        <v>0</v>
      </c>
      <c r="F102" s="19">
        <f t="shared" si="2"/>
        <v>0</v>
      </c>
      <c r="G102" s="19"/>
      <c r="H102" s="19">
        <f t="shared" si="3"/>
        <v>0</v>
      </c>
    </row>
    <row r="103" spans="2:8" x14ac:dyDescent="0.4">
      <c r="B103" s="36" t="s">
        <v>640</v>
      </c>
      <c r="C103" s="19">
        <v>19730770</v>
      </c>
      <c r="D103" s="19">
        <v>0</v>
      </c>
      <c r="E103" s="19">
        <v>0</v>
      </c>
      <c r="F103" s="19">
        <f t="shared" si="2"/>
        <v>19730770</v>
      </c>
      <c r="G103" s="19"/>
      <c r="H103" s="19">
        <f t="shared" si="3"/>
        <v>19730770</v>
      </c>
    </row>
    <row r="104" spans="2:8" x14ac:dyDescent="0.4">
      <c r="B104" s="36" t="s">
        <v>642</v>
      </c>
      <c r="C104" s="19">
        <v>0</v>
      </c>
      <c r="D104" s="19">
        <v>0</v>
      </c>
      <c r="E104" s="19">
        <v>0</v>
      </c>
      <c r="F104" s="19">
        <f t="shared" si="2"/>
        <v>0</v>
      </c>
      <c r="G104" s="19"/>
      <c r="H104" s="19">
        <f t="shared" si="3"/>
        <v>0</v>
      </c>
    </row>
    <row r="105" spans="2:8" x14ac:dyDescent="0.4">
      <c r="B105" s="36" t="s">
        <v>643</v>
      </c>
      <c r="C105" s="19">
        <v>0</v>
      </c>
      <c r="D105" s="19">
        <v>0</v>
      </c>
      <c r="E105" s="19">
        <v>0</v>
      </c>
      <c r="F105" s="19">
        <f t="shared" si="2"/>
        <v>0</v>
      </c>
      <c r="G105" s="19"/>
      <c r="H105" s="19">
        <f t="shared" si="3"/>
        <v>0</v>
      </c>
    </row>
    <row r="106" spans="2:8" x14ac:dyDescent="0.4">
      <c r="B106" s="36" t="s">
        <v>644</v>
      </c>
      <c r="C106" s="19">
        <v>0</v>
      </c>
      <c r="D106" s="19">
        <v>0</v>
      </c>
      <c r="E106" s="19">
        <v>0</v>
      </c>
      <c r="F106" s="19">
        <f t="shared" si="2"/>
        <v>0</v>
      </c>
      <c r="G106" s="19"/>
      <c r="H106" s="19">
        <f t="shared" si="3"/>
        <v>0</v>
      </c>
    </row>
    <row r="107" spans="2:8" x14ac:dyDescent="0.4">
      <c r="B107" s="36" t="s">
        <v>646</v>
      </c>
      <c r="C107" s="19">
        <v>0</v>
      </c>
      <c r="D107" s="19">
        <v>0</v>
      </c>
      <c r="E107" s="19">
        <v>0</v>
      </c>
      <c r="F107" s="19">
        <f t="shared" si="2"/>
        <v>0</v>
      </c>
      <c r="G107" s="19"/>
      <c r="H107" s="19">
        <f t="shared" si="3"/>
        <v>0</v>
      </c>
    </row>
    <row r="108" spans="2:8" x14ac:dyDescent="0.4">
      <c r="B108" s="40" t="s">
        <v>648</v>
      </c>
      <c r="C108" s="21">
        <f>+C71 +C95</f>
        <v>36970052</v>
      </c>
      <c r="D108" s="21">
        <f>+D71 +D95</f>
        <v>0</v>
      </c>
      <c r="E108" s="21">
        <f>+E71 +E95</f>
        <v>0</v>
      </c>
      <c r="F108" s="21">
        <f t="shared" si="2"/>
        <v>36970052</v>
      </c>
      <c r="G108" s="52">
        <f>+G71 +G95</f>
        <v>0</v>
      </c>
      <c r="H108" s="21">
        <f t="shared" si="3"/>
        <v>36970052</v>
      </c>
    </row>
    <row r="109" spans="2:8" x14ac:dyDescent="0.4">
      <c r="B109" s="11" t="s">
        <v>650</v>
      </c>
      <c r="C109" s="13"/>
      <c r="D109" s="13"/>
      <c r="E109" s="13"/>
      <c r="F109" s="13"/>
      <c r="G109" s="13"/>
      <c r="H109" s="13"/>
    </row>
    <row r="110" spans="2:8" x14ac:dyDescent="0.4">
      <c r="B110" s="38" t="s">
        <v>652</v>
      </c>
      <c r="C110" s="39">
        <v>118391708</v>
      </c>
      <c r="D110" s="39">
        <v>0</v>
      </c>
      <c r="E110" s="39">
        <v>0</v>
      </c>
      <c r="F110" s="39">
        <f t="shared" si="2"/>
        <v>118391708</v>
      </c>
      <c r="G110" s="39"/>
      <c r="H110" s="39">
        <f t="shared" si="3"/>
        <v>118391708</v>
      </c>
    </row>
    <row r="111" spans="2:8" x14ac:dyDescent="0.4">
      <c r="B111" s="36" t="s">
        <v>654</v>
      </c>
      <c r="C111" s="19">
        <v>137233920</v>
      </c>
      <c r="D111" s="19">
        <v>0</v>
      </c>
      <c r="E111" s="19">
        <v>0</v>
      </c>
      <c r="F111" s="19">
        <f t="shared" si="2"/>
        <v>137233920</v>
      </c>
      <c r="G111" s="19"/>
      <c r="H111" s="19">
        <f t="shared" si="3"/>
        <v>137233920</v>
      </c>
    </row>
    <row r="112" spans="2:8" x14ac:dyDescent="0.4">
      <c r="B112" s="36" t="s">
        <v>656</v>
      </c>
      <c r="C112" s="19">
        <f>+C113+C114+C115</f>
        <v>29096141</v>
      </c>
      <c r="D112" s="19">
        <f>+D113+D114+D115</f>
        <v>0</v>
      </c>
      <c r="E112" s="19">
        <f>+E113+E114+E115</f>
        <v>0</v>
      </c>
      <c r="F112" s="19">
        <f t="shared" si="2"/>
        <v>29096141</v>
      </c>
      <c r="G112" s="53">
        <f>+G113+G114+G115</f>
        <v>0</v>
      </c>
      <c r="H112" s="19">
        <f t="shared" si="3"/>
        <v>29096141</v>
      </c>
    </row>
    <row r="113" spans="2:8" x14ac:dyDescent="0.4">
      <c r="B113" s="36" t="s">
        <v>658</v>
      </c>
      <c r="C113" s="19">
        <v>27146141</v>
      </c>
      <c r="D113" s="19">
        <v>0</v>
      </c>
      <c r="E113" s="19">
        <v>0</v>
      </c>
      <c r="F113" s="19">
        <f t="shared" si="2"/>
        <v>27146141</v>
      </c>
      <c r="G113" s="19"/>
      <c r="H113" s="19">
        <f t="shared" si="3"/>
        <v>27146141</v>
      </c>
    </row>
    <row r="114" spans="2:8" x14ac:dyDescent="0.4">
      <c r="B114" s="36" t="s">
        <v>660</v>
      </c>
      <c r="C114" s="19">
        <v>1950000</v>
      </c>
      <c r="D114" s="19">
        <v>0</v>
      </c>
      <c r="E114" s="19">
        <v>0</v>
      </c>
      <c r="F114" s="19">
        <f t="shared" si="2"/>
        <v>1950000</v>
      </c>
      <c r="G114" s="19"/>
      <c r="H114" s="19">
        <f t="shared" si="3"/>
        <v>1950000</v>
      </c>
    </row>
    <row r="115" spans="2:8" x14ac:dyDescent="0.4">
      <c r="B115" s="36" t="s">
        <v>662</v>
      </c>
      <c r="C115" s="19">
        <v>0</v>
      </c>
      <c r="D115" s="19">
        <v>0</v>
      </c>
      <c r="E115" s="19">
        <v>0</v>
      </c>
      <c r="F115" s="19">
        <f t="shared" si="2"/>
        <v>0</v>
      </c>
      <c r="G115" s="19"/>
      <c r="H115" s="19">
        <f t="shared" si="3"/>
        <v>0</v>
      </c>
    </row>
    <row r="116" spans="2:8" x14ac:dyDescent="0.4">
      <c r="B116" s="36" t="s">
        <v>663</v>
      </c>
      <c r="C116" s="19">
        <v>385325096</v>
      </c>
      <c r="D116" s="19">
        <v>0</v>
      </c>
      <c r="E116" s="19">
        <v>0</v>
      </c>
      <c r="F116" s="19">
        <f t="shared" si="2"/>
        <v>385325096</v>
      </c>
      <c r="G116" s="19"/>
      <c r="H116" s="19">
        <f t="shared" si="3"/>
        <v>385325096</v>
      </c>
    </row>
    <row r="117" spans="2:8" x14ac:dyDescent="0.4">
      <c r="B117" s="49" t="s">
        <v>665</v>
      </c>
      <c r="C117" s="50">
        <v>-1577246</v>
      </c>
      <c r="D117" s="50">
        <v>0</v>
      </c>
      <c r="E117" s="50">
        <v>0</v>
      </c>
      <c r="F117" s="50">
        <f t="shared" si="2"/>
        <v>-1577246</v>
      </c>
      <c r="G117" s="50"/>
      <c r="H117" s="50">
        <f t="shared" si="3"/>
        <v>-1577246</v>
      </c>
    </row>
    <row r="118" spans="2:8" x14ac:dyDescent="0.4">
      <c r="B118" s="40" t="s">
        <v>674</v>
      </c>
      <c r="C118" s="21">
        <f>+C110 +C111 +C112 +C116</f>
        <v>670046865</v>
      </c>
      <c r="D118" s="21">
        <f>+D110 +D111 +D112 +D116</f>
        <v>0</v>
      </c>
      <c r="E118" s="21">
        <f>+E110 +E111 +E112 +E116</f>
        <v>0</v>
      </c>
      <c r="F118" s="21">
        <f t="shared" si="2"/>
        <v>670046865</v>
      </c>
      <c r="G118" s="52">
        <f>+G110 +G111 +G112 +G116</f>
        <v>0</v>
      </c>
      <c r="H118" s="21">
        <f t="shared" si="3"/>
        <v>670046865</v>
      </c>
    </row>
    <row r="119" spans="2:8" x14ac:dyDescent="0.4">
      <c r="B119" s="11" t="s">
        <v>676</v>
      </c>
      <c r="C119" s="13">
        <f>+C108 +C118</f>
        <v>707016917</v>
      </c>
      <c r="D119" s="13">
        <f>+D108 +D118</f>
        <v>0</v>
      </c>
      <c r="E119" s="13">
        <f>+E108 +E118</f>
        <v>0</v>
      </c>
      <c r="F119" s="13">
        <f t="shared" si="2"/>
        <v>707016917</v>
      </c>
      <c r="G119" s="52">
        <f>+G108 +G118</f>
        <v>0</v>
      </c>
      <c r="H119" s="13">
        <f t="shared" si="3"/>
        <v>707016917</v>
      </c>
    </row>
  </sheetData>
  <mergeCells count="2">
    <mergeCell ref="B3:H3"/>
    <mergeCell ref="B5:H5"/>
  </mergeCells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B016-81C8-472D-91F7-317837F4EA0D}">
  <dimension ref="B1:I125"/>
  <sheetViews>
    <sheetView workbookViewId="0">
      <selection sqref="A1:XFD1048576"/>
    </sheetView>
  </sheetViews>
  <sheetFormatPr defaultRowHeight="18.75" x14ac:dyDescent="0.4"/>
  <cols>
    <col min="1" max="1" width="2.875" customWidth="1"/>
    <col min="2" max="2" width="49.5" customWidth="1"/>
    <col min="3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64"/>
      <c r="C2" s="64"/>
      <c r="D2" s="64"/>
      <c r="E2" s="64"/>
      <c r="F2" s="64"/>
      <c r="G2" s="1"/>
      <c r="H2" s="2"/>
      <c r="I2" s="2" t="s">
        <v>693</v>
      </c>
    </row>
    <row r="3" spans="2:9" ht="21" x14ac:dyDescent="0.4">
      <c r="B3" s="70" t="s">
        <v>713</v>
      </c>
      <c r="C3" s="70"/>
      <c r="D3" s="70"/>
      <c r="E3" s="70"/>
      <c r="F3" s="70"/>
      <c r="G3" s="70"/>
      <c r="H3" s="70"/>
      <c r="I3" s="70"/>
    </row>
    <row r="4" spans="2:9" x14ac:dyDescent="0.4">
      <c r="B4" s="30"/>
      <c r="C4" s="30"/>
      <c r="D4" s="30"/>
      <c r="E4" s="30"/>
      <c r="F4" s="30"/>
      <c r="G4" s="30"/>
      <c r="H4" s="1"/>
      <c r="I4" s="1"/>
    </row>
    <row r="5" spans="2:9" ht="21" x14ac:dyDescent="0.4">
      <c r="B5" s="71" t="s">
        <v>735</v>
      </c>
      <c r="C5" s="71"/>
      <c r="D5" s="71"/>
      <c r="E5" s="71"/>
      <c r="F5" s="71"/>
      <c r="G5" s="71"/>
      <c r="H5" s="71"/>
      <c r="I5" s="71"/>
    </row>
    <row r="6" spans="2:9" x14ac:dyDescent="0.4">
      <c r="B6" s="3"/>
      <c r="C6" s="3"/>
      <c r="D6" s="3"/>
      <c r="E6" s="3"/>
      <c r="F6" s="3"/>
      <c r="G6" s="1"/>
      <c r="H6" s="1"/>
      <c r="I6" s="3" t="s">
        <v>2</v>
      </c>
    </row>
    <row r="7" spans="2:9" x14ac:dyDescent="0.4">
      <c r="B7" s="31" t="s">
        <v>679</v>
      </c>
      <c r="C7" s="54" t="s">
        <v>93</v>
      </c>
      <c r="D7" s="54" t="s">
        <v>94</v>
      </c>
      <c r="E7" s="54" t="s">
        <v>95</v>
      </c>
      <c r="F7" s="54" t="s">
        <v>96</v>
      </c>
      <c r="G7" s="31" t="s">
        <v>97</v>
      </c>
      <c r="H7" s="31" t="s">
        <v>98</v>
      </c>
      <c r="I7" s="31" t="s">
        <v>694</v>
      </c>
    </row>
    <row r="8" spans="2:9" x14ac:dyDescent="0.4">
      <c r="B8" s="48" t="s">
        <v>685</v>
      </c>
      <c r="C8" s="55"/>
      <c r="D8" s="55"/>
      <c r="E8" s="55"/>
      <c r="F8" s="55"/>
      <c r="G8" s="55"/>
      <c r="H8" s="55"/>
      <c r="I8" s="55"/>
    </row>
    <row r="9" spans="2:9" x14ac:dyDescent="0.4">
      <c r="B9" s="56" t="s">
        <v>587</v>
      </c>
      <c r="C9" s="57">
        <f>+C10+C11+C12+C13+C14+C15+C16+C17+C18+C19+C20+C21+C22+C23+C24+C25+C26+C27+C28+C29+C30+C31+C32+C33+C34+C35+C36-ABS(C37)-ABS(C38)</f>
        <v>79212618</v>
      </c>
      <c r="D9" s="57">
        <f>+D10+D11+D12+D13+D14+D15+D16+D17+D18+D19+D20+D21+D22+D23+D24+D25+D26+D27+D28+D29+D30+D31+D32+D33+D34+D35+D36-ABS(D37)-ABS(D38)</f>
        <v>142952075</v>
      </c>
      <c r="E9" s="57">
        <f>+E10+E11+E12+E13+E14+E15+E16+E17+E18+E19+E20+E21+E22+E23+E24+E25+E26+E27+E28+E29+E30+E31+E32+E33+E34+E35+E36-ABS(E37)-ABS(E38)</f>
        <v>31688089</v>
      </c>
      <c r="F9" s="57">
        <f>+F10+F11+F12+F13+F14+F15+F16+F17+F18+F19+F20+F21+F22+F23+F24+F25+F26+F27+F28+F29+F30+F31+F32+F33+F34+F35+F36-ABS(F37)-ABS(F38)</f>
        <v>12420284</v>
      </c>
      <c r="G9" s="57">
        <f t="shared" ref="G9:G72" si="0">+C9+D9+E9+F9</f>
        <v>266273066</v>
      </c>
      <c r="H9" s="57">
        <f>+H10+H11+H12+H13+H14+H15+H16+H17+H18+H19+H20+H21+H22+H23+H24+H25+H26+H27+H28+H29+H30+H31+H32+H33+H34+H35+H36-ABS(H37)-ABS(H38)</f>
        <v>8000000</v>
      </c>
      <c r="I9" s="57">
        <f t="shared" ref="I9:I72" si="1">G9-ABS(H9)</f>
        <v>258273066</v>
      </c>
    </row>
    <row r="10" spans="2:9" x14ac:dyDescent="0.4">
      <c r="B10" s="58" t="s">
        <v>589</v>
      </c>
      <c r="C10" s="59">
        <v>70931447</v>
      </c>
      <c r="D10" s="59">
        <v>128824734</v>
      </c>
      <c r="E10" s="59">
        <v>22053870</v>
      </c>
      <c r="F10" s="59">
        <v>12411770</v>
      </c>
      <c r="G10" s="59">
        <f t="shared" si="0"/>
        <v>234221821</v>
      </c>
      <c r="H10" s="59"/>
      <c r="I10" s="59">
        <f t="shared" si="1"/>
        <v>234221821</v>
      </c>
    </row>
    <row r="11" spans="2:9" x14ac:dyDescent="0.4">
      <c r="B11" s="60" t="s">
        <v>591</v>
      </c>
      <c r="C11" s="61"/>
      <c r="D11" s="61"/>
      <c r="E11" s="61"/>
      <c r="F11" s="61"/>
      <c r="G11" s="61">
        <f t="shared" si="0"/>
        <v>0</v>
      </c>
      <c r="H11" s="61"/>
      <c r="I11" s="61">
        <f t="shared" si="1"/>
        <v>0</v>
      </c>
    </row>
    <row r="12" spans="2:9" x14ac:dyDescent="0.4">
      <c r="B12" s="60" t="s">
        <v>593</v>
      </c>
      <c r="C12" s="61">
        <v>278613</v>
      </c>
      <c r="D12" s="61">
        <v>13735911</v>
      </c>
      <c r="E12" s="61">
        <v>9614575</v>
      </c>
      <c r="F12" s="61">
        <v>1374</v>
      </c>
      <c r="G12" s="61">
        <f t="shared" si="0"/>
        <v>23630473</v>
      </c>
      <c r="H12" s="61"/>
      <c r="I12" s="61">
        <f t="shared" si="1"/>
        <v>23630473</v>
      </c>
    </row>
    <row r="13" spans="2:9" x14ac:dyDescent="0.4">
      <c r="B13" s="60" t="s">
        <v>595</v>
      </c>
      <c r="C13" s="61"/>
      <c r="D13" s="61"/>
      <c r="E13" s="61"/>
      <c r="F13" s="61"/>
      <c r="G13" s="61">
        <f t="shared" si="0"/>
        <v>0</v>
      </c>
      <c r="H13" s="61"/>
      <c r="I13" s="61">
        <f t="shared" si="1"/>
        <v>0</v>
      </c>
    </row>
    <row r="14" spans="2:9" x14ac:dyDescent="0.4">
      <c r="B14" s="60" t="s">
        <v>597</v>
      </c>
      <c r="C14" s="61"/>
      <c r="D14" s="61"/>
      <c r="E14" s="61"/>
      <c r="F14" s="61"/>
      <c r="G14" s="61">
        <f t="shared" si="0"/>
        <v>0</v>
      </c>
      <c r="H14" s="61"/>
      <c r="I14" s="61">
        <f t="shared" si="1"/>
        <v>0</v>
      </c>
    </row>
    <row r="15" spans="2:9" x14ac:dyDescent="0.4">
      <c r="B15" s="60" t="s">
        <v>599</v>
      </c>
      <c r="C15" s="61"/>
      <c r="D15" s="61"/>
      <c r="E15" s="61"/>
      <c r="F15" s="61"/>
      <c r="G15" s="61">
        <f t="shared" si="0"/>
        <v>0</v>
      </c>
      <c r="H15" s="61"/>
      <c r="I15" s="61">
        <f t="shared" si="1"/>
        <v>0</v>
      </c>
    </row>
    <row r="16" spans="2:9" x14ac:dyDescent="0.4">
      <c r="B16" s="60" t="s">
        <v>601</v>
      </c>
      <c r="C16" s="61"/>
      <c r="D16" s="61"/>
      <c r="E16" s="61"/>
      <c r="F16" s="61"/>
      <c r="G16" s="61">
        <f t="shared" si="0"/>
        <v>0</v>
      </c>
      <c r="H16" s="61"/>
      <c r="I16" s="61">
        <f t="shared" si="1"/>
        <v>0</v>
      </c>
    </row>
    <row r="17" spans="2:9" x14ac:dyDescent="0.4">
      <c r="B17" s="60" t="s">
        <v>603</v>
      </c>
      <c r="C17" s="61"/>
      <c r="D17" s="61"/>
      <c r="E17" s="61"/>
      <c r="F17" s="61"/>
      <c r="G17" s="61">
        <f t="shared" si="0"/>
        <v>0</v>
      </c>
      <c r="H17" s="61"/>
      <c r="I17" s="61">
        <f t="shared" si="1"/>
        <v>0</v>
      </c>
    </row>
    <row r="18" spans="2:9" x14ac:dyDescent="0.4">
      <c r="B18" s="60" t="s">
        <v>605</v>
      </c>
      <c r="C18" s="61"/>
      <c r="D18" s="61"/>
      <c r="E18" s="61"/>
      <c r="F18" s="61"/>
      <c r="G18" s="61">
        <f t="shared" si="0"/>
        <v>0</v>
      </c>
      <c r="H18" s="61"/>
      <c r="I18" s="61">
        <f t="shared" si="1"/>
        <v>0</v>
      </c>
    </row>
    <row r="19" spans="2:9" x14ac:dyDescent="0.4">
      <c r="B19" s="60" t="s">
        <v>607</v>
      </c>
      <c r="C19" s="61"/>
      <c r="D19" s="61"/>
      <c r="E19" s="61"/>
      <c r="F19" s="61"/>
      <c r="G19" s="61">
        <f t="shared" si="0"/>
        <v>0</v>
      </c>
      <c r="H19" s="61"/>
      <c r="I19" s="61">
        <f t="shared" si="1"/>
        <v>0</v>
      </c>
    </row>
    <row r="20" spans="2:9" x14ac:dyDescent="0.4">
      <c r="B20" s="60" t="s">
        <v>609</v>
      </c>
      <c r="C20" s="61"/>
      <c r="D20" s="61"/>
      <c r="E20" s="61"/>
      <c r="F20" s="61"/>
      <c r="G20" s="61">
        <f t="shared" si="0"/>
        <v>0</v>
      </c>
      <c r="H20" s="61"/>
      <c r="I20" s="61">
        <f t="shared" si="1"/>
        <v>0</v>
      </c>
    </row>
    <row r="21" spans="2:9" x14ac:dyDescent="0.4">
      <c r="B21" s="60" t="s">
        <v>611</v>
      </c>
      <c r="C21" s="61"/>
      <c r="D21" s="61"/>
      <c r="E21" s="61"/>
      <c r="F21" s="61"/>
      <c r="G21" s="61">
        <f t="shared" si="0"/>
        <v>0</v>
      </c>
      <c r="H21" s="61"/>
      <c r="I21" s="61">
        <f t="shared" si="1"/>
        <v>0</v>
      </c>
    </row>
    <row r="22" spans="2:9" x14ac:dyDescent="0.4">
      <c r="B22" s="60" t="s">
        <v>613</v>
      </c>
      <c r="C22" s="61"/>
      <c r="D22" s="61"/>
      <c r="E22" s="61"/>
      <c r="F22" s="61"/>
      <c r="G22" s="61">
        <f t="shared" si="0"/>
        <v>0</v>
      </c>
      <c r="H22" s="61"/>
      <c r="I22" s="61">
        <f t="shared" si="1"/>
        <v>0</v>
      </c>
    </row>
    <row r="23" spans="2:9" x14ac:dyDescent="0.4">
      <c r="B23" s="60" t="s">
        <v>615</v>
      </c>
      <c r="C23" s="61"/>
      <c r="D23" s="61"/>
      <c r="E23" s="61"/>
      <c r="F23" s="61"/>
      <c r="G23" s="61">
        <f t="shared" si="0"/>
        <v>0</v>
      </c>
      <c r="H23" s="61"/>
      <c r="I23" s="61">
        <f t="shared" si="1"/>
        <v>0</v>
      </c>
    </row>
    <row r="24" spans="2:9" x14ac:dyDescent="0.4">
      <c r="B24" s="60" t="s">
        <v>617</v>
      </c>
      <c r="C24" s="61">
        <v>2558</v>
      </c>
      <c r="D24" s="61">
        <v>20100</v>
      </c>
      <c r="E24" s="61"/>
      <c r="F24" s="61"/>
      <c r="G24" s="61">
        <f t="shared" si="0"/>
        <v>22658</v>
      </c>
      <c r="H24" s="61"/>
      <c r="I24" s="61">
        <f t="shared" si="1"/>
        <v>22658</v>
      </c>
    </row>
    <row r="25" spans="2:9" x14ac:dyDescent="0.4">
      <c r="B25" s="60" t="s">
        <v>619</v>
      </c>
      <c r="C25" s="61"/>
      <c r="D25" s="61"/>
      <c r="E25" s="61"/>
      <c r="F25" s="61"/>
      <c r="G25" s="61">
        <f t="shared" si="0"/>
        <v>0</v>
      </c>
      <c r="H25" s="61"/>
      <c r="I25" s="61">
        <f t="shared" si="1"/>
        <v>0</v>
      </c>
    </row>
    <row r="26" spans="2:9" x14ac:dyDescent="0.4">
      <c r="B26" s="60" t="s">
        <v>621</v>
      </c>
      <c r="C26" s="61"/>
      <c r="D26" s="61">
        <v>44000</v>
      </c>
      <c r="E26" s="61">
        <v>19644</v>
      </c>
      <c r="F26" s="61"/>
      <c r="G26" s="61">
        <f t="shared" si="0"/>
        <v>63644</v>
      </c>
      <c r="H26" s="61"/>
      <c r="I26" s="61">
        <f t="shared" si="1"/>
        <v>63644</v>
      </c>
    </row>
    <row r="27" spans="2:9" x14ac:dyDescent="0.4">
      <c r="B27" s="60" t="s">
        <v>739</v>
      </c>
      <c r="C27" s="61"/>
      <c r="D27" s="61"/>
      <c r="E27" s="61"/>
      <c r="F27" s="61"/>
      <c r="G27" s="61">
        <f t="shared" si="0"/>
        <v>0</v>
      </c>
      <c r="H27" s="61"/>
      <c r="I27" s="61">
        <f t="shared" si="1"/>
        <v>0</v>
      </c>
    </row>
    <row r="28" spans="2:9" x14ac:dyDescent="0.4">
      <c r="B28" s="60" t="s">
        <v>623</v>
      </c>
      <c r="C28" s="61"/>
      <c r="D28" s="61"/>
      <c r="E28" s="61"/>
      <c r="F28" s="61"/>
      <c r="G28" s="61">
        <f t="shared" si="0"/>
        <v>0</v>
      </c>
      <c r="H28" s="61"/>
      <c r="I28" s="61">
        <f t="shared" si="1"/>
        <v>0</v>
      </c>
    </row>
    <row r="29" spans="2:9" x14ac:dyDescent="0.4">
      <c r="B29" s="60" t="s">
        <v>686</v>
      </c>
      <c r="C29" s="61"/>
      <c r="D29" s="61"/>
      <c r="E29" s="61"/>
      <c r="F29" s="61"/>
      <c r="G29" s="61">
        <f t="shared" si="0"/>
        <v>0</v>
      </c>
      <c r="H29" s="61"/>
      <c r="I29" s="61">
        <f t="shared" si="1"/>
        <v>0</v>
      </c>
    </row>
    <row r="30" spans="2:9" x14ac:dyDescent="0.4">
      <c r="B30" s="60" t="s">
        <v>695</v>
      </c>
      <c r="C30" s="61"/>
      <c r="D30" s="61"/>
      <c r="E30" s="61"/>
      <c r="F30" s="61"/>
      <c r="G30" s="61">
        <f t="shared" si="0"/>
        <v>0</v>
      </c>
      <c r="H30" s="61"/>
      <c r="I30" s="61">
        <f t="shared" si="1"/>
        <v>0</v>
      </c>
    </row>
    <row r="31" spans="2:9" x14ac:dyDescent="0.4">
      <c r="B31" s="60" t="s">
        <v>740</v>
      </c>
      <c r="C31" s="61"/>
      <c r="D31" s="61"/>
      <c r="E31" s="61"/>
      <c r="F31" s="61"/>
      <c r="G31" s="61">
        <f t="shared" si="0"/>
        <v>0</v>
      </c>
      <c r="H31" s="61"/>
      <c r="I31" s="61">
        <f t="shared" si="1"/>
        <v>0</v>
      </c>
    </row>
    <row r="32" spans="2:9" x14ac:dyDescent="0.4">
      <c r="B32" s="60" t="s">
        <v>625</v>
      </c>
      <c r="C32" s="61"/>
      <c r="D32" s="61"/>
      <c r="E32" s="61"/>
      <c r="F32" s="61"/>
      <c r="G32" s="61">
        <f t="shared" si="0"/>
        <v>0</v>
      </c>
      <c r="H32" s="61"/>
      <c r="I32" s="61">
        <f t="shared" si="1"/>
        <v>0</v>
      </c>
    </row>
    <row r="33" spans="2:9" x14ac:dyDescent="0.4">
      <c r="B33" s="60" t="s">
        <v>687</v>
      </c>
      <c r="C33" s="61"/>
      <c r="D33" s="61"/>
      <c r="E33" s="61"/>
      <c r="F33" s="61"/>
      <c r="G33" s="61">
        <f t="shared" si="0"/>
        <v>0</v>
      </c>
      <c r="H33" s="61"/>
      <c r="I33" s="61">
        <f t="shared" si="1"/>
        <v>0</v>
      </c>
    </row>
    <row r="34" spans="2:9" x14ac:dyDescent="0.4">
      <c r="B34" s="60" t="s">
        <v>696</v>
      </c>
      <c r="C34" s="61">
        <v>8000000</v>
      </c>
      <c r="D34" s="61"/>
      <c r="E34" s="61"/>
      <c r="F34" s="61"/>
      <c r="G34" s="61">
        <f t="shared" si="0"/>
        <v>8000000</v>
      </c>
      <c r="H34" s="61">
        <v>8000000</v>
      </c>
      <c r="I34" s="61">
        <f t="shared" si="1"/>
        <v>0</v>
      </c>
    </row>
    <row r="35" spans="2:9" x14ac:dyDescent="0.4">
      <c r="B35" s="60" t="s">
        <v>626</v>
      </c>
      <c r="C35" s="61"/>
      <c r="D35" s="61">
        <v>200000</v>
      </c>
      <c r="E35" s="61"/>
      <c r="F35" s="61"/>
      <c r="G35" s="61">
        <f t="shared" si="0"/>
        <v>200000</v>
      </c>
      <c r="H35" s="61"/>
      <c r="I35" s="61">
        <f t="shared" si="1"/>
        <v>200000</v>
      </c>
    </row>
    <row r="36" spans="2:9" x14ac:dyDescent="0.4">
      <c r="B36" s="60" t="s">
        <v>627</v>
      </c>
      <c r="C36" s="61"/>
      <c r="D36" s="61">
        <v>127330</v>
      </c>
      <c r="E36" s="61"/>
      <c r="F36" s="61">
        <v>7140</v>
      </c>
      <c r="G36" s="61">
        <f t="shared" si="0"/>
        <v>134470</v>
      </c>
      <c r="H36" s="61"/>
      <c r="I36" s="61">
        <f t="shared" si="1"/>
        <v>134470</v>
      </c>
    </row>
    <row r="37" spans="2:9" x14ac:dyDescent="0.4">
      <c r="B37" s="60" t="s">
        <v>741</v>
      </c>
      <c r="C37" s="61"/>
      <c r="D37" s="61"/>
      <c r="E37" s="61"/>
      <c r="F37" s="61"/>
      <c r="G37" s="61">
        <f t="shared" si="0"/>
        <v>0</v>
      </c>
      <c r="H37" s="61"/>
      <c r="I37" s="61">
        <f t="shared" si="1"/>
        <v>0</v>
      </c>
    </row>
    <row r="38" spans="2:9" x14ac:dyDescent="0.4">
      <c r="B38" s="60" t="s">
        <v>628</v>
      </c>
      <c r="C38" s="61"/>
      <c r="D38" s="61"/>
      <c r="E38" s="61"/>
      <c r="F38" s="61"/>
      <c r="G38" s="61">
        <f t="shared" si="0"/>
        <v>0</v>
      </c>
      <c r="H38" s="61"/>
      <c r="I38" s="61">
        <f t="shared" si="1"/>
        <v>0</v>
      </c>
    </row>
    <row r="39" spans="2:9" x14ac:dyDescent="0.4">
      <c r="B39" s="56" t="s">
        <v>629</v>
      </c>
      <c r="C39" s="57">
        <f>+C40 +C45</f>
        <v>71000</v>
      </c>
      <c r="D39" s="57">
        <f>+D40 +D45</f>
        <v>320159009</v>
      </c>
      <c r="E39" s="57">
        <f>+E40 +E45</f>
        <v>62238570</v>
      </c>
      <c r="F39" s="57">
        <f>+F40 +F45</f>
        <v>66275272</v>
      </c>
      <c r="G39" s="57">
        <f t="shared" si="0"/>
        <v>448743851</v>
      </c>
      <c r="H39" s="57">
        <f>+H40 +H45</f>
        <v>0</v>
      </c>
      <c r="I39" s="57">
        <f t="shared" si="1"/>
        <v>448743851</v>
      </c>
    </row>
    <row r="40" spans="2:9" x14ac:dyDescent="0.4">
      <c r="B40" s="56" t="s">
        <v>631</v>
      </c>
      <c r="C40" s="57">
        <f>+C41+C42+C43+C44</f>
        <v>0</v>
      </c>
      <c r="D40" s="57">
        <f>+D41+D42+D43+D44</f>
        <v>242373248</v>
      </c>
      <c r="E40" s="57">
        <f>+E41+E42+E43+E44</f>
        <v>1081393</v>
      </c>
      <c r="F40" s="57">
        <f>+F41+F42+F43+F44</f>
        <v>57348669</v>
      </c>
      <c r="G40" s="57">
        <f t="shared" si="0"/>
        <v>300803310</v>
      </c>
      <c r="H40" s="57">
        <f>+H41+H42+H43+H44</f>
        <v>0</v>
      </c>
      <c r="I40" s="57">
        <f t="shared" si="1"/>
        <v>300803310</v>
      </c>
    </row>
    <row r="41" spans="2:9" x14ac:dyDescent="0.4">
      <c r="B41" s="58" t="s">
        <v>633</v>
      </c>
      <c r="C41" s="59"/>
      <c r="D41" s="59">
        <v>35443981</v>
      </c>
      <c r="E41" s="59"/>
      <c r="F41" s="59">
        <v>30102004</v>
      </c>
      <c r="G41" s="59">
        <f t="shared" si="0"/>
        <v>65545985</v>
      </c>
      <c r="H41" s="59"/>
      <c r="I41" s="59">
        <f t="shared" si="1"/>
        <v>65545985</v>
      </c>
    </row>
    <row r="42" spans="2:9" x14ac:dyDescent="0.4">
      <c r="B42" s="60" t="s">
        <v>635</v>
      </c>
      <c r="C42" s="61"/>
      <c r="D42" s="61">
        <v>206929267</v>
      </c>
      <c r="E42" s="61">
        <v>1081393</v>
      </c>
      <c r="F42" s="61">
        <v>27246665</v>
      </c>
      <c r="G42" s="61">
        <f t="shared" si="0"/>
        <v>235257325</v>
      </c>
      <c r="H42" s="61"/>
      <c r="I42" s="61">
        <f t="shared" si="1"/>
        <v>235257325</v>
      </c>
    </row>
    <row r="43" spans="2:9" x14ac:dyDescent="0.4">
      <c r="B43" s="60" t="s">
        <v>637</v>
      </c>
      <c r="C43" s="61"/>
      <c r="D43" s="61"/>
      <c r="E43" s="61"/>
      <c r="F43" s="61"/>
      <c r="G43" s="61">
        <f t="shared" si="0"/>
        <v>0</v>
      </c>
      <c r="H43" s="61"/>
      <c r="I43" s="61">
        <f t="shared" si="1"/>
        <v>0</v>
      </c>
    </row>
    <row r="44" spans="2:9" x14ac:dyDescent="0.4">
      <c r="B44" s="60" t="s">
        <v>639</v>
      </c>
      <c r="C44" s="61"/>
      <c r="D44" s="61"/>
      <c r="E44" s="61"/>
      <c r="F44" s="61"/>
      <c r="G44" s="61">
        <f t="shared" si="0"/>
        <v>0</v>
      </c>
      <c r="H44" s="61"/>
      <c r="I44" s="61">
        <f t="shared" si="1"/>
        <v>0</v>
      </c>
    </row>
    <row r="45" spans="2:9" x14ac:dyDescent="0.4">
      <c r="B45" s="56" t="s">
        <v>641</v>
      </c>
      <c r="C45" s="57">
        <f>+C46+C47+C48+C49+C50+C51+C52+C53+C54+C55+C56+C57+C58+C59+C60+C61+C62+C63+C64+C65+C66+C67+C68+C69-ABS(C70)-ABS(C71)</f>
        <v>71000</v>
      </c>
      <c r="D45" s="57">
        <f>+D46+D47+D48+D49+D50+D51+D52+D53+D54+D55+D56+D57+D58+D59+D60+D61+D62+D63+D64+D65+D66+D67+D68+D69-ABS(D70)-ABS(D71)</f>
        <v>77785761</v>
      </c>
      <c r="E45" s="57">
        <f>+E46+E47+E48+E49+E50+E51+E52+E53+E54+E55+E56+E57+E58+E59+E60+E61+E62+E63+E64+E65+E66+E67+E68+E69-ABS(E70)-ABS(E71)</f>
        <v>61157177</v>
      </c>
      <c r="F45" s="57">
        <f>+F46+F47+F48+F49+F50+F51+F52+F53+F54+F55+F56+F57+F58+F59+F60+F61+F62+F63+F64+F65+F66+F67+F68+F69-ABS(F70)-ABS(F71)</f>
        <v>8926603</v>
      </c>
      <c r="G45" s="57">
        <f t="shared" si="0"/>
        <v>147940541</v>
      </c>
      <c r="H45" s="57">
        <f>+H46+H47+H48+H49+H50+H51+H52+H53+H54+H55+H56+H57+H58+H59+H60+H61+H62+H63+H64+H65+H66+H67+H68+H69-ABS(H70)-ABS(H71)</f>
        <v>0</v>
      </c>
      <c r="I45" s="57">
        <f t="shared" si="1"/>
        <v>147940541</v>
      </c>
    </row>
    <row r="46" spans="2:9" x14ac:dyDescent="0.4">
      <c r="B46" s="58" t="s">
        <v>633</v>
      </c>
      <c r="C46" s="59"/>
      <c r="D46" s="59"/>
      <c r="E46" s="59">
        <v>23729563</v>
      </c>
      <c r="F46" s="59"/>
      <c r="G46" s="59">
        <f t="shared" si="0"/>
        <v>23729563</v>
      </c>
      <c r="H46" s="59"/>
      <c r="I46" s="59">
        <f t="shared" si="1"/>
        <v>23729563</v>
      </c>
    </row>
    <row r="47" spans="2:9" x14ac:dyDescent="0.4">
      <c r="B47" s="60" t="s">
        <v>635</v>
      </c>
      <c r="C47" s="61"/>
      <c r="D47" s="61">
        <v>30110862</v>
      </c>
      <c r="E47" s="61">
        <v>24318736</v>
      </c>
      <c r="F47" s="61">
        <v>8516749</v>
      </c>
      <c r="G47" s="61">
        <f t="shared" si="0"/>
        <v>62946347</v>
      </c>
      <c r="H47" s="61"/>
      <c r="I47" s="61">
        <f t="shared" si="1"/>
        <v>62946347</v>
      </c>
    </row>
    <row r="48" spans="2:9" x14ac:dyDescent="0.4">
      <c r="B48" s="60" t="s">
        <v>645</v>
      </c>
      <c r="C48" s="61"/>
      <c r="D48" s="61">
        <v>1588006</v>
      </c>
      <c r="E48" s="61">
        <v>1509537</v>
      </c>
      <c r="F48" s="61"/>
      <c r="G48" s="61">
        <f t="shared" si="0"/>
        <v>3097543</v>
      </c>
      <c r="H48" s="61"/>
      <c r="I48" s="61">
        <f t="shared" si="1"/>
        <v>3097543</v>
      </c>
    </row>
    <row r="49" spans="2:9" x14ac:dyDescent="0.4">
      <c r="B49" s="60" t="s">
        <v>647</v>
      </c>
      <c r="C49" s="61"/>
      <c r="D49" s="61"/>
      <c r="E49" s="61"/>
      <c r="F49" s="61"/>
      <c r="G49" s="61">
        <f t="shared" si="0"/>
        <v>0</v>
      </c>
      <c r="H49" s="61"/>
      <c r="I49" s="61">
        <f t="shared" si="1"/>
        <v>0</v>
      </c>
    </row>
    <row r="50" spans="2:9" x14ac:dyDescent="0.4">
      <c r="B50" s="60" t="s">
        <v>649</v>
      </c>
      <c r="C50" s="61"/>
      <c r="D50" s="61">
        <v>1007157</v>
      </c>
      <c r="E50" s="61"/>
      <c r="F50" s="61">
        <v>409822</v>
      </c>
      <c r="G50" s="61">
        <f t="shared" si="0"/>
        <v>1416979</v>
      </c>
      <c r="H50" s="61"/>
      <c r="I50" s="61">
        <f t="shared" si="1"/>
        <v>1416979</v>
      </c>
    </row>
    <row r="51" spans="2:9" x14ac:dyDescent="0.4">
      <c r="B51" s="60" t="s">
        <v>651</v>
      </c>
      <c r="C51" s="61"/>
      <c r="D51" s="61">
        <v>4351823</v>
      </c>
      <c r="E51" s="61">
        <v>3220276</v>
      </c>
      <c r="F51" s="61">
        <v>32</v>
      </c>
      <c r="G51" s="61">
        <f t="shared" si="0"/>
        <v>7572131</v>
      </c>
      <c r="H51" s="61"/>
      <c r="I51" s="61">
        <f t="shared" si="1"/>
        <v>7572131</v>
      </c>
    </row>
    <row r="52" spans="2:9" x14ac:dyDescent="0.4">
      <c r="B52" s="60" t="s">
        <v>653</v>
      </c>
      <c r="C52" s="61"/>
      <c r="D52" s="61"/>
      <c r="E52" s="61"/>
      <c r="F52" s="61"/>
      <c r="G52" s="61">
        <f t="shared" si="0"/>
        <v>0</v>
      </c>
      <c r="H52" s="61"/>
      <c r="I52" s="61">
        <f t="shared" si="1"/>
        <v>0</v>
      </c>
    </row>
    <row r="53" spans="2:9" x14ac:dyDescent="0.4">
      <c r="B53" s="60" t="s">
        <v>655</v>
      </c>
      <c r="C53" s="61"/>
      <c r="D53" s="61"/>
      <c r="E53" s="61"/>
      <c r="F53" s="61"/>
      <c r="G53" s="61">
        <f t="shared" si="0"/>
        <v>0</v>
      </c>
      <c r="H53" s="61"/>
      <c r="I53" s="61">
        <f t="shared" si="1"/>
        <v>0</v>
      </c>
    </row>
    <row r="54" spans="2:9" x14ac:dyDescent="0.4">
      <c r="B54" s="60" t="s">
        <v>657</v>
      </c>
      <c r="C54" s="61"/>
      <c r="D54" s="61">
        <v>229320</v>
      </c>
      <c r="E54" s="61"/>
      <c r="F54" s="61"/>
      <c r="G54" s="61">
        <f t="shared" si="0"/>
        <v>229320</v>
      </c>
      <c r="H54" s="61"/>
      <c r="I54" s="61">
        <f t="shared" si="1"/>
        <v>229320</v>
      </c>
    </row>
    <row r="55" spans="2:9" x14ac:dyDescent="0.4">
      <c r="B55" s="60" t="s">
        <v>659</v>
      </c>
      <c r="C55" s="61"/>
      <c r="D55" s="61"/>
      <c r="E55" s="61"/>
      <c r="F55" s="61"/>
      <c r="G55" s="61">
        <f t="shared" si="0"/>
        <v>0</v>
      </c>
      <c r="H55" s="61"/>
      <c r="I55" s="61">
        <f t="shared" si="1"/>
        <v>0</v>
      </c>
    </row>
    <row r="56" spans="2:9" x14ac:dyDescent="0.4">
      <c r="B56" s="60" t="s">
        <v>661</v>
      </c>
      <c r="C56" s="61"/>
      <c r="D56" s="61"/>
      <c r="E56" s="61"/>
      <c r="F56" s="61"/>
      <c r="G56" s="61">
        <f t="shared" si="0"/>
        <v>0</v>
      </c>
      <c r="H56" s="61"/>
      <c r="I56" s="61">
        <f t="shared" si="1"/>
        <v>0</v>
      </c>
    </row>
    <row r="57" spans="2:9" x14ac:dyDescent="0.4">
      <c r="B57" s="60" t="s">
        <v>639</v>
      </c>
      <c r="C57" s="61"/>
      <c r="D57" s="61"/>
      <c r="E57" s="61"/>
      <c r="F57" s="61"/>
      <c r="G57" s="61">
        <f t="shared" si="0"/>
        <v>0</v>
      </c>
      <c r="H57" s="61"/>
      <c r="I57" s="61">
        <f t="shared" si="1"/>
        <v>0</v>
      </c>
    </row>
    <row r="58" spans="2:9" x14ac:dyDescent="0.4">
      <c r="B58" s="60" t="s">
        <v>744</v>
      </c>
      <c r="C58" s="61"/>
      <c r="D58" s="61"/>
      <c r="E58" s="61"/>
      <c r="F58" s="61"/>
      <c r="G58" s="61">
        <f t="shared" si="0"/>
        <v>0</v>
      </c>
      <c r="H58" s="61"/>
      <c r="I58" s="61">
        <f t="shared" si="1"/>
        <v>0</v>
      </c>
    </row>
    <row r="59" spans="2:9" x14ac:dyDescent="0.4">
      <c r="B59" s="60" t="s">
        <v>664</v>
      </c>
      <c r="C59" s="61"/>
      <c r="D59" s="61"/>
      <c r="E59" s="61"/>
      <c r="F59" s="61"/>
      <c r="G59" s="61">
        <f t="shared" si="0"/>
        <v>0</v>
      </c>
      <c r="H59" s="61"/>
      <c r="I59" s="61">
        <f t="shared" si="1"/>
        <v>0</v>
      </c>
    </row>
    <row r="60" spans="2:9" x14ac:dyDescent="0.4">
      <c r="B60" s="60" t="s">
        <v>688</v>
      </c>
      <c r="C60" s="61"/>
      <c r="D60" s="61"/>
      <c r="E60" s="61"/>
      <c r="F60" s="61"/>
      <c r="G60" s="61">
        <f t="shared" si="0"/>
        <v>0</v>
      </c>
      <c r="H60" s="61"/>
      <c r="I60" s="61">
        <f t="shared" si="1"/>
        <v>0</v>
      </c>
    </row>
    <row r="61" spans="2:9" x14ac:dyDescent="0.4">
      <c r="B61" s="60" t="s">
        <v>697</v>
      </c>
      <c r="C61" s="61"/>
      <c r="D61" s="61"/>
      <c r="E61" s="61"/>
      <c r="F61" s="61"/>
      <c r="G61" s="61">
        <f t="shared" si="0"/>
        <v>0</v>
      </c>
      <c r="H61" s="61"/>
      <c r="I61" s="61">
        <f t="shared" si="1"/>
        <v>0</v>
      </c>
    </row>
    <row r="62" spans="2:9" x14ac:dyDescent="0.4">
      <c r="B62" s="60" t="s">
        <v>666</v>
      </c>
      <c r="C62" s="61"/>
      <c r="D62" s="61">
        <v>11402452</v>
      </c>
      <c r="E62" s="61">
        <v>8328318</v>
      </c>
      <c r="F62" s="61"/>
      <c r="G62" s="61">
        <f t="shared" si="0"/>
        <v>19730770</v>
      </c>
      <c r="H62" s="61"/>
      <c r="I62" s="61">
        <f t="shared" si="1"/>
        <v>19730770</v>
      </c>
    </row>
    <row r="63" spans="2:9" x14ac:dyDescent="0.4">
      <c r="B63" s="60" t="s">
        <v>667</v>
      </c>
      <c r="C63" s="61"/>
      <c r="D63" s="61"/>
      <c r="E63" s="61"/>
      <c r="F63" s="61"/>
      <c r="G63" s="61">
        <f t="shared" si="0"/>
        <v>0</v>
      </c>
      <c r="H63" s="61"/>
      <c r="I63" s="61">
        <f t="shared" si="1"/>
        <v>0</v>
      </c>
    </row>
    <row r="64" spans="2:9" x14ac:dyDescent="0.4">
      <c r="B64" s="60" t="s">
        <v>668</v>
      </c>
      <c r="C64" s="61"/>
      <c r="D64" s="61">
        <v>27146141</v>
      </c>
      <c r="E64" s="61"/>
      <c r="F64" s="61"/>
      <c r="G64" s="61">
        <f t="shared" si="0"/>
        <v>27146141</v>
      </c>
      <c r="H64" s="61"/>
      <c r="I64" s="61">
        <f t="shared" si="1"/>
        <v>27146141</v>
      </c>
    </row>
    <row r="65" spans="2:9" x14ac:dyDescent="0.4">
      <c r="B65" s="60" t="s">
        <v>669</v>
      </c>
      <c r="C65" s="61">
        <v>71000</v>
      </c>
      <c r="D65" s="61"/>
      <c r="E65" s="61"/>
      <c r="F65" s="61"/>
      <c r="G65" s="61">
        <f t="shared" si="0"/>
        <v>71000</v>
      </c>
      <c r="H65" s="61"/>
      <c r="I65" s="61">
        <f t="shared" si="1"/>
        <v>71000</v>
      </c>
    </row>
    <row r="66" spans="2:9" x14ac:dyDescent="0.4">
      <c r="B66" s="60" t="s">
        <v>670</v>
      </c>
      <c r="C66" s="61"/>
      <c r="D66" s="61"/>
      <c r="E66" s="61">
        <v>50747</v>
      </c>
      <c r="F66" s="61"/>
      <c r="G66" s="61">
        <f t="shared" si="0"/>
        <v>50747</v>
      </c>
      <c r="H66" s="61"/>
      <c r="I66" s="61">
        <f t="shared" si="1"/>
        <v>50747</v>
      </c>
    </row>
    <row r="67" spans="2:9" x14ac:dyDescent="0.4">
      <c r="B67" s="60" t="s">
        <v>671</v>
      </c>
      <c r="C67" s="61"/>
      <c r="D67" s="61">
        <v>1950000</v>
      </c>
      <c r="E67" s="61"/>
      <c r="F67" s="61"/>
      <c r="G67" s="61">
        <f t="shared" si="0"/>
        <v>1950000</v>
      </c>
      <c r="H67" s="61"/>
      <c r="I67" s="61">
        <f t="shared" si="1"/>
        <v>1950000</v>
      </c>
    </row>
    <row r="68" spans="2:9" x14ac:dyDescent="0.4">
      <c r="B68" s="60" t="s">
        <v>672</v>
      </c>
      <c r="C68" s="61"/>
      <c r="D68" s="61"/>
      <c r="E68" s="61"/>
      <c r="F68" s="61"/>
      <c r="G68" s="61">
        <f t="shared" si="0"/>
        <v>0</v>
      </c>
      <c r="H68" s="61"/>
      <c r="I68" s="61">
        <f t="shared" si="1"/>
        <v>0</v>
      </c>
    </row>
    <row r="69" spans="2:9" x14ac:dyDescent="0.4">
      <c r="B69" s="60" t="s">
        <v>673</v>
      </c>
      <c r="C69" s="61"/>
      <c r="D69" s="61"/>
      <c r="E69" s="61"/>
      <c r="F69" s="61"/>
      <c r="G69" s="61">
        <f t="shared" si="0"/>
        <v>0</v>
      </c>
      <c r="H69" s="61"/>
      <c r="I69" s="61">
        <f t="shared" si="1"/>
        <v>0</v>
      </c>
    </row>
    <row r="70" spans="2:9" x14ac:dyDescent="0.4">
      <c r="B70" s="60" t="s">
        <v>741</v>
      </c>
      <c r="C70" s="61"/>
      <c r="D70" s="61"/>
      <c r="E70" s="61"/>
      <c r="F70" s="61"/>
      <c r="G70" s="61">
        <f t="shared" si="0"/>
        <v>0</v>
      </c>
      <c r="H70" s="61"/>
      <c r="I70" s="61">
        <f t="shared" si="1"/>
        <v>0</v>
      </c>
    </row>
    <row r="71" spans="2:9" x14ac:dyDescent="0.4">
      <c r="B71" s="62" t="s">
        <v>628</v>
      </c>
      <c r="C71" s="63"/>
      <c r="D71" s="63"/>
      <c r="E71" s="63"/>
      <c r="F71" s="63"/>
      <c r="G71" s="63">
        <f t="shared" si="0"/>
        <v>0</v>
      </c>
      <c r="H71" s="63"/>
      <c r="I71" s="63">
        <f t="shared" si="1"/>
        <v>0</v>
      </c>
    </row>
    <row r="72" spans="2:9" x14ac:dyDescent="0.4">
      <c r="B72" s="56" t="s">
        <v>675</v>
      </c>
      <c r="C72" s="57">
        <f>+C9 +C39</f>
        <v>79283618</v>
      </c>
      <c r="D72" s="57">
        <f>+D9 +D39</f>
        <v>463111084</v>
      </c>
      <c r="E72" s="57">
        <f>+E9 +E39</f>
        <v>93926659</v>
      </c>
      <c r="F72" s="57">
        <f>+F9 +F39</f>
        <v>78695556</v>
      </c>
      <c r="G72" s="57">
        <f t="shared" si="0"/>
        <v>715016917</v>
      </c>
      <c r="H72" s="57">
        <f>+H9 +H39</f>
        <v>8000000</v>
      </c>
      <c r="I72" s="57">
        <f t="shared" si="1"/>
        <v>707016917</v>
      </c>
    </row>
    <row r="73" spans="2:9" x14ac:dyDescent="0.4">
      <c r="B73" s="48" t="s">
        <v>689</v>
      </c>
      <c r="C73" s="55"/>
      <c r="D73" s="55"/>
      <c r="E73" s="55"/>
      <c r="F73" s="55"/>
      <c r="G73" s="55"/>
      <c r="H73" s="55"/>
      <c r="I73" s="55"/>
    </row>
    <row r="74" spans="2:9" x14ac:dyDescent="0.4">
      <c r="B74" s="56" t="s">
        <v>588</v>
      </c>
      <c r="C74" s="57">
        <f>+C75+C76+C77+C78+C79+C80+C81+C82+C83+C84+C85+C86+C87+C88+C89+C90+C91+C92+C93+C94+C95+C96+C97+C98+C99</f>
        <v>30443</v>
      </c>
      <c r="D74" s="57">
        <f>+D75+D76+D77+D78+D79+D80+D81+D82+D83+D84+D85+D86+D87+D88+D89+D90+D91+D92+D93+D94+D95+D96+D97+D98+D99</f>
        <v>14462696</v>
      </c>
      <c r="E74" s="57">
        <f>+E75+E76+E77+E78+E79+E80+E81+E82+E83+E84+E85+E86+E87+E88+E89+E90+E91+E92+E93+E94+E95+E96+E97+E98+E99</f>
        <v>10459518</v>
      </c>
      <c r="F74" s="57">
        <f>+F75+F76+F77+F78+F79+F80+F81+F82+F83+F84+F85+F86+F87+F88+F89+F90+F91+F92+F93+F94+F95+F96+F97+F98+F99</f>
        <v>286625</v>
      </c>
      <c r="G74" s="57">
        <f t="shared" ref="G74:G125" si="2">+C74+D74+E74+F74</f>
        <v>25239282</v>
      </c>
      <c r="H74" s="57">
        <f>+H75+H76+H77+H78+H79+H80+H81+H82+H83+H84+H85+H86+H87+H88+H89+H90+H91+H92+H93+H94+H95+H96+H97+H98+H99</f>
        <v>8000000</v>
      </c>
      <c r="I74" s="57">
        <f t="shared" ref="I74:I125" si="3">G74-ABS(H74)</f>
        <v>17239282</v>
      </c>
    </row>
    <row r="75" spans="2:9" x14ac:dyDescent="0.4">
      <c r="B75" s="58" t="s">
        <v>590</v>
      </c>
      <c r="C75" s="59"/>
      <c r="D75" s="59"/>
      <c r="E75" s="59"/>
      <c r="F75" s="59"/>
      <c r="G75" s="59">
        <f t="shared" si="2"/>
        <v>0</v>
      </c>
      <c r="H75" s="59"/>
      <c r="I75" s="59">
        <f t="shared" si="3"/>
        <v>0</v>
      </c>
    </row>
    <row r="76" spans="2:9" x14ac:dyDescent="0.4">
      <c r="B76" s="60" t="s">
        <v>592</v>
      </c>
      <c r="C76" s="61">
        <v>30443</v>
      </c>
      <c r="D76" s="61">
        <v>14023688</v>
      </c>
      <c r="E76" s="61">
        <v>2420549</v>
      </c>
      <c r="F76" s="61">
        <v>286625</v>
      </c>
      <c r="G76" s="61">
        <f t="shared" si="2"/>
        <v>16761305</v>
      </c>
      <c r="H76" s="61"/>
      <c r="I76" s="61">
        <f t="shared" si="3"/>
        <v>16761305</v>
      </c>
    </row>
    <row r="77" spans="2:9" x14ac:dyDescent="0.4">
      <c r="B77" s="60" t="s">
        <v>594</v>
      </c>
      <c r="C77" s="61"/>
      <c r="D77" s="61"/>
      <c r="E77" s="61"/>
      <c r="F77" s="61"/>
      <c r="G77" s="61">
        <f t="shared" si="2"/>
        <v>0</v>
      </c>
      <c r="H77" s="61"/>
      <c r="I77" s="61">
        <f t="shared" si="3"/>
        <v>0</v>
      </c>
    </row>
    <row r="78" spans="2:9" x14ac:dyDescent="0.4">
      <c r="B78" s="60" t="s">
        <v>596</v>
      </c>
      <c r="C78" s="61"/>
      <c r="D78" s="61"/>
      <c r="E78" s="61"/>
      <c r="F78" s="61"/>
      <c r="G78" s="61">
        <f t="shared" si="2"/>
        <v>0</v>
      </c>
      <c r="H78" s="61"/>
      <c r="I78" s="61">
        <f t="shared" si="3"/>
        <v>0</v>
      </c>
    </row>
    <row r="79" spans="2:9" x14ac:dyDescent="0.4">
      <c r="B79" s="60" t="s">
        <v>736</v>
      </c>
      <c r="C79" s="61"/>
      <c r="D79" s="61"/>
      <c r="E79" s="61"/>
      <c r="F79" s="61"/>
      <c r="G79" s="61">
        <f t="shared" si="2"/>
        <v>0</v>
      </c>
      <c r="H79" s="61"/>
      <c r="I79" s="61">
        <f t="shared" si="3"/>
        <v>0</v>
      </c>
    </row>
    <row r="80" spans="2:9" x14ac:dyDescent="0.4">
      <c r="B80" s="60" t="s">
        <v>598</v>
      </c>
      <c r="C80" s="61"/>
      <c r="D80" s="61"/>
      <c r="E80" s="61"/>
      <c r="F80" s="61"/>
      <c r="G80" s="61">
        <f t="shared" si="2"/>
        <v>0</v>
      </c>
      <c r="H80" s="61"/>
      <c r="I80" s="61">
        <f t="shared" si="3"/>
        <v>0</v>
      </c>
    </row>
    <row r="81" spans="2:9" x14ac:dyDescent="0.4">
      <c r="B81" s="60" t="s">
        <v>737</v>
      </c>
      <c r="C81" s="61"/>
      <c r="D81" s="61"/>
      <c r="E81" s="61"/>
      <c r="F81" s="61"/>
      <c r="G81" s="61">
        <f t="shared" si="2"/>
        <v>0</v>
      </c>
      <c r="H81" s="61"/>
      <c r="I81" s="61">
        <f t="shared" si="3"/>
        <v>0</v>
      </c>
    </row>
    <row r="82" spans="2:9" x14ac:dyDescent="0.4">
      <c r="B82" s="60" t="s">
        <v>600</v>
      </c>
      <c r="C82" s="61"/>
      <c r="D82" s="61"/>
      <c r="E82" s="61"/>
      <c r="F82" s="61"/>
      <c r="G82" s="61">
        <f t="shared" si="2"/>
        <v>0</v>
      </c>
      <c r="H82" s="61"/>
      <c r="I82" s="61">
        <f t="shared" si="3"/>
        <v>0</v>
      </c>
    </row>
    <row r="83" spans="2:9" x14ac:dyDescent="0.4">
      <c r="B83" s="60" t="s">
        <v>738</v>
      </c>
      <c r="C83" s="61"/>
      <c r="D83" s="61"/>
      <c r="E83" s="61"/>
      <c r="F83" s="61"/>
      <c r="G83" s="61">
        <f t="shared" si="2"/>
        <v>0</v>
      </c>
      <c r="H83" s="61"/>
      <c r="I83" s="61">
        <f t="shared" si="3"/>
        <v>0</v>
      </c>
    </row>
    <row r="84" spans="2:9" x14ac:dyDescent="0.4">
      <c r="B84" s="60" t="s">
        <v>602</v>
      </c>
      <c r="C84" s="61"/>
      <c r="D84" s="61"/>
      <c r="E84" s="61"/>
      <c r="F84" s="61"/>
      <c r="G84" s="61">
        <f t="shared" si="2"/>
        <v>0</v>
      </c>
      <c r="H84" s="61"/>
      <c r="I84" s="61">
        <f t="shared" si="3"/>
        <v>0</v>
      </c>
    </row>
    <row r="85" spans="2:9" x14ac:dyDescent="0.4">
      <c r="B85" s="60" t="s">
        <v>604</v>
      </c>
      <c r="C85" s="61"/>
      <c r="D85" s="61"/>
      <c r="E85" s="61"/>
      <c r="F85" s="61"/>
      <c r="G85" s="61">
        <f t="shared" si="2"/>
        <v>0</v>
      </c>
      <c r="H85" s="61"/>
      <c r="I85" s="61">
        <f t="shared" si="3"/>
        <v>0</v>
      </c>
    </row>
    <row r="86" spans="2:9" x14ac:dyDescent="0.4">
      <c r="B86" s="60" t="s">
        <v>606</v>
      </c>
      <c r="C86" s="61"/>
      <c r="D86" s="61"/>
      <c r="E86" s="61"/>
      <c r="F86" s="61"/>
      <c r="G86" s="61">
        <f t="shared" si="2"/>
        <v>0</v>
      </c>
      <c r="H86" s="61"/>
      <c r="I86" s="61">
        <f t="shared" si="3"/>
        <v>0</v>
      </c>
    </row>
    <row r="87" spans="2:9" x14ac:dyDescent="0.4">
      <c r="B87" s="60" t="s">
        <v>690</v>
      </c>
      <c r="C87" s="61"/>
      <c r="D87" s="61"/>
      <c r="E87" s="61"/>
      <c r="F87" s="61"/>
      <c r="G87" s="61">
        <f t="shared" si="2"/>
        <v>0</v>
      </c>
      <c r="H87" s="61"/>
      <c r="I87" s="61">
        <f t="shared" si="3"/>
        <v>0</v>
      </c>
    </row>
    <row r="88" spans="2:9" x14ac:dyDescent="0.4">
      <c r="B88" s="60" t="s">
        <v>698</v>
      </c>
      <c r="C88" s="61"/>
      <c r="D88" s="61"/>
      <c r="E88" s="61"/>
      <c r="F88" s="61"/>
      <c r="G88" s="61">
        <f t="shared" si="2"/>
        <v>0</v>
      </c>
      <c r="H88" s="61"/>
      <c r="I88" s="61">
        <f t="shared" si="3"/>
        <v>0</v>
      </c>
    </row>
    <row r="89" spans="2:9" x14ac:dyDescent="0.4">
      <c r="B89" s="60" t="s">
        <v>608</v>
      </c>
      <c r="C89" s="61"/>
      <c r="D89" s="61"/>
      <c r="E89" s="61"/>
      <c r="F89" s="61"/>
      <c r="G89" s="61">
        <f t="shared" si="2"/>
        <v>0</v>
      </c>
      <c r="H89" s="61"/>
      <c r="I89" s="61">
        <f t="shared" si="3"/>
        <v>0</v>
      </c>
    </row>
    <row r="90" spans="2:9" x14ac:dyDescent="0.4">
      <c r="B90" s="60" t="s">
        <v>610</v>
      </c>
      <c r="C90" s="61"/>
      <c r="D90" s="61"/>
      <c r="E90" s="61"/>
      <c r="F90" s="61"/>
      <c r="G90" s="61">
        <f t="shared" si="2"/>
        <v>0</v>
      </c>
      <c r="H90" s="61"/>
      <c r="I90" s="61">
        <f t="shared" si="3"/>
        <v>0</v>
      </c>
    </row>
    <row r="91" spans="2:9" x14ac:dyDescent="0.4">
      <c r="B91" s="60" t="s">
        <v>612</v>
      </c>
      <c r="C91" s="61"/>
      <c r="D91" s="61">
        <v>235712</v>
      </c>
      <c r="E91" s="61"/>
      <c r="F91" s="61"/>
      <c r="G91" s="61">
        <f t="shared" si="2"/>
        <v>235712</v>
      </c>
      <c r="H91" s="61"/>
      <c r="I91" s="61">
        <f t="shared" si="3"/>
        <v>235712</v>
      </c>
    </row>
    <row r="92" spans="2:9" x14ac:dyDescent="0.4">
      <c r="B92" s="60" t="s">
        <v>614</v>
      </c>
      <c r="C92" s="61"/>
      <c r="D92" s="61">
        <v>203296</v>
      </c>
      <c r="E92" s="61">
        <v>38969</v>
      </c>
      <c r="F92" s="61"/>
      <c r="G92" s="61">
        <f t="shared" si="2"/>
        <v>242265</v>
      </c>
      <c r="H92" s="61"/>
      <c r="I92" s="61">
        <f t="shared" si="3"/>
        <v>242265</v>
      </c>
    </row>
    <row r="93" spans="2:9" x14ac:dyDescent="0.4">
      <c r="B93" s="60" t="s">
        <v>616</v>
      </c>
      <c r="C93" s="61"/>
      <c r="D93" s="61"/>
      <c r="E93" s="61"/>
      <c r="F93" s="61"/>
      <c r="G93" s="61">
        <f t="shared" si="2"/>
        <v>0</v>
      </c>
      <c r="H93" s="61"/>
      <c r="I93" s="61">
        <f t="shared" si="3"/>
        <v>0</v>
      </c>
    </row>
    <row r="94" spans="2:9" x14ac:dyDescent="0.4">
      <c r="B94" s="60" t="s">
        <v>618</v>
      </c>
      <c r="C94" s="61"/>
      <c r="D94" s="61"/>
      <c r="E94" s="61"/>
      <c r="F94" s="61"/>
      <c r="G94" s="61">
        <f t="shared" si="2"/>
        <v>0</v>
      </c>
      <c r="H94" s="61"/>
      <c r="I94" s="61">
        <f t="shared" si="3"/>
        <v>0</v>
      </c>
    </row>
    <row r="95" spans="2:9" x14ac:dyDescent="0.4">
      <c r="B95" s="60" t="s">
        <v>691</v>
      </c>
      <c r="C95" s="61"/>
      <c r="D95" s="61"/>
      <c r="E95" s="61"/>
      <c r="F95" s="61"/>
      <c r="G95" s="61">
        <f t="shared" si="2"/>
        <v>0</v>
      </c>
      <c r="H95" s="61"/>
      <c r="I95" s="61">
        <f t="shared" si="3"/>
        <v>0</v>
      </c>
    </row>
    <row r="96" spans="2:9" x14ac:dyDescent="0.4">
      <c r="B96" s="60" t="s">
        <v>699</v>
      </c>
      <c r="C96" s="61"/>
      <c r="D96" s="61"/>
      <c r="E96" s="61">
        <v>8000000</v>
      </c>
      <c r="F96" s="61"/>
      <c r="G96" s="61">
        <f t="shared" si="2"/>
        <v>8000000</v>
      </c>
      <c r="H96" s="61">
        <v>8000000</v>
      </c>
      <c r="I96" s="61">
        <f t="shared" si="3"/>
        <v>0</v>
      </c>
    </row>
    <row r="97" spans="2:9" x14ac:dyDescent="0.4">
      <c r="B97" s="60" t="s">
        <v>620</v>
      </c>
      <c r="C97" s="61"/>
      <c r="D97" s="61"/>
      <c r="E97" s="61"/>
      <c r="F97" s="61"/>
      <c r="G97" s="61">
        <f t="shared" si="2"/>
        <v>0</v>
      </c>
      <c r="H97" s="61"/>
      <c r="I97" s="61">
        <f t="shared" si="3"/>
        <v>0</v>
      </c>
    </row>
    <row r="98" spans="2:9" x14ac:dyDescent="0.4">
      <c r="B98" s="60" t="s">
        <v>622</v>
      </c>
      <c r="C98" s="61"/>
      <c r="D98" s="61"/>
      <c r="E98" s="61"/>
      <c r="F98" s="61"/>
      <c r="G98" s="61">
        <f t="shared" si="2"/>
        <v>0</v>
      </c>
      <c r="H98" s="61"/>
      <c r="I98" s="61">
        <f t="shared" si="3"/>
        <v>0</v>
      </c>
    </row>
    <row r="99" spans="2:9" x14ac:dyDescent="0.4">
      <c r="B99" s="60" t="s">
        <v>624</v>
      </c>
      <c r="C99" s="61"/>
      <c r="D99" s="61"/>
      <c r="E99" s="61"/>
      <c r="F99" s="61"/>
      <c r="G99" s="61">
        <f t="shared" si="2"/>
        <v>0</v>
      </c>
      <c r="H99" s="61"/>
      <c r="I99" s="61">
        <f t="shared" si="3"/>
        <v>0</v>
      </c>
    </row>
    <row r="100" spans="2:9" x14ac:dyDescent="0.4">
      <c r="B100" s="56" t="s">
        <v>630</v>
      </c>
      <c r="C100" s="57">
        <f>+C101+C102+C103+C104+C105+C106+C107+C108+C109+C110+C111+C112+C113</f>
        <v>0</v>
      </c>
      <c r="D100" s="57">
        <f>+D101+D102+D103+D104+D105+D106+D107+D108+D109+D110+D111+D112+D113</f>
        <v>11402452</v>
      </c>
      <c r="E100" s="57">
        <f>+E101+E102+E103+E104+E105+E106+E107+E108+E109+E110+E111+E112+E113</f>
        <v>8328318</v>
      </c>
      <c r="F100" s="57">
        <f>+F101+F102+F103+F104+F105+F106+F107+F108+F109+F110+F111+F112+F113</f>
        <v>0</v>
      </c>
      <c r="G100" s="57">
        <f t="shared" si="2"/>
        <v>19730770</v>
      </c>
      <c r="H100" s="57">
        <f>+H101+H102+H103+H104+H105+H106+H107+H108+H109+H110+H111+H112+H113</f>
        <v>0</v>
      </c>
      <c r="I100" s="57">
        <f t="shared" si="3"/>
        <v>19730770</v>
      </c>
    </row>
    <row r="101" spans="2:9" x14ac:dyDescent="0.4">
      <c r="B101" s="58" t="s">
        <v>742</v>
      </c>
      <c r="C101" s="59"/>
      <c r="D101" s="59"/>
      <c r="E101" s="59"/>
      <c r="F101" s="59"/>
      <c r="G101" s="59">
        <f t="shared" si="2"/>
        <v>0</v>
      </c>
      <c r="H101" s="59"/>
      <c r="I101" s="59">
        <f t="shared" si="3"/>
        <v>0</v>
      </c>
    </row>
    <row r="102" spans="2:9" x14ac:dyDescent="0.4">
      <c r="B102" s="60" t="s">
        <v>632</v>
      </c>
      <c r="C102" s="61"/>
      <c r="D102" s="61"/>
      <c r="E102" s="61"/>
      <c r="F102" s="61"/>
      <c r="G102" s="61">
        <f t="shared" si="2"/>
        <v>0</v>
      </c>
      <c r="H102" s="61"/>
      <c r="I102" s="61">
        <f t="shared" si="3"/>
        <v>0</v>
      </c>
    </row>
    <row r="103" spans="2:9" x14ac:dyDescent="0.4">
      <c r="B103" s="60" t="s">
        <v>743</v>
      </c>
      <c r="C103" s="61"/>
      <c r="D103" s="61"/>
      <c r="E103" s="61"/>
      <c r="F103" s="61"/>
      <c r="G103" s="61">
        <f t="shared" si="2"/>
        <v>0</v>
      </c>
      <c r="H103" s="61"/>
      <c r="I103" s="61">
        <f t="shared" si="3"/>
        <v>0</v>
      </c>
    </row>
    <row r="104" spans="2:9" x14ac:dyDescent="0.4">
      <c r="B104" s="60" t="s">
        <v>634</v>
      </c>
      <c r="C104" s="61"/>
      <c r="D104" s="61"/>
      <c r="E104" s="61"/>
      <c r="F104" s="61"/>
      <c r="G104" s="61">
        <f t="shared" si="2"/>
        <v>0</v>
      </c>
      <c r="H104" s="61"/>
      <c r="I104" s="61">
        <f t="shared" si="3"/>
        <v>0</v>
      </c>
    </row>
    <row r="105" spans="2:9" x14ac:dyDescent="0.4">
      <c r="B105" s="60" t="s">
        <v>636</v>
      </c>
      <c r="C105" s="61"/>
      <c r="D105" s="61"/>
      <c r="E105" s="61"/>
      <c r="F105" s="61"/>
      <c r="G105" s="61">
        <f t="shared" si="2"/>
        <v>0</v>
      </c>
      <c r="H105" s="61"/>
      <c r="I105" s="61">
        <f t="shared" si="3"/>
        <v>0</v>
      </c>
    </row>
    <row r="106" spans="2:9" x14ac:dyDescent="0.4">
      <c r="B106" s="60" t="s">
        <v>638</v>
      </c>
      <c r="C106" s="61"/>
      <c r="D106" s="61"/>
      <c r="E106" s="61"/>
      <c r="F106" s="61"/>
      <c r="G106" s="61">
        <f t="shared" si="2"/>
        <v>0</v>
      </c>
      <c r="H106" s="61"/>
      <c r="I106" s="61">
        <f t="shared" si="3"/>
        <v>0</v>
      </c>
    </row>
    <row r="107" spans="2:9" x14ac:dyDescent="0.4">
      <c r="B107" s="60" t="s">
        <v>692</v>
      </c>
      <c r="C107" s="61"/>
      <c r="D107" s="61"/>
      <c r="E107" s="61"/>
      <c r="F107" s="61"/>
      <c r="G107" s="61">
        <f t="shared" si="2"/>
        <v>0</v>
      </c>
      <c r="H107" s="61"/>
      <c r="I107" s="61">
        <f t="shared" si="3"/>
        <v>0</v>
      </c>
    </row>
    <row r="108" spans="2:9" x14ac:dyDescent="0.4">
      <c r="B108" s="60" t="s">
        <v>700</v>
      </c>
      <c r="C108" s="61"/>
      <c r="D108" s="61"/>
      <c r="E108" s="61"/>
      <c r="F108" s="61"/>
      <c r="G108" s="61">
        <f t="shared" si="2"/>
        <v>0</v>
      </c>
      <c r="H108" s="61"/>
      <c r="I108" s="61">
        <f t="shared" si="3"/>
        <v>0</v>
      </c>
    </row>
    <row r="109" spans="2:9" x14ac:dyDescent="0.4">
      <c r="B109" s="60" t="s">
        <v>640</v>
      </c>
      <c r="C109" s="61"/>
      <c r="D109" s="61">
        <v>11402452</v>
      </c>
      <c r="E109" s="61">
        <v>8328318</v>
      </c>
      <c r="F109" s="61"/>
      <c r="G109" s="61">
        <f t="shared" si="2"/>
        <v>19730770</v>
      </c>
      <c r="H109" s="61"/>
      <c r="I109" s="61">
        <f t="shared" si="3"/>
        <v>19730770</v>
      </c>
    </row>
    <row r="110" spans="2:9" x14ac:dyDescent="0.4">
      <c r="B110" s="60" t="s">
        <v>642</v>
      </c>
      <c r="C110" s="61"/>
      <c r="D110" s="61"/>
      <c r="E110" s="61"/>
      <c r="F110" s="61"/>
      <c r="G110" s="61">
        <f t="shared" si="2"/>
        <v>0</v>
      </c>
      <c r="H110" s="61"/>
      <c r="I110" s="61">
        <f t="shared" si="3"/>
        <v>0</v>
      </c>
    </row>
    <row r="111" spans="2:9" x14ac:dyDescent="0.4">
      <c r="B111" s="60" t="s">
        <v>643</v>
      </c>
      <c r="C111" s="61"/>
      <c r="D111" s="61"/>
      <c r="E111" s="61"/>
      <c r="F111" s="61"/>
      <c r="G111" s="61">
        <f t="shared" si="2"/>
        <v>0</v>
      </c>
      <c r="H111" s="61"/>
      <c r="I111" s="61">
        <f t="shared" si="3"/>
        <v>0</v>
      </c>
    </row>
    <row r="112" spans="2:9" x14ac:dyDescent="0.4">
      <c r="B112" s="60" t="s">
        <v>644</v>
      </c>
      <c r="C112" s="61"/>
      <c r="D112" s="61"/>
      <c r="E112" s="61"/>
      <c r="F112" s="61"/>
      <c r="G112" s="61">
        <f t="shared" si="2"/>
        <v>0</v>
      </c>
      <c r="H112" s="61"/>
      <c r="I112" s="61">
        <f t="shared" si="3"/>
        <v>0</v>
      </c>
    </row>
    <row r="113" spans="2:9" x14ac:dyDescent="0.4">
      <c r="B113" s="60" t="s">
        <v>646</v>
      </c>
      <c r="C113" s="61"/>
      <c r="D113" s="61"/>
      <c r="E113" s="61"/>
      <c r="F113" s="61"/>
      <c r="G113" s="61">
        <f t="shared" si="2"/>
        <v>0</v>
      </c>
      <c r="H113" s="61"/>
      <c r="I113" s="61">
        <f t="shared" si="3"/>
        <v>0</v>
      </c>
    </row>
    <row r="114" spans="2:9" x14ac:dyDescent="0.4">
      <c r="B114" s="56" t="s">
        <v>648</v>
      </c>
      <c r="C114" s="57">
        <f>+C74 +C100</f>
        <v>30443</v>
      </c>
      <c r="D114" s="57">
        <f>+D74 +D100</f>
        <v>25865148</v>
      </c>
      <c r="E114" s="57">
        <f>+E74 +E100</f>
        <v>18787836</v>
      </c>
      <c r="F114" s="57">
        <f>+F74 +F100</f>
        <v>286625</v>
      </c>
      <c r="G114" s="57">
        <f t="shared" si="2"/>
        <v>44970052</v>
      </c>
      <c r="H114" s="57">
        <f>+H74 +H100</f>
        <v>8000000</v>
      </c>
      <c r="I114" s="57">
        <f t="shared" si="3"/>
        <v>36970052</v>
      </c>
    </row>
    <row r="115" spans="2:9" x14ac:dyDescent="0.4">
      <c r="B115" s="48" t="s">
        <v>650</v>
      </c>
      <c r="C115" s="55"/>
      <c r="D115" s="55"/>
      <c r="E115" s="55"/>
      <c r="F115" s="55"/>
      <c r="G115" s="55"/>
      <c r="H115" s="55"/>
      <c r="I115" s="55"/>
    </row>
    <row r="116" spans="2:9" x14ac:dyDescent="0.4">
      <c r="B116" s="58" t="s">
        <v>652</v>
      </c>
      <c r="C116" s="59"/>
      <c r="D116" s="59">
        <v>118391708</v>
      </c>
      <c r="E116" s="59"/>
      <c r="F116" s="59"/>
      <c r="G116" s="59">
        <f t="shared" si="2"/>
        <v>118391708</v>
      </c>
      <c r="H116" s="59"/>
      <c r="I116" s="59">
        <f t="shared" si="3"/>
        <v>118391708</v>
      </c>
    </row>
    <row r="117" spans="2:9" x14ac:dyDescent="0.4">
      <c r="B117" s="60" t="s">
        <v>654</v>
      </c>
      <c r="C117" s="61"/>
      <c r="D117" s="61">
        <v>136422876</v>
      </c>
      <c r="E117" s="61">
        <v>811044</v>
      </c>
      <c r="F117" s="61"/>
      <c r="G117" s="61">
        <f t="shared" si="2"/>
        <v>137233920</v>
      </c>
      <c r="H117" s="61"/>
      <c r="I117" s="61">
        <f t="shared" si="3"/>
        <v>137233920</v>
      </c>
    </row>
    <row r="118" spans="2:9" x14ac:dyDescent="0.4">
      <c r="B118" s="60" t="s">
        <v>656</v>
      </c>
      <c r="C118" s="61">
        <f>+C119+C120+C121</f>
        <v>0</v>
      </c>
      <c r="D118" s="61">
        <f>+D119+D120+D121</f>
        <v>29096141</v>
      </c>
      <c r="E118" s="61">
        <f>+E119+E120+E121</f>
        <v>0</v>
      </c>
      <c r="F118" s="61">
        <f>+F119+F120+F121</f>
        <v>0</v>
      </c>
      <c r="G118" s="61">
        <f t="shared" si="2"/>
        <v>29096141</v>
      </c>
      <c r="H118" s="61">
        <f>+H119+H120+H121</f>
        <v>0</v>
      </c>
      <c r="I118" s="61">
        <f t="shared" si="3"/>
        <v>29096141</v>
      </c>
    </row>
    <row r="119" spans="2:9" x14ac:dyDescent="0.4">
      <c r="B119" s="60" t="s">
        <v>658</v>
      </c>
      <c r="C119" s="61"/>
      <c r="D119" s="61">
        <v>27146141</v>
      </c>
      <c r="E119" s="61"/>
      <c r="F119" s="61"/>
      <c r="G119" s="61">
        <f t="shared" si="2"/>
        <v>27146141</v>
      </c>
      <c r="H119" s="61"/>
      <c r="I119" s="61">
        <f t="shared" si="3"/>
        <v>27146141</v>
      </c>
    </row>
    <row r="120" spans="2:9" x14ac:dyDescent="0.4">
      <c r="B120" s="60" t="s">
        <v>660</v>
      </c>
      <c r="C120" s="61"/>
      <c r="D120" s="61">
        <v>1950000</v>
      </c>
      <c r="E120" s="61"/>
      <c r="F120" s="61"/>
      <c r="G120" s="61">
        <f t="shared" si="2"/>
        <v>1950000</v>
      </c>
      <c r="H120" s="61"/>
      <c r="I120" s="61">
        <f t="shared" si="3"/>
        <v>1950000</v>
      </c>
    </row>
    <row r="121" spans="2:9" x14ac:dyDescent="0.4">
      <c r="B121" s="60" t="s">
        <v>662</v>
      </c>
      <c r="C121" s="61"/>
      <c r="D121" s="61"/>
      <c r="E121" s="61"/>
      <c r="F121" s="61"/>
      <c r="G121" s="61">
        <f t="shared" si="2"/>
        <v>0</v>
      </c>
      <c r="H121" s="61"/>
      <c r="I121" s="61">
        <f t="shared" si="3"/>
        <v>0</v>
      </c>
    </row>
    <row r="122" spans="2:9" x14ac:dyDescent="0.4">
      <c r="B122" s="60" t="s">
        <v>663</v>
      </c>
      <c r="C122" s="61">
        <v>79253175</v>
      </c>
      <c r="D122" s="61">
        <v>153335211</v>
      </c>
      <c r="E122" s="61">
        <v>74327779</v>
      </c>
      <c r="F122" s="61">
        <v>78408931</v>
      </c>
      <c r="G122" s="61">
        <f t="shared" si="2"/>
        <v>385325096</v>
      </c>
      <c r="H122" s="61"/>
      <c r="I122" s="61">
        <f t="shared" si="3"/>
        <v>385325096</v>
      </c>
    </row>
    <row r="123" spans="2:9" x14ac:dyDescent="0.4">
      <c r="B123" s="62" t="s">
        <v>665</v>
      </c>
      <c r="C123" s="63">
        <v>5850037</v>
      </c>
      <c r="D123" s="63">
        <v>-4188640</v>
      </c>
      <c r="E123" s="63">
        <v>-940792</v>
      </c>
      <c r="F123" s="63">
        <v>-2297851</v>
      </c>
      <c r="G123" s="63">
        <f t="shared" si="2"/>
        <v>-1577246</v>
      </c>
      <c r="H123" s="63"/>
      <c r="I123" s="63">
        <f t="shared" si="3"/>
        <v>-1577246</v>
      </c>
    </row>
    <row r="124" spans="2:9" x14ac:dyDescent="0.4">
      <c r="B124" s="56" t="s">
        <v>674</v>
      </c>
      <c r="C124" s="57">
        <f>+C116 +C117 +C118 +C122</f>
        <v>79253175</v>
      </c>
      <c r="D124" s="57">
        <f>+D116 +D117 +D118 +D122</f>
        <v>437245936</v>
      </c>
      <c r="E124" s="57">
        <f>+E116 +E117 +E118 +E122</f>
        <v>75138823</v>
      </c>
      <c r="F124" s="57">
        <f>+F116 +F117 +F118 +F122</f>
        <v>78408931</v>
      </c>
      <c r="G124" s="57">
        <f t="shared" si="2"/>
        <v>670046865</v>
      </c>
      <c r="H124" s="57">
        <f>+H116 +H117 +H118 +H122</f>
        <v>0</v>
      </c>
      <c r="I124" s="57">
        <f t="shared" si="3"/>
        <v>670046865</v>
      </c>
    </row>
    <row r="125" spans="2:9" x14ac:dyDescent="0.4">
      <c r="B125" s="48" t="s">
        <v>676</v>
      </c>
      <c r="C125" s="55">
        <f>+C114 +C124</f>
        <v>79283618</v>
      </c>
      <c r="D125" s="55">
        <f>+D114 +D124</f>
        <v>463111084</v>
      </c>
      <c r="E125" s="55">
        <f>+E114 +E124</f>
        <v>93926659</v>
      </c>
      <c r="F125" s="55">
        <f>+F114 +F124</f>
        <v>78695556</v>
      </c>
      <c r="G125" s="55">
        <f t="shared" si="2"/>
        <v>715016917</v>
      </c>
      <c r="H125" s="55">
        <f>+H114 +H124</f>
        <v>8000000</v>
      </c>
      <c r="I125" s="55">
        <f t="shared" si="3"/>
        <v>707016917</v>
      </c>
    </row>
  </sheetData>
  <mergeCells count="2">
    <mergeCell ref="B3:I3"/>
    <mergeCell ref="B5:I5"/>
  </mergeCells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8E82-44AE-42FC-9D70-AF1AB8135AFF}">
  <dimension ref="A1:I70"/>
  <sheetViews>
    <sheetView workbookViewId="0">
      <selection sqref="A1:XFD1048576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 x14ac:dyDescent="0.4">
      <c r="A1" s="1"/>
      <c r="B1" s="64"/>
      <c r="C1" s="1"/>
      <c r="D1" s="1"/>
      <c r="E1" s="1"/>
      <c r="F1" s="1"/>
      <c r="G1" s="1"/>
      <c r="H1" s="2"/>
      <c r="I1" s="2" t="s">
        <v>701</v>
      </c>
    </row>
    <row r="2" spans="1:9" ht="21" x14ac:dyDescent="0.4">
      <c r="A2" s="1"/>
      <c r="B2" s="70" t="s">
        <v>714</v>
      </c>
      <c r="C2" s="70"/>
      <c r="D2" s="70"/>
      <c r="E2" s="70"/>
      <c r="F2" s="70"/>
      <c r="G2" s="70"/>
      <c r="H2" s="70"/>
      <c r="I2" s="70"/>
    </row>
    <row r="3" spans="1:9" ht="21" x14ac:dyDescent="0.4">
      <c r="A3" s="1"/>
      <c r="B3" s="71" t="s">
        <v>735</v>
      </c>
      <c r="C3" s="71"/>
      <c r="D3" s="71"/>
      <c r="E3" s="71"/>
      <c r="F3" s="71"/>
      <c r="G3" s="71"/>
      <c r="H3" s="71"/>
      <c r="I3" s="71"/>
    </row>
    <row r="4" spans="1:9" x14ac:dyDescent="0.4">
      <c r="A4" s="1"/>
      <c r="B4" s="3"/>
      <c r="C4" s="1"/>
      <c r="D4" s="1"/>
      <c r="E4" s="1"/>
      <c r="F4" s="1"/>
      <c r="G4" s="1"/>
      <c r="H4" s="1"/>
      <c r="I4" s="47" t="s">
        <v>2</v>
      </c>
    </row>
    <row r="5" spans="1:9" x14ac:dyDescent="0.4">
      <c r="A5" s="1"/>
      <c r="B5" s="94" t="s">
        <v>582</v>
      </c>
      <c r="C5" s="95"/>
      <c r="D5" s="95"/>
      <c r="E5" s="96"/>
      <c r="F5" s="94" t="s">
        <v>583</v>
      </c>
      <c r="G5" s="95"/>
      <c r="H5" s="95"/>
      <c r="I5" s="96"/>
    </row>
    <row r="6" spans="1:9" x14ac:dyDescent="0.4">
      <c r="A6" s="1"/>
      <c r="B6" s="65"/>
      <c r="C6" s="65" t="s">
        <v>584</v>
      </c>
      <c r="D6" s="65" t="s">
        <v>585</v>
      </c>
      <c r="E6" s="65" t="s">
        <v>586</v>
      </c>
      <c r="F6" s="48"/>
      <c r="G6" s="65" t="s">
        <v>584</v>
      </c>
      <c r="H6" s="65" t="s">
        <v>585</v>
      </c>
      <c r="I6" s="65" t="s">
        <v>586</v>
      </c>
    </row>
    <row r="7" spans="1:9" x14ac:dyDescent="0.4">
      <c r="A7" s="1"/>
      <c r="B7" s="40" t="s">
        <v>587</v>
      </c>
      <c r="C7" s="21">
        <f>+C8+C9+C10+C11+C12+C13+C14+C15+C16+C17+C18+C19+C20+C21+C22+C23+C24+C25+C26+C27+C28+C29+C30+C31+C32+C33+C34-ABS(C35)-ABS(C36)</f>
        <v>79212618</v>
      </c>
      <c r="D7" s="21">
        <f>+D8+D9+D10+D11+D12+D13+D14+D15+D16+D17+D18+D19+D20+D21+D22+D23+D24+D25+D26+D27+D28+D29+D30+D31+D32+D33+D34-ABS(D35)-ABS(D36)</f>
        <v>73338756</v>
      </c>
      <c r="E7" s="21">
        <f>C7-D7</f>
        <v>5873862</v>
      </c>
      <c r="F7" s="40" t="s">
        <v>588</v>
      </c>
      <c r="G7" s="21">
        <f>+G8+G9+G10+G11+G12+G13+G14+G15+G16+G17+G18+G19+G20+G21+G22+G23+G24+G25+G26+G27+G28+G29+G30+G31+G32</f>
        <v>30443</v>
      </c>
      <c r="H7" s="21">
        <f>+H8+H9+H10+H11+H12+H13+H14+H15+H16+H17+H18+H19+H20+H21+H22+H23+H24+H25+H26+H27+H28+H29+H30+H31+H32</f>
        <v>6618</v>
      </c>
      <c r="I7" s="21">
        <f>G7-H7</f>
        <v>23825</v>
      </c>
    </row>
    <row r="8" spans="1:9" x14ac:dyDescent="0.4">
      <c r="A8" s="1"/>
      <c r="B8" s="38" t="s">
        <v>589</v>
      </c>
      <c r="C8" s="39">
        <v>70931447</v>
      </c>
      <c r="D8" s="39">
        <v>64095013</v>
      </c>
      <c r="E8" s="39">
        <f t="shared" ref="E8:E70" si="0">C8-D8</f>
        <v>6836434</v>
      </c>
      <c r="F8" s="38" t="s">
        <v>590</v>
      </c>
      <c r="G8" s="39"/>
      <c r="H8" s="39"/>
      <c r="I8" s="39">
        <f t="shared" ref="I8:I70" si="1">G8-H8</f>
        <v>0</v>
      </c>
    </row>
    <row r="9" spans="1:9" x14ac:dyDescent="0.4">
      <c r="A9" s="1"/>
      <c r="B9" s="36" t="s">
        <v>591</v>
      </c>
      <c r="C9" s="19"/>
      <c r="D9" s="19"/>
      <c r="E9" s="19">
        <f t="shared" si="0"/>
        <v>0</v>
      </c>
      <c r="F9" s="36" t="s">
        <v>592</v>
      </c>
      <c r="G9" s="19">
        <v>30443</v>
      </c>
      <c r="H9" s="19">
        <v>6618</v>
      </c>
      <c r="I9" s="19">
        <f t="shared" si="1"/>
        <v>23825</v>
      </c>
    </row>
    <row r="10" spans="1:9" x14ac:dyDescent="0.4">
      <c r="A10" s="1"/>
      <c r="B10" s="36" t="s">
        <v>593</v>
      </c>
      <c r="C10" s="19">
        <v>278613</v>
      </c>
      <c r="D10" s="19">
        <v>188743</v>
      </c>
      <c r="E10" s="19">
        <f t="shared" si="0"/>
        <v>89870</v>
      </c>
      <c r="F10" s="36" t="s">
        <v>594</v>
      </c>
      <c r="G10" s="19"/>
      <c r="H10" s="19"/>
      <c r="I10" s="19">
        <f t="shared" si="1"/>
        <v>0</v>
      </c>
    </row>
    <row r="11" spans="1:9" x14ac:dyDescent="0.4">
      <c r="A11" s="1"/>
      <c r="B11" s="36" t="s">
        <v>595</v>
      </c>
      <c r="C11" s="19"/>
      <c r="D11" s="19"/>
      <c r="E11" s="19">
        <f t="shared" si="0"/>
        <v>0</v>
      </c>
      <c r="F11" s="36" t="s">
        <v>596</v>
      </c>
      <c r="G11" s="19"/>
      <c r="H11" s="19"/>
      <c r="I11" s="19">
        <f t="shared" si="1"/>
        <v>0</v>
      </c>
    </row>
    <row r="12" spans="1:9" x14ac:dyDescent="0.4">
      <c r="A12" s="1"/>
      <c r="B12" s="36" t="s">
        <v>597</v>
      </c>
      <c r="C12" s="19"/>
      <c r="D12" s="19"/>
      <c r="E12" s="19">
        <f t="shared" si="0"/>
        <v>0</v>
      </c>
      <c r="F12" s="36" t="s">
        <v>736</v>
      </c>
      <c r="G12" s="19"/>
      <c r="H12" s="19"/>
      <c r="I12" s="19">
        <f t="shared" si="1"/>
        <v>0</v>
      </c>
    </row>
    <row r="13" spans="1:9" x14ac:dyDescent="0.4">
      <c r="A13" s="1"/>
      <c r="B13" s="36" t="s">
        <v>599</v>
      </c>
      <c r="C13" s="19"/>
      <c r="D13" s="19"/>
      <c r="E13" s="19">
        <f t="shared" si="0"/>
        <v>0</v>
      </c>
      <c r="F13" s="36" t="s">
        <v>598</v>
      </c>
      <c r="G13" s="19"/>
      <c r="H13" s="19"/>
      <c r="I13" s="19">
        <f t="shared" si="1"/>
        <v>0</v>
      </c>
    </row>
    <row r="14" spans="1:9" x14ac:dyDescent="0.4">
      <c r="A14" s="1"/>
      <c r="B14" s="36" t="s">
        <v>601</v>
      </c>
      <c r="C14" s="19"/>
      <c r="D14" s="19"/>
      <c r="E14" s="19">
        <f t="shared" si="0"/>
        <v>0</v>
      </c>
      <c r="F14" s="36" t="s">
        <v>737</v>
      </c>
      <c r="G14" s="19"/>
      <c r="H14" s="19"/>
      <c r="I14" s="19">
        <f t="shared" si="1"/>
        <v>0</v>
      </c>
    </row>
    <row r="15" spans="1:9" x14ac:dyDescent="0.4">
      <c r="A15" s="1"/>
      <c r="B15" s="36" t="s">
        <v>603</v>
      </c>
      <c r="C15" s="19"/>
      <c r="D15" s="19"/>
      <c r="E15" s="19">
        <f t="shared" si="0"/>
        <v>0</v>
      </c>
      <c r="F15" s="36" t="s">
        <v>600</v>
      </c>
      <c r="G15" s="19"/>
      <c r="H15" s="19"/>
      <c r="I15" s="19">
        <f t="shared" si="1"/>
        <v>0</v>
      </c>
    </row>
    <row r="16" spans="1:9" x14ac:dyDescent="0.4">
      <c r="A16" s="1"/>
      <c r="B16" s="36" t="s">
        <v>605</v>
      </c>
      <c r="C16" s="19"/>
      <c r="D16" s="19"/>
      <c r="E16" s="19">
        <f t="shared" si="0"/>
        <v>0</v>
      </c>
      <c r="F16" s="36" t="s">
        <v>738</v>
      </c>
      <c r="G16" s="19"/>
      <c r="H16" s="19"/>
      <c r="I16" s="19">
        <f t="shared" si="1"/>
        <v>0</v>
      </c>
    </row>
    <row r="17" spans="1:9" x14ac:dyDescent="0.4">
      <c r="A17" s="1"/>
      <c r="B17" s="36" t="s">
        <v>607</v>
      </c>
      <c r="C17" s="19"/>
      <c r="D17" s="19"/>
      <c r="E17" s="19">
        <f t="shared" si="0"/>
        <v>0</v>
      </c>
      <c r="F17" s="36" t="s">
        <v>602</v>
      </c>
      <c r="G17" s="19"/>
      <c r="H17" s="19"/>
      <c r="I17" s="19">
        <f t="shared" si="1"/>
        <v>0</v>
      </c>
    </row>
    <row r="18" spans="1:9" x14ac:dyDescent="0.4">
      <c r="A18" s="1"/>
      <c r="B18" s="36" t="s">
        <v>609</v>
      </c>
      <c r="C18" s="19"/>
      <c r="D18" s="19"/>
      <c r="E18" s="19">
        <f t="shared" si="0"/>
        <v>0</v>
      </c>
      <c r="F18" s="36" t="s">
        <v>604</v>
      </c>
      <c r="G18" s="19"/>
      <c r="H18" s="19"/>
      <c r="I18" s="19">
        <f t="shared" si="1"/>
        <v>0</v>
      </c>
    </row>
    <row r="19" spans="1:9" x14ac:dyDescent="0.4">
      <c r="A19" s="1"/>
      <c r="B19" s="36" t="s">
        <v>611</v>
      </c>
      <c r="C19" s="19"/>
      <c r="D19" s="19"/>
      <c r="E19" s="19">
        <f t="shared" si="0"/>
        <v>0</v>
      </c>
      <c r="F19" s="36" t="s">
        <v>606</v>
      </c>
      <c r="G19" s="19"/>
      <c r="H19" s="19"/>
      <c r="I19" s="19">
        <f t="shared" si="1"/>
        <v>0</v>
      </c>
    </row>
    <row r="20" spans="1:9" x14ac:dyDescent="0.4">
      <c r="A20" s="1"/>
      <c r="B20" s="36" t="s">
        <v>613</v>
      </c>
      <c r="C20" s="19"/>
      <c r="D20" s="19"/>
      <c r="E20" s="19">
        <f t="shared" si="0"/>
        <v>0</v>
      </c>
      <c r="F20" s="36" t="s">
        <v>690</v>
      </c>
      <c r="G20" s="19"/>
      <c r="H20" s="19"/>
      <c r="I20" s="19">
        <f t="shared" si="1"/>
        <v>0</v>
      </c>
    </row>
    <row r="21" spans="1:9" x14ac:dyDescent="0.4">
      <c r="A21" s="1"/>
      <c r="B21" s="36" t="s">
        <v>615</v>
      </c>
      <c r="C21" s="19"/>
      <c r="D21" s="19"/>
      <c r="E21" s="19">
        <f t="shared" si="0"/>
        <v>0</v>
      </c>
      <c r="F21" s="36" t="s">
        <v>698</v>
      </c>
      <c r="G21" s="19"/>
      <c r="H21" s="19"/>
      <c r="I21" s="19">
        <f t="shared" si="1"/>
        <v>0</v>
      </c>
    </row>
    <row r="22" spans="1:9" x14ac:dyDescent="0.4">
      <c r="A22" s="1"/>
      <c r="B22" s="36" t="s">
        <v>617</v>
      </c>
      <c r="C22" s="19">
        <v>2558</v>
      </c>
      <c r="D22" s="19"/>
      <c r="E22" s="19">
        <f t="shared" si="0"/>
        <v>2558</v>
      </c>
      <c r="F22" s="36" t="s">
        <v>608</v>
      </c>
      <c r="G22" s="19"/>
      <c r="H22" s="19"/>
      <c r="I22" s="19">
        <f t="shared" si="1"/>
        <v>0</v>
      </c>
    </row>
    <row r="23" spans="1:9" x14ac:dyDescent="0.4">
      <c r="A23" s="1"/>
      <c r="B23" s="36" t="s">
        <v>619</v>
      </c>
      <c r="C23" s="19"/>
      <c r="D23" s="19"/>
      <c r="E23" s="19">
        <f t="shared" si="0"/>
        <v>0</v>
      </c>
      <c r="F23" s="36" t="s">
        <v>610</v>
      </c>
      <c r="G23" s="19"/>
      <c r="H23" s="19"/>
      <c r="I23" s="19">
        <f t="shared" si="1"/>
        <v>0</v>
      </c>
    </row>
    <row r="24" spans="1:9" x14ac:dyDescent="0.4">
      <c r="A24" s="1"/>
      <c r="B24" s="36" t="s">
        <v>621</v>
      </c>
      <c r="C24" s="19"/>
      <c r="D24" s="19">
        <v>55000</v>
      </c>
      <c r="E24" s="19">
        <f t="shared" si="0"/>
        <v>-55000</v>
      </c>
      <c r="F24" s="36" t="s">
        <v>612</v>
      </c>
      <c r="G24" s="19"/>
      <c r="H24" s="19"/>
      <c r="I24" s="19">
        <f t="shared" si="1"/>
        <v>0</v>
      </c>
    </row>
    <row r="25" spans="1:9" x14ac:dyDescent="0.4">
      <c r="A25" s="1"/>
      <c r="B25" s="36" t="s">
        <v>739</v>
      </c>
      <c r="C25" s="19"/>
      <c r="D25" s="19"/>
      <c r="E25" s="19">
        <f t="shared" si="0"/>
        <v>0</v>
      </c>
      <c r="F25" s="36" t="s">
        <v>614</v>
      </c>
      <c r="G25" s="19"/>
      <c r="H25" s="19"/>
      <c r="I25" s="19">
        <f t="shared" si="1"/>
        <v>0</v>
      </c>
    </row>
    <row r="26" spans="1:9" x14ac:dyDescent="0.4">
      <c r="A26" s="1"/>
      <c r="B26" s="36" t="s">
        <v>623</v>
      </c>
      <c r="C26" s="19"/>
      <c r="D26" s="19"/>
      <c r="E26" s="19">
        <f t="shared" si="0"/>
        <v>0</v>
      </c>
      <c r="F26" s="36" t="s">
        <v>616</v>
      </c>
      <c r="G26" s="19"/>
      <c r="H26" s="19"/>
      <c r="I26" s="19">
        <f t="shared" si="1"/>
        <v>0</v>
      </c>
    </row>
    <row r="27" spans="1:9" x14ac:dyDescent="0.4">
      <c r="A27" s="1"/>
      <c r="B27" s="36" t="s">
        <v>686</v>
      </c>
      <c r="C27" s="19"/>
      <c r="D27" s="19"/>
      <c r="E27" s="19">
        <f t="shared" si="0"/>
        <v>0</v>
      </c>
      <c r="F27" s="36" t="s">
        <v>618</v>
      </c>
      <c r="G27" s="19"/>
      <c r="H27" s="19"/>
      <c r="I27" s="19">
        <f t="shared" si="1"/>
        <v>0</v>
      </c>
    </row>
    <row r="28" spans="1:9" x14ac:dyDescent="0.4">
      <c r="A28" s="1"/>
      <c r="B28" s="36" t="s">
        <v>695</v>
      </c>
      <c r="C28" s="19"/>
      <c r="D28" s="19"/>
      <c r="E28" s="19">
        <f t="shared" si="0"/>
        <v>0</v>
      </c>
      <c r="F28" s="36" t="s">
        <v>691</v>
      </c>
      <c r="G28" s="19"/>
      <c r="H28" s="19"/>
      <c r="I28" s="19">
        <f t="shared" si="1"/>
        <v>0</v>
      </c>
    </row>
    <row r="29" spans="1:9" x14ac:dyDescent="0.4">
      <c r="A29" s="1"/>
      <c r="B29" s="36" t="s">
        <v>740</v>
      </c>
      <c r="C29" s="19"/>
      <c r="D29" s="19"/>
      <c r="E29" s="19">
        <f t="shared" si="0"/>
        <v>0</v>
      </c>
      <c r="F29" s="36" t="s">
        <v>699</v>
      </c>
      <c r="G29" s="19"/>
      <c r="H29" s="19"/>
      <c r="I29" s="19">
        <f t="shared" si="1"/>
        <v>0</v>
      </c>
    </row>
    <row r="30" spans="1:9" x14ac:dyDescent="0.4">
      <c r="A30" s="1"/>
      <c r="B30" s="36" t="s">
        <v>625</v>
      </c>
      <c r="C30" s="19"/>
      <c r="D30" s="19"/>
      <c r="E30" s="19">
        <f t="shared" si="0"/>
        <v>0</v>
      </c>
      <c r="F30" s="36" t="s">
        <v>620</v>
      </c>
      <c r="G30" s="19"/>
      <c r="H30" s="19"/>
      <c r="I30" s="19">
        <f t="shared" si="1"/>
        <v>0</v>
      </c>
    </row>
    <row r="31" spans="1:9" x14ac:dyDescent="0.4">
      <c r="A31" s="1"/>
      <c r="B31" s="36" t="s">
        <v>687</v>
      </c>
      <c r="C31" s="19"/>
      <c r="D31" s="19"/>
      <c r="E31" s="19">
        <f t="shared" si="0"/>
        <v>0</v>
      </c>
      <c r="F31" s="36" t="s">
        <v>622</v>
      </c>
      <c r="G31" s="19"/>
      <c r="H31" s="19"/>
      <c r="I31" s="19">
        <f t="shared" si="1"/>
        <v>0</v>
      </c>
    </row>
    <row r="32" spans="1:9" x14ac:dyDescent="0.4">
      <c r="A32" s="1"/>
      <c r="B32" s="36" t="s">
        <v>696</v>
      </c>
      <c r="C32" s="19">
        <v>8000000</v>
      </c>
      <c r="D32" s="19">
        <v>9000000</v>
      </c>
      <c r="E32" s="19">
        <f t="shared" si="0"/>
        <v>-1000000</v>
      </c>
      <c r="F32" s="36" t="s">
        <v>624</v>
      </c>
      <c r="G32" s="19"/>
      <c r="H32" s="19"/>
      <c r="I32" s="19">
        <f t="shared" si="1"/>
        <v>0</v>
      </c>
    </row>
    <row r="33" spans="1:9" x14ac:dyDescent="0.4">
      <c r="A33" s="1"/>
      <c r="B33" s="36" t="s">
        <v>626</v>
      </c>
      <c r="C33" s="19"/>
      <c r="D33" s="19"/>
      <c r="E33" s="19">
        <f t="shared" si="0"/>
        <v>0</v>
      </c>
      <c r="F33" s="36"/>
      <c r="G33" s="19"/>
      <c r="H33" s="19"/>
      <c r="I33" s="19"/>
    </row>
    <row r="34" spans="1:9" x14ac:dyDescent="0.4">
      <c r="A34" s="1"/>
      <c r="B34" s="36" t="s">
        <v>627</v>
      </c>
      <c r="C34" s="19"/>
      <c r="D34" s="19"/>
      <c r="E34" s="19">
        <f t="shared" si="0"/>
        <v>0</v>
      </c>
      <c r="F34" s="36"/>
      <c r="G34" s="19"/>
      <c r="H34" s="19"/>
      <c r="I34" s="19"/>
    </row>
    <row r="35" spans="1:9" x14ac:dyDescent="0.4">
      <c r="A35" s="1"/>
      <c r="B35" s="36" t="s">
        <v>741</v>
      </c>
      <c r="C35" s="19"/>
      <c r="D35" s="19"/>
      <c r="E35" s="19">
        <f t="shared" si="0"/>
        <v>0</v>
      </c>
      <c r="F35" s="36"/>
      <c r="G35" s="19"/>
      <c r="H35" s="19"/>
      <c r="I35" s="19"/>
    </row>
    <row r="36" spans="1:9" x14ac:dyDescent="0.4">
      <c r="A36" s="1"/>
      <c r="B36" s="36" t="s">
        <v>628</v>
      </c>
      <c r="C36" s="19"/>
      <c r="D36" s="19"/>
      <c r="E36" s="19">
        <f t="shared" si="0"/>
        <v>0</v>
      </c>
      <c r="F36" s="36"/>
      <c r="G36" s="19"/>
      <c r="H36" s="19"/>
      <c r="I36" s="19"/>
    </row>
    <row r="37" spans="1:9" x14ac:dyDescent="0.4">
      <c r="A37" s="1"/>
      <c r="B37" s="40" t="s">
        <v>629</v>
      </c>
      <c r="C37" s="21">
        <f>+C38 +C43</f>
        <v>71000</v>
      </c>
      <c r="D37" s="21">
        <f>+D38 +D43</f>
        <v>71000</v>
      </c>
      <c r="E37" s="21">
        <f t="shared" si="0"/>
        <v>0</v>
      </c>
      <c r="F37" s="40" t="s">
        <v>630</v>
      </c>
      <c r="G37" s="21">
        <f>+G38+G39+G40+G41+G42+G43+G44+G45+G46+G47+G48+G49+G50</f>
        <v>0</v>
      </c>
      <c r="H37" s="21">
        <f>+H38+H39+H40+H41+H42+H43+H44+H45+H46+H47+H48+H49+H50</f>
        <v>0</v>
      </c>
      <c r="I37" s="21">
        <f t="shared" si="1"/>
        <v>0</v>
      </c>
    </row>
    <row r="38" spans="1:9" x14ac:dyDescent="0.4">
      <c r="A38" s="1"/>
      <c r="B38" s="40" t="s">
        <v>631</v>
      </c>
      <c r="C38" s="21">
        <f>+C39+C40+C41+C42</f>
        <v>0</v>
      </c>
      <c r="D38" s="21">
        <f>+D39+D40+D41+D42</f>
        <v>0</v>
      </c>
      <c r="E38" s="21">
        <f t="shared" si="0"/>
        <v>0</v>
      </c>
      <c r="F38" s="38" t="s">
        <v>742</v>
      </c>
      <c r="G38" s="39"/>
      <c r="H38" s="39"/>
      <c r="I38" s="39">
        <f t="shared" si="1"/>
        <v>0</v>
      </c>
    </row>
    <row r="39" spans="1:9" x14ac:dyDescent="0.4">
      <c r="A39" s="1"/>
      <c r="B39" s="38" t="s">
        <v>633</v>
      </c>
      <c r="C39" s="39"/>
      <c r="D39" s="39"/>
      <c r="E39" s="39">
        <f t="shared" si="0"/>
        <v>0</v>
      </c>
      <c r="F39" s="36" t="s">
        <v>632</v>
      </c>
      <c r="G39" s="19"/>
      <c r="H39" s="19"/>
      <c r="I39" s="19">
        <f t="shared" si="1"/>
        <v>0</v>
      </c>
    </row>
    <row r="40" spans="1:9" x14ac:dyDescent="0.4">
      <c r="A40" s="1"/>
      <c r="B40" s="36" t="s">
        <v>635</v>
      </c>
      <c r="C40" s="19"/>
      <c r="D40" s="19"/>
      <c r="E40" s="19">
        <f t="shared" si="0"/>
        <v>0</v>
      </c>
      <c r="F40" s="36" t="s">
        <v>743</v>
      </c>
      <c r="G40" s="19"/>
      <c r="H40" s="19"/>
      <c r="I40" s="19">
        <f t="shared" si="1"/>
        <v>0</v>
      </c>
    </row>
    <row r="41" spans="1:9" x14ac:dyDescent="0.4">
      <c r="A41" s="1"/>
      <c r="B41" s="36" t="s">
        <v>637</v>
      </c>
      <c r="C41" s="19"/>
      <c r="D41" s="19"/>
      <c r="E41" s="19">
        <f t="shared" si="0"/>
        <v>0</v>
      </c>
      <c r="F41" s="36" t="s">
        <v>634</v>
      </c>
      <c r="G41" s="19"/>
      <c r="H41" s="19"/>
      <c r="I41" s="19">
        <f t="shared" si="1"/>
        <v>0</v>
      </c>
    </row>
    <row r="42" spans="1:9" x14ac:dyDescent="0.4">
      <c r="A42" s="1"/>
      <c r="B42" s="36" t="s">
        <v>639</v>
      </c>
      <c r="C42" s="19"/>
      <c r="D42" s="19"/>
      <c r="E42" s="19">
        <f t="shared" si="0"/>
        <v>0</v>
      </c>
      <c r="F42" s="36" t="s">
        <v>636</v>
      </c>
      <c r="G42" s="19"/>
      <c r="H42" s="19"/>
      <c r="I42" s="19">
        <f t="shared" si="1"/>
        <v>0</v>
      </c>
    </row>
    <row r="43" spans="1:9" x14ac:dyDescent="0.4">
      <c r="A43" s="1"/>
      <c r="B43" s="40" t="s">
        <v>641</v>
      </c>
      <c r="C43" s="21">
        <f>+C44+C45+C46+C47+C48+C49+C50+C51+C52+C53+C54+C55+C56+C57+C58+C59+C60+C61+C62+C63+C64+C65+C66+C67-ABS(C68)-ABS(C69)</f>
        <v>71000</v>
      </c>
      <c r="D43" s="21">
        <f>+D44+D45+D46+D47+D48+D49+D50+D51+D52+D53+D54+D55+D56+D57+D58+D59+D60+D61+D62+D63+D64+D65+D66+D67-ABS(D68)-ABS(D69)</f>
        <v>71000</v>
      </c>
      <c r="E43" s="21">
        <f t="shared" si="0"/>
        <v>0</v>
      </c>
      <c r="F43" s="36" t="s">
        <v>638</v>
      </c>
      <c r="G43" s="19"/>
      <c r="H43" s="19"/>
      <c r="I43" s="19">
        <f t="shared" si="1"/>
        <v>0</v>
      </c>
    </row>
    <row r="44" spans="1:9" x14ac:dyDescent="0.4">
      <c r="A44" s="1"/>
      <c r="B44" s="38" t="s">
        <v>633</v>
      </c>
      <c r="C44" s="39"/>
      <c r="D44" s="39"/>
      <c r="E44" s="39">
        <f t="shared" si="0"/>
        <v>0</v>
      </c>
      <c r="F44" s="36" t="s">
        <v>692</v>
      </c>
      <c r="G44" s="19"/>
      <c r="H44" s="19"/>
      <c r="I44" s="19">
        <f t="shared" si="1"/>
        <v>0</v>
      </c>
    </row>
    <row r="45" spans="1:9" x14ac:dyDescent="0.4">
      <c r="A45" s="1"/>
      <c r="B45" s="36" t="s">
        <v>635</v>
      </c>
      <c r="C45" s="19"/>
      <c r="D45" s="19"/>
      <c r="E45" s="19">
        <f t="shared" si="0"/>
        <v>0</v>
      </c>
      <c r="F45" s="36" t="s">
        <v>700</v>
      </c>
      <c r="G45" s="19"/>
      <c r="H45" s="19"/>
      <c r="I45" s="19">
        <f t="shared" si="1"/>
        <v>0</v>
      </c>
    </row>
    <row r="46" spans="1:9" x14ac:dyDescent="0.4">
      <c r="A46" s="1"/>
      <c r="B46" s="36" t="s">
        <v>645</v>
      </c>
      <c r="C46" s="19"/>
      <c r="D46" s="19"/>
      <c r="E46" s="19">
        <f t="shared" si="0"/>
        <v>0</v>
      </c>
      <c r="F46" s="36" t="s">
        <v>640</v>
      </c>
      <c r="G46" s="19"/>
      <c r="H46" s="19"/>
      <c r="I46" s="19">
        <f t="shared" si="1"/>
        <v>0</v>
      </c>
    </row>
    <row r="47" spans="1:9" x14ac:dyDescent="0.4">
      <c r="A47" s="1"/>
      <c r="B47" s="36" t="s">
        <v>647</v>
      </c>
      <c r="C47" s="19"/>
      <c r="D47" s="19"/>
      <c r="E47" s="19">
        <f t="shared" si="0"/>
        <v>0</v>
      </c>
      <c r="F47" s="36" t="s">
        <v>642</v>
      </c>
      <c r="G47" s="19"/>
      <c r="H47" s="19"/>
      <c r="I47" s="19">
        <f t="shared" si="1"/>
        <v>0</v>
      </c>
    </row>
    <row r="48" spans="1:9" x14ac:dyDescent="0.4">
      <c r="A48" s="1"/>
      <c r="B48" s="36" t="s">
        <v>649</v>
      </c>
      <c r="C48" s="19"/>
      <c r="D48" s="19"/>
      <c r="E48" s="19">
        <f t="shared" si="0"/>
        <v>0</v>
      </c>
      <c r="F48" s="36" t="s">
        <v>643</v>
      </c>
      <c r="G48" s="19"/>
      <c r="H48" s="19"/>
      <c r="I48" s="19">
        <f t="shared" si="1"/>
        <v>0</v>
      </c>
    </row>
    <row r="49" spans="1:9" x14ac:dyDescent="0.4">
      <c r="A49" s="1"/>
      <c r="B49" s="36" t="s">
        <v>651</v>
      </c>
      <c r="C49" s="19"/>
      <c r="D49" s="19"/>
      <c r="E49" s="19">
        <f t="shared" si="0"/>
        <v>0</v>
      </c>
      <c r="F49" s="36" t="s">
        <v>644</v>
      </c>
      <c r="G49" s="19"/>
      <c r="H49" s="19"/>
      <c r="I49" s="19">
        <f t="shared" si="1"/>
        <v>0</v>
      </c>
    </row>
    <row r="50" spans="1:9" x14ac:dyDescent="0.4">
      <c r="A50" s="1"/>
      <c r="B50" s="36" t="s">
        <v>653</v>
      </c>
      <c r="C50" s="19"/>
      <c r="D50" s="19"/>
      <c r="E50" s="19">
        <f t="shared" si="0"/>
        <v>0</v>
      </c>
      <c r="F50" s="36" t="s">
        <v>646</v>
      </c>
      <c r="G50" s="19"/>
      <c r="H50" s="19"/>
      <c r="I50" s="19">
        <f t="shared" si="1"/>
        <v>0</v>
      </c>
    </row>
    <row r="51" spans="1:9" x14ac:dyDescent="0.4">
      <c r="A51" s="1"/>
      <c r="B51" s="36" t="s">
        <v>655</v>
      </c>
      <c r="C51" s="19"/>
      <c r="D51" s="19"/>
      <c r="E51" s="19">
        <f t="shared" si="0"/>
        <v>0</v>
      </c>
      <c r="F51" s="40" t="s">
        <v>648</v>
      </c>
      <c r="G51" s="21">
        <f>+G7 +G37</f>
        <v>30443</v>
      </c>
      <c r="H51" s="21">
        <f>+H7 +H37</f>
        <v>6618</v>
      </c>
      <c r="I51" s="21">
        <f t="shared" si="1"/>
        <v>23825</v>
      </c>
    </row>
    <row r="52" spans="1:9" x14ac:dyDescent="0.4">
      <c r="A52" s="1"/>
      <c r="B52" s="36" t="s">
        <v>657</v>
      </c>
      <c r="C52" s="19"/>
      <c r="D52" s="19"/>
      <c r="E52" s="19">
        <f t="shared" si="0"/>
        <v>0</v>
      </c>
      <c r="F52" s="91" t="s">
        <v>650</v>
      </c>
      <c r="G52" s="92"/>
      <c r="H52" s="92"/>
      <c r="I52" s="93"/>
    </row>
    <row r="53" spans="1:9" x14ac:dyDescent="0.4">
      <c r="A53" s="1"/>
      <c r="B53" s="36" t="s">
        <v>659</v>
      </c>
      <c r="C53" s="19"/>
      <c r="D53" s="19"/>
      <c r="E53" s="19">
        <f t="shared" si="0"/>
        <v>0</v>
      </c>
      <c r="F53" s="38" t="s">
        <v>652</v>
      </c>
      <c r="G53" s="39"/>
      <c r="H53" s="39"/>
      <c r="I53" s="39">
        <f t="shared" si="1"/>
        <v>0</v>
      </c>
    </row>
    <row r="54" spans="1:9" x14ac:dyDescent="0.4">
      <c r="A54" s="1"/>
      <c r="B54" s="36" t="s">
        <v>661</v>
      </c>
      <c r="C54" s="19"/>
      <c r="D54" s="19"/>
      <c r="E54" s="19">
        <f t="shared" si="0"/>
        <v>0</v>
      </c>
      <c r="F54" s="36" t="s">
        <v>654</v>
      </c>
      <c r="G54" s="19"/>
      <c r="H54" s="19"/>
      <c r="I54" s="19">
        <f t="shared" si="1"/>
        <v>0</v>
      </c>
    </row>
    <row r="55" spans="1:9" x14ac:dyDescent="0.4">
      <c r="A55" s="1"/>
      <c r="B55" s="36" t="s">
        <v>639</v>
      </c>
      <c r="C55" s="19"/>
      <c r="D55" s="19"/>
      <c r="E55" s="19">
        <f t="shared" si="0"/>
        <v>0</v>
      </c>
      <c r="F55" s="36" t="s">
        <v>656</v>
      </c>
      <c r="G55" s="19">
        <f>+G56+G57+G58</f>
        <v>0</v>
      </c>
      <c r="H55" s="19">
        <f>+H56+H57+H58</f>
        <v>0</v>
      </c>
      <c r="I55" s="19">
        <f t="shared" si="1"/>
        <v>0</v>
      </c>
    </row>
    <row r="56" spans="1:9" x14ac:dyDescent="0.4">
      <c r="A56" s="1"/>
      <c r="B56" s="36" t="s">
        <v>744</v>
      </c>
      <c r="C56" s="19"/>
      <c r="D56" s="19"/>
      <c r="E56" s="19">
        <f t="shared" si="0"/>
        <v>0</v>
      </c>
      <c r="F56" s="36" t="s">
        <v>658</v>
      </c>
      <c r="G56" s="19"/>
      <c r="H56" s="19"/>
      <c r="I56" s="19">
        <f t="shared" si="1"/>
        <v>0</v>
      </c>
    </row>
    <row r="57" spans="1:9" x14ac:dyDescent="0.4">
      <c r="A57" s="1"/>
      <c r="B57" s="36" t="s">
        <v>664</v>
      </c>
      <c r="C57" s="19"/>
      <c r="D57" s="19"/>
      <c r="E57" s="19">
        <f t="shared" si="0"/>
        <v>0</v>
      </c>
      <c r="F57" s="36" t="s">
        <v>660</v>
      </c>
      <c r="G57" s="19"/>
      <c r="H57" s="19"/>
      <c r="I57" s="19">
        <f t="shared" si="1"/>
        <v>0</v>
      </c>
    </row>
    <row r="58" spans="1:9" x14ac:dyDescent="0.4">
      <c r="A58" s="1"/>
      <c r="B58" s="36" t="s">
        <v>688</v>
      </c>
      <c r="C58" s="19"/>
      <c r="D58" s="19"/>
      <c r="E58" s="19">
        <f t="shared" si="0"/>
        <v>0</v>
      </c>
      <c r="F58" s="36" t="s">
        <v>662</v>
      </c>
      <c r="G58" s="19"/>
      <c r="H58" s="19"/>
      <c r="I58" s="19">
        <f t="shared" si="1"/>
        <v>0</v>
      </c>
    </row>
    <row r="59" spans="1:9" x14ac:dyDescent="0.4">
      <c r="A59" s="1"/>
      <c r="B59" s="36" t="s">
        <v>697</v>
      </c>
      <c r="C59" s="19"/>
      <c r="D59" s="19"/>
      <c r="E59" s="19">
        <f t="shared" si="0"/>
        <v>0</v>
      </c>
      <c r="F59" s="36" t="s">
        <v>663</v>
      </c>
      <c r="G59" s="19">
        <v>79253175</v>
      </c>
      <c r="H59" s="19">
        <v>73403138</v>
      </c>
      <c r="I59" s="19">
        <f t="shared" si="1"/>
        <v>5850037</v>
      </c>
    </row>
    <row r="60" spans="1:9" x14ac:dyDescent="0.4">
      <c r="A60" s="1"/>
      <c r="B60" s="36" t="s">
        <v>666</v>
      </c>
      <c r="C60" s="19"/>
      <c r="D60" s="19"/>
      <c r="E60" s="19">
        <f t="shared" si="0"/>
        <v>0</v>
      </c>
      <c r="F60" s="36" t="s">
        <v>665</v>
      </c>
      <c r="G60" s="19">
        <v>5850037</v>
      </c>
      <c r="H60" s="19">
        <v>4514299</v>
      </c>
      <c r="I60" s="19">
        <f t="shared" si="1"/>
        <v>1335738</v>
      </c>
    </row>
    <row r="61" spans="1:9" x14ac:dyDescent="0.4">
      <c r="A61" s="1"/>
      <c r="B61" s="36" t="s">
        <v>667</v>
      </c>
      <c r="C61" s="19"/>
      <c r="D61" s="19"/>
      <c r="E61" s="19">
        <f t="shared" si="0"/>
        <v>0</v>
      </c>
      <c r="F61" s="36"/>
      <c r="G61" s="19"/>
      <c r="H61" s="19"/>
      <c r="I61" s="19"/>
    </row>
    <row r="62" spans="1:9" x14ac:dyDescent="0.4">
      <c r="A62" s="1"/>
      <c r="B62" s="36" t="s">
        <v>668</v>
      </c>
      <c r="C62" s="19"/>
      <c r="D62" s="19"/>
      <c r="E62" s="19">
        <f t="shared" si="0"/>
        <v>0</v>
      </c>
      <c r="F62" s="36"/>
      <c r="G62" s="19"/>
      <c r="H62" s="19"/>
      <c r="I62" s="19"/>
    </row>
    <row r="63" spans="1:9" x14ac:dyDescent="0.4">
      <c r="A63" s="1"/>
      <c r="B63" s="36" t="s">
        <v>669</v>
      </c>
      <c r="C63" s="19">
        <v>71000</v>
      </c>
      <c r="D63" s="19">
        <v>71000</v>
      </c>
      <c r="E63" s="19">
        <f t="shared" si="0"/>
        <v>0</v>
      </c>
      <c r="F63" s="36"/>
      <c r="G63" s="19"/>
      <c r="H63" s="19"/>
      <c r="I63" s="19"/>
    </row>
    <row r="64" spans="1:9" x14ac:dyDescent="0.4">
      <c r="A64" s="1"/>
      <c r="B64" s="36" t="s">
        <v>670</v>
      </c>
      <c r="C64" s="19"/>
      <c r="D64" s="19"/>
      <c r="E64" s="19">
        <f t="shared" si="0"/>
        <v>0</v>
      </c>
      <c r="F64" s="36"/>
      <c r="G64" s="19"/>
      <c r="H64" s="19"/>
      <c r="I64" s="19"/>
    </row>
    <row r="65" spans="1:9" x14ac:dyDescent="0.4">
      <c r="A65" s="1"/>
      <c r="B65" s="36" t="s">
        <v>671</v>
      </c>
      <c r="C65" s="19"/>
      <c r="D65" s="19"/>
      <c r="E65" s="19">
        <f t="shared" si="0"/>
        <v>0</v>
      </c>
      <c r="F65" s="36"/>
      <c r="G65" s="19"/>
      <c r="H65" s="19"/>
      <c r="I65" s="19"/>
    </row>
    <row r="66" spans="1:9" x14ac:dyDescent="0.4">
      <c r="A66" s="1"/>
      <c r="B66" s="36" t="s">
        <v>672</v>
      </c>
      <c r="C66" s="19"/>
      <c r="D66" s="19"/>
      <c r="E66" s="19">
        <f t="shared" si="0"/>
        <v>0</v>
      </c>
      <c r="F66" s="36"/>
      <c r="G66" s="19"/>
      <c r="H66" s="19"/>
      <c r="I66" s="19"/>
    </row>
    <row r="67" spans="1:9" x14ac:dyDescent="0.4">
      <c r="A67" s="1"/>
      <c r="B67" s="36" t="s">
        <v>673</v>
      </c>
      <c r="C67" s="19"/>
      <c r="D67" s="19"/>
      <c r="E67" s="19">
        <f t="shared" si="0"/>
        <v>0</v>
      </c>
      <c r="F67" s="36"/>
      <c r="G67" s="19"/>
      <c r="H67" s="19"/>
      <c r="I67" s="19"/>
    </row>
    <row r="68" spans="1:9" x14ac:dyDescent="0.4">
      <c r="A68" s="1"/>
      <c r="B68" s="36" t="s">
        <v>741</v>
      </c>
      <c r="C68" s="19"/>
      <c r="D68" s="19"/>
      <c r="E68" s="19">
        <f t="shared" si="0"/>
        <v>0</v>
      </c>
      <c r="F68" s="49"/>
      <c r="G68" s="50"/>
      <c r="H68" s="50"/>
      <c r="I68" s="50"/>
    </row>
    <row r="69" spans="1:9" x14ac:dyDescent="0.4">
      <c r="A69" s="1"/>
      <c r="B69" s="49" t="s">
        <v>628</v>
      </c>
      <c r="C69" s="50"/>
      <c r="D69" s="50"/>
      <c r="E69" s="50">
        <f t="shared" si="0"/>
        <v>0</v>
      </c>
      <c r="F69" s="40" t="s">
        <v>674</v>
      </c>
      <c r="G69" s="21">
        <f>+G53 +G54 +G55 +G59</f>
        <v>79253175</v>
      </c>
      <c r="H69" s="21">
        <f>+H53 +H54 +H55 +H59</f>
        <v>73403138</v>
      </c>
      <c r="I69" s="21">
        <f t="shared" si="1"/>
        <v>5850037</v>
      </c>
    </row>
    <row r="70" spans="1:9" x14ac:dyDescent="0.4">
      <c r="A70" s="1"/>
      <c r="B70" s="40" t="s">
        <v>675</v>
      </c>
      <c r="C70" s="21">
        <f>+C7 +C37</f>
        <v>79283618</v>
      </c>
      <c r="D70" s="21">
        <f>+D7 +D37</f>
        <v>73409756</v>
      </c>
      <c r="E70" s="21">
        <f t="shared" si="0"/>
        <v>5873862</v>
      </c>
      <c r="F70" s="11" t="s">
        <v>676</v>
      </c>
      <c r="G70" s="13">
        <f>+G51 +G69</f>
        <v>79283618</v>
      </c>
      <c r="H70" s="13">
        <f>+H51 +H69</f>
        <v>73409756</v>
      </c>
      <c r="I70" s="13">
        <f t="shared" si="1"/>
        <v>5873862</v>
      </c>
    </row>
  </sheetData>
  <mergeCells count="5">
    <mergeCell ref="F52:I52"/>
    <mergeCell ref="B2:I2"/>
    <mergeCell ref="B3:I3"/>
    <mergeCell ref="B5:E5"/>
    <mergeCell ref="F5:I5"/>
  </mergeCells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52C1E-5681-43E2-AAAC-1A1CC13655CB}">
  <dimension ref="A1:I70"/>
  <sheetViews>
    <sheetView workbookViewId="0">
      <selection sqref="A1:XFD1048576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 x14ac:dyDescent="0.4">
      <c r="A1" s="1"/>
      <c r="B1" s="64"/>
      <c r="C1" s="1"/>
      <c r="D1" s="1"/>
      <c r="E1" s="1"/>
      <c r="F1" s="1"/>
      <c r="G1" s="1"/>
      <c r="H1" s="2"/>
      <c r="I1" s="2" t="s">
        <v>701</v>
      </c>
    </row>
    <row r="2" spans="1:9" ht="21" x14ac:dyDescent="0.4">
      <c r="A2" s="1"/>
      <c r="B2" s="70" t="s">
        <v>715</v>
      </c>
      <c r="C2" s="70"/>
      <c r="D2" s="70"/>
      <c r="E2" s="70"/>
      <c r="F2" s="70"/>
      <c r="G2" s="70"/>
      <c r="H2" s="70"/>
      <c r="I2" s="70"/>
    </row>
    <row r="3" spans="1:9" ht="21" x14ac:dyDescent="0.4">
      <c r="A3" s="1"/>
      <c r="B3" s="71" t="s">
        <v>735</v>
      </c>
      <c r="C3" s="71"/>
      <c r="D3" s="71"/>
      <c r="E3" s="71"/>
      <c r="F3" s="71"/>
      <c r="G3" s="71"/>
      <c r="H3" s="71"/>
      <c r="I3" s="71"/>
    </row>
    <row r="4" spans="1:9" x14ac:dyDescent="0.4">
      <c r="A4" s="1"/>
      <c r="B4" s="3"/>
      <c r="C4" s="1"/>
      <c r="D4" s="1"/>
      <c r="E4" s="1"/>
      <c r="F4" s="1"/>
      <c r="G4" s="1"/>
      <c r="H4" s="1"/>
      <c r="I4" s="47" t="s">
        <v>2</v>
      </c>
    </row>
    <row r="5" spans="1:9" x14ac:dyDescent="0.4">
      <c r="A5" s="1"/>
      <c r="B5" s="94" t="s">
        <v>582</v>
      </c>
      <c r="C5" s="95"/>
      <c r="D5" s="95"/>
      <c r="E5" s="96"/>
      <c r="F5" s="94" t="s">
        <v>583</v>
      </c>
      <c r="G5" s="95"/>
      <c r="H5" s="95"/>
      <c r="I5" s="96"/>
    </row>
    <row r="6" spans="1:9" x14ac:dyDescent="0.4">
      <c r="A6" s="1"/>
      <c r="B6" s="65"/>
      <c r="C6" s="65" t="s">
        <v>584</v>
      </c>
      <c r="D6" s="65" t="s">
        <v>585</v>
      </c>
      <c r="E6" s="65" t="s">
        <v>586</v>
      </c>
      <c r="F6" s="48"/>
      <c r="G6" s="65" t="s">
        <v>584</v>
      </c>
      <c r="H6" s="65" t="s">
        <v>585</v>
      </c>
      <c r="I6" s="65" t="s">
        <v>586</v>
      </c>
    </row>
    <row r="7" spans="1:9" x14ac:dyDescent="0.4">
      <c r="A7" s="1"/>
      <c r="B7" s="40" t="s">
        <v>587</v>
      </c>
      <c r="C7" s="21">
        <f>+C8+C9+C10+C11+C12+C13+C14+C15+C16+C17+C18+C19+C20+C21+C22+C23+C24+C25+C26+C27+C28+C29+C30+C31+C32+C33+C34-ABS(C35)-ABS(C36)</f>
        <v>142952075</v>
      </c>
      <c r="D7" s="21">
        <f>+D8+D9+D10+D11+D12+D13+D14+D15+D16+D17+D18+D19+D20+D21+D22+D23+D24+D25+D26+D27+D28+D29+D30+D31+D32+D33+D34-ABS(D35)-ABS(D36)</f>
        <v>146837919</v>
      </c>
      <c r="E7" s="21">
        <f>C7-D7</f>
        <v>-3885844</v>
      </c>
      <c r="F7" s="40" t="s">
        <v>588</v>
      </c>
      <c r="G7" s="21">
        <f>+G8+G9+G10+G11+G12+G13+G14+G15+G16+G17+G18+G19+G20+G21+G22+G23+G24+G25+G26+G27+G28+G29+G30+G31+G32</f>
        <v>14462696</v>
      </c>
      <c r="H7" s="21">
        <f>+H8+H9+H10+H11+H12+H13+H14+H15+H16+H17+H18+H19+H20+H21+H22+H23+H24+H25+H26+H27+H28+H29+H30+H31+H32</f>
        <v>16861522</v>
      </c>
      <c r="I7" s="21">
        <f>G7-H7</f>
        <v>-2398826</v>
      </c>
    </row>
    <row r="8" spans="1:9" x14ac:dyDescent="0.4">
      <c r="A8" s="1"/>
      <c r="B8" s="38" t="s">
        <v>589</v>
      </c>
      <c r="C8" s="39">
        <v>128824734</v>
      </c>
      <c r="D8" s="39">
        <v>128914904</v>
      </c>
      <c r="E8" s="39">
        <f t="shared" ref="E8:E70" si="0">C8-D8</f>
        <v>-90170</v>
      </c>
      <c r="F8" s="38" t="s">
        <v>590</v>
      </c>
      <c r="G8" s="39"/>
      <c r="H8" s="39"/>
      <c r="I8" s="39">
        <f t="shared" ref="I8:I32" si="1">G8-H8</f>
        <v>0</v>
      </c>
    </row>
    <row r="9" spans="1:9" x14ac:dyDescent="0.4">
      <c r="A9" s="1"/>
      <c r="B9" s="36" t="s">
        <v>591</v>
      </c>
      <c r="C9" s="19"/>
      <c r="D9" s="19"/>
      <c r="E9" s="19">
        <f t="shared" si="0"/>
        <v>0</v>
      </c>
      <c r="F9" s="36" t="s">
        <v>592</v>
      </c>
      <c r="G9" s="19">
        <v>14023688</v>
      </c>
      <c r="H9" s="19">
        <v>16510438</v>
      </c>
      <c r="I9" s="19">
        <f t="shared" si="1"/>
        <v>-2486750</v>
      </c>
    </row>
    <row r="10" spans="1:9" x14ac:dyDescent="0.4">
      <c r="A10" s="1"/>
      <c r="B10" s="36" t="s">
        <v>593</v>
      </c>
      <c r="C10" s="19">
        <v>13735911</v>
      </c>
      <c r="D10" s="19">
        <v>17002537</v>
      </c>
      <c r="E10" s="19">
        <f t="shared" si="0"/>
        <v>-3266626</v>
      </c>
      <c r="F10" s="36" t="s">
        <v>594</v>
      </c>
      <c r="G10" s="19"/>
      <c r="H10" s="19"/>
      <c r="I10" s="19">
        <f t="shared" si="1"/>
        <v>0</v>
      </c>
    </row>
    <row r="11" spans="1:9" x14ac:dyDescent="0.4">
      <c r="A11" s="1"/>
      <c r="B11" s="36" t="s">
        <v>595</v>
      </c>
      <c r="C11" s="19"/>
      <c r="D11" s="19"/>
      <c r="E11" s="19">
        <f t="shared" si="0"/>
        <v>0</v>
      </c>
      <c r="F11" s="36" t="s">
        <v>596</v>
      </c>
      <c r="G11" s="19"/>
      <c r="H11" s="19"/>
      <c r="I11" s="19">
        <f t="shared" si="1"/>
        <v>0</v>
      </c>
    </row>
    <row r="12" spans="1:9" x14ac:dyDescent="0.4">
      <c r="A12" s="1"/>
      <c r="B12" s="36" t="s">
        <v>597</v>
      </c>
      <c r="C12" s="19"/>
      <c r="D12" s="19"/>
      <c r="E12" s="19">
        <f t="shared" si="0"/>
        <v>0</v>
      </c>
      <c r="F12" s="36" t="s">
        <v>736</v>
      </c>
      <c r="G12" s="19"/>
      <c r="H12" s="19"/>
      <c r="I12" s="19">
        <f t="shared" si="1"/>
        <v>0</v>
      </c>
    </row>
    <row r="13" spans="1:9" x14ac:dyDescent="0.4">
      <c r="A13" s="1"/>
      <c r="B13" s="36" t="s">
        <v>599</v>
      </c>
      <c r="C13" s="19"/>
      <c r="D13" s="19"/>
      <c r="E13" s="19">
        <f t="shared" si="0"/>
        <v>0</v>
      </c>
      <c r="F13" s="36" t="s">
        <v>598</v>
      </c>
      <c r="G13" s="19"/>
      <c r="H13" s="19"/>
      <c r="I13" s="19">
        <f t="shared" si="1"/>
        <v>0</v>
      </c>
    </row>
    <row r="14" spans="1:9" x14ac:dyDescent="0.4">
      <c r="A14" s="1"/>
      <c r="B14" s="36" t="s">
        <v>601</v>
      </c>
      <c r="C14" s="19"/>
      <c r="D14" s="19"/>
      <c r="E14" s="19">
        <f t="shared" si="0"/>
        <v>0</v>
      </c>
      <c r="F14" s="36" t="s">
        <v>737</v>
      </c>
      <c r="G14" s="19"/>
      <c r="H14" s="19"/>
      <c r="I14" s="19">
        <f t="shared" si="1"/>
        <v>0</v>
      </c>
    </row>
    <row r="15" spans="1:9" x14ac:dyDescent="0.4">
      <c r="A15" s="1"/>
      <c r="B15" s="36" t="s">
        <v>603</v>
      </c>
      <c r="C15" s="19"/>
      <c r="D15" s="19"/>
      <c r="E15" s="19">
        <f t="shared" si="0"/>
        <v>0</v>
      </c>
      <c r="F15" s="36" t="s">
        <v>600</v>
      </c>
      <c r="G15" s="19"/>
      <c r="H15" s="19"/>
      <c r="I15" s="19">
        <f t="shared" si="1"/>
        <v>0</v>
      </c>
    </row>
    <row r="16" spans="1:9" x14ac:dyDescent="0.4">
      <c r="A16" s="1"/>
      <c r="B16" s="36" t="s">
        <v>605</v>
      </c>
      <c r="C16" s="19"/>
      <c r="D16" s="19"/>
      <c r="E16" s="19">
        <f t="shared" si="0"/>
        <v>0</v>
      </c>
      <c r="F16" s="36" t="s">
        <v>738</v>
      </c>
      <c r="G16" s="19"/>
      <c r="H16" s="19"/>
      <c r="I16" s="19">
        <f t="shared" si="1"/>
        <v>0</v>
      </c>
    </row>
    <row r="17" spans="1:9" x14ac:dyDescent="0.4">
      <c r="A17" s="1"/>
      <c r="B17" s="36" t="s">
        <v>607</v>
      </c>
      <c r="C17" s="19"/>
      <c r="D17" s="19"/>
      <c r="E17" s="19">
        <f t="shared" si="0"/>
        <v>0</v>
      </c>
      <c r="F17" s="36" t="s">
        <v>602</v>
      </c>
      <c r="G17" s="19"/>
      <c r="H17" s="19"/>
      <c r="I17" s="19">
        <f t="shared" si="1"/>
        <v>0</v>
      </c>
    </row>
    <row r="18" spans="1:9" x14ac:dyDescent="0.4">
      <c r="A18" s="1"/>
      <c r="B18" s="36" t="s">
        <v>609</v>
      </c>
      <c r="C18" s="19"/>
      <c r="D18" s="19"/>
      <c r="E18" s="19">
        <f t="shared" si="0"/>
        <v>0</v>
      </c>
      <c r="F18" s="36" t="s">
        <v>604</v>
      </c>
      <c r="G18" s="19"/>
      <c r="H18" s="19"/>
      <c r="I18" s="19">
        <f t="shared" si="1"/>
        <v>0</v>
      </c>
    </row>
    <row r="19" spans="1:9" x14ac:dyDescent="0.4">
      <c r="A19" s="1"/>
      <c r="B19" s="36" t="s">
        <v>611</v>
      </c>
      <c r="C19" s="19"/>
      <c r="D19" s="19"/>
      <c r="E19" s="19">
        <f t="shared" si="0"/>
        <v>0</v>
      </c>
      <c r="F19" s="36" t="s">
        <v>606</v>
      </c>
      <c r="G19" s="19"/>
      <c r="H19" s="19"/>
      <c r="I19" s="19">
        <f t="shared" si="1"/>
        <v>0</v>
      </c>
    </row>
    <row r="20" spans="1:9" x14ac:dyDescent="0.4">
      <c r="A20" s="1"/>
      <c r="B20" s="36" t="s">
        <v>613</v>
      </c>
      <c r="C20" s="19"/>
      <c r="D20" s="19"/>
      <c r="E20" s="19">
        <f t="shared" si="0"/>
        <v>0</v>
      </c>
      <c r="F20" s="36" t="s">
        <v>690</v>
      </c>
      <c r="G20" s="19"/>
      <c r="H20" s="19"/>
      <c r="I20" s="19">
        <f t="shared" si="1"/>
        <v>0</v>
      </c>
    </row>
    <row r="21" spans="1:9" x14ac:dyDescent="0.4">
      <c r="A21" s="1"/>
      <c r="B21" s="36" t="s">
        <v>615</v>
      </c>
      <c r="C21" s="19"/>
      <c r="D21" s="19"/>
      <c r="E21" s="19">
        <f t="shared" si="0"/>
        <v>0</v>
      </c>
      <c r="F21" s="36" t="s">
        <v>698</v>
      </c>
      <c r="G21" s="19"/>
      <c r="H21" s="19"/>
      <c r="I21" s="19">
        <f t="shared" si="1"/>
        <v>0</v>
      </c>
    </row>
    <row r="22" spans="1:9" x14ac:dyDescent="0.4">
      <c r="A22" s="1"/>
      <c r="B22" s="36" t="s">
        <v>617</v>
      </c>
      <c r="C22" s="19">
        <v>20100</v>
      </c>
      <c r="D22" s="19">
        <v>749148</v>
      </c>
      <c r="E22" s="19">
        <f t="shared" si="0"/>
        <v>-729048</v>
      </c>
      <c r="F22" s="36" t="s">
        <v>608</v>
      </c>
      <c r="G22" s="19"/>
      <c r="H22" s="19"/>
      <c r="I22" s="19">
        <f t="shared" si="1"/>
        <v>0</v>
      </c>
    </row>
    <row r="23" spans="1:9" x14ac:dyDescent="0.4">
      <c r="A23" s="1"/>
      <c r="B23" s="36" t="s">
        <v>619</v>
      </c>
      <c r="C23" s="19"/>
      <c r="D23" s="19"/>
      <c r="E23" s="19">
        <f t="shared" si="0"/>
        <v>0</v>
      </c>
      <c r="F23" s="36" t="s">
        <v>610</v>
      </c>
      <c r="G23" s="19"/>
      <c r="H23" s="19"/>
      <c r="I23" s="19">
        <f t="shared" si="1"/>
        <v>0</v>
      </c>
    </row>
    <row r="24" spans="1:9" x14ac:dyDescent="0.4">
      <c r="A24" s="1"/>
      <c r="B24" s="36" t="s">
        <v>621</v>
      </c>
      <c r="C24" s="19">
        <v>44000</v>
      </c>
      <c r="D24" s="19">
        <v>44000</v>
      </c>
      <c r="E24" s="19">
        <f t="shared" si="0"/>
        <v>0</v>
      </c>
      <c r="F24" s="36" t="s">
        <v>612</v>
      </c>
      <c r="G24" s="19">
        <v>235712</v>
      </c>
      <c r="H24" s="19">
        <v>131453</v>
      </c>
      <c r="I24" s="19">
        <f t="shared" si="1"/>
        <v>104259</v>
      </c>
    </row>
    <row r="25" spans="1:9" x14ac:dyDescent="0.4">
      <c r="A25" s="1"/>
      <c r="B25" s="36" t="s">
        <v>739</v>
      </c>
      <c r="C25" s="19"/>
      <c r="D25" s="19"/>
      <c r="E25" s="19">
        <f t="shared" si="0"/>
        <v>0</v>
      </c>
      <c r="F25" s="36" t="s">
        <v>614</v>
      </c>
      <c r="G25" s="19">
        <v>203296</v>
      </c>
      <c r="H25" s="19">
        <v>219631</v>
      </c>
      <c r="I25" s="19">
        <f t="shared" si="1"/>
        <v>-16335</v>
      </c>
    </row>
    <row r="26" spans="1:9" x14ac:dyDescent="0.4">
      <c r="A26" s="1"/>
      <c r="B26" s="36" t="s">
        <v>623</v>
      </c>
      <c r="C26" s="19"/>
      <c r="D26" s="19"/>
      <c r="E26" s="19">
        <f t="shared" si="0"/>
        <v>0</v>
      </c>
      <c r="F26" s="36" t="s">
        <v>616</v>
      </c>
      <c r="G26" s="19"/>
      <c r="H26" s="19"/>
      <c r="I26" s="19">
        <f t="shared" si="1"/>
        <v>0</v>
      </c>
    </row>
    <row r="27" spans="1:9" x14ac:dyDescent="0.4">
      <c r="A27" s="1"/>
      <c r="B27" s="36" t="s">
        <v>686</v>
      </c>
      <c r="C27" s="19"/>
      <c r="D27" s="19"/>
      <c r="E27" s="19">
        <f t="shared" si="0"/>
        <v>0</v>
      </c>
      <c r="F27" s="36" t="s">
        <v>618</v>
      </c>
      <c r="G27" s="19"/>
      <c r="H27" s="19"/>
      <c r="I27" s="19">
        <f t="shared" si="1"/>
        <v>0</v>
      </c>
    </row>
    <row r="28" spans="1:9" x14ac:dyDescent="0.4">
      <c r="A28" s="1"/>
      <c r="B28" s="36" t="s">
        <v>695</v>
      </c>
      <c r="C28" s="19"/>
      <c r="D28" s="19"/>
      <c r="E28" s="19">
        <f t="shared" si="0"/>
        <v>0</v>
      </c>
      <c r="F28" s="36" t="s">
        <v>691</v>
      </c>
      <c r="G28" s="19"/>
      <c r="H28" s="19"/>
      <c r="I28" s="19">
        <f t="shared" si="1"/>
        <v>0</v>
      </c>
    </row>
    <row r="29" spans="1:9" x14ac:dyDescent="0.4">
      <c r="A29" s="1"/>
      <c r="B29" s="36" t="s">
        <v>740</v>
      </c>
      <c r="C29" s="19"/>
      <c r="D29" s="19"/>
      <c r="E29" s="19">
        <f t="shared" si="0"/>
        <v>0</v>
      </c>
      <c r="F29" s="36" t="s">
        <v>699</v>
      </c>
      <c r="G29" s="19"/>
      <c r="H29" s="19"/>
      <c r="I29" s="19">
        <f t="shared" si="1"/>
        <v>0</v>
      </c>
    </row>
    <row r="30" spans="1:9" x14ac:dyDescent="0.4">
      <c r="A30" s="1"/>
      <c r="B30" s="36" t="s">
        <v>625</v>
      </c>
      <c r="C30" s="19"/>
      <c r="D30" s="19"/>
      <c r="E30" s="19">
        <f t="shared" si="0"/>
        <v>0</v>
      </c>
      <c r="F30" s="36" t="s">
        <v>620</v>
      </c>
      <c r="G30" s="19"/>
      <c r="H30" s="19"/>
      <c r="I30" s="19">
        <f t="shared" si="1"/>
        <v>0</v>
      </c>
    </row>
    <row r="31" spans="1:9" x14ac:dyDescent="0.4">
      <c r="A31" s="1"/>
      <c r="B31" s="36" t="s">
        <v>687</v>
      </c>
      <c r="C31" s="19"/>
      <c r="D31" s="19"/>
      <c r="E31" s="19">
        <f t="shared" si="0"/>
        <v>0</v>
      </c>
      <c r="F31" s="36" t="s">
        <v>622</v>
      </c>
      <c r="G31" s="19"/>
      <c r="H31" s="19"/>
      <c r="I31" s="19">
        <f t="shared" si="1"/>
        <v>0</v>
      </c>
    </row>
    <row r="32" spans="1:9" x14ac:dyDescent="0.4">
      <c r="A32" s="1"/>
      <c r="B32" s="36" t="s">
        <v>696</v>
      </c>
      <c r="C32" s="19"/>
      <c r="D32" s="19"/>
      <c r="E32" s="19">
        <f t="shared" si="0"/>
        <v>0</v>
      </c>
      <c r="F32" s="36" t="s">
        <v>624</v>
      </c>
      <c r="G32" s="19"/>
      <c r="H32" s="19"/>
      <c r="I32" s="19">
        <f t="shared" si="1"/>
        <v>0</v>
      </c>
    </row>
    <row r="33" spans="1:9" x14ac:dyDescent="0.4">
      <c r="A33" s="1"/>
      <c r="B33" s="36" t="s">
        <v>626</v>
      </c>
      <c r="C33" s="19">
        <v>200000</v>
      </c>
      <c r="D33" s="19"/>
      <c r="E33" s="19">
        <f t="shared" si="0"/>
        <v>200000</v>
      </c>
      <c r="F33" s="36"/>
      <c r="G33" s="19"/>
      <c r="H33" s="19"/>
      <c r="I33" s="19"/>
    </row>
    <row r="34" spans="1:9" x14ac:dyDescent="0.4">
      <c r="A34" s="1"/>
      <c r="B34" s="36" t="s">
        <v>627</v>
      </c>
      <c r="C34" s="19">
        <v>127330</v>
      </c>
      <c r="D34" s="19">
        <v>127330</v>
      </c>
      <c r="E34" s="19">
        <f t="shared" si="0"/>
        <v>0</v>
      </c>
      <c r="F34" s="36"/>
      <c r="G34" s="19"/>
      <c r="H34" s="19"/>
      <c r="I34" s="19"/>
    </row>
    <row r="35" spans="1:9" x14ac:dyDescent="0.4">
      <c r="A35" s="1"/>
      <c r="B35" s="36" t="s">
        <v>741</v>
      </c>
      <c r="C35" s="19"/>
      <c r="D35" s="19"/>
      <c r="E35" s="19">
        <f t="shared" si="0"/>
        <v>0</v>
      </c>
      <c r="F35" s="36"/>
      <c r="G35" s="19"/>
      <c r="H35" s="19"/>
      <c r="I35" s="19"/>
    </row>
    <row r="36" spans="1:9" x14ac:dyDescent="0.4">
      <c r="A36" s="1"/>
      <c r="B36" s="36" t="s">
        <v>628</v>
      </c>
      <c r="C36" s="19"/>
      <c r="D36" s="19"/>
      <c r="E36" s="19">
        <f t="shared" si="0"/>
        <v>0</v>
      </c>
      <c r="F36" s="36"/>
      <c r="G36" s="19"/>
      <c r="H36" s="19"/>
      <c r="I36" s="19"/>
    </row>
    <row r="37" spans="1:9" x14ac:dyDescent="0.4">
      <c r="A37" s="1"/>
      <c r="B37" s="40" t="s">
        <v>629</v>
      </c>
      <c r="C37" s="21">
        <f>+C38 +C43</f>
        <v>320159009</v>
      </c>
      <c r="D37" s="21">
        <f>+D38 +D43</f>
        <v>335599918</v>
      </c>
      <c r="E37" s="21">
        <f t="shared" si="0"/>
        <v>-15440909</v>
      </c>
      <c r="F37" s="40" t="s">
        <v>630</v>
      </c>
      <c r="G37" s="21">
        <f>+G38+G39+G40+G41+G42+G43+G44+G45+G46+G47+G48+G49+G50</f>
        <v>11402452</v>
      </c>
      <c r="H37" s="21">
        <f>+H38+H39+H40+H41+H42+H43+H44+H45+H46+H47+H48+H49+H50</f>
        <v>15700655</v>
      </c>
      <c r="I37" s="21">
        <f t="shared" ref="I37:I51" si="2">G37-H37</f>
        <v>-4298203</v>
      </c>
    </row>
    <row r="38" spans="1:9" x14ac:dyDescent="0.4">
      <c r="A38" s="1"/>
      <c r="B38" s="40" t="s">
        <v>631</v>
      </c>
      <c r="C38" s="21">
        <f>+C39+C40+C41+C42</f>
        <v>242373248</v>
      </c>
      <c r="D38" s="21">
        <f>+D39+D40+D41+D42</f>
        <v>252776637</v>
      </c>
      <c r="E38" s="21">
        <f t="shared" si="0"/>
        <v>-10403389</v>
      </c>
      <c r="F38" s="38" t="s">
        <v>742</v>
      </c>
      <c r="G38" s="39"/>
      <c r="H38" s="39"/>
      <c r="I38" s="39">
        <f t="shared" si="2"/>
        <v>0</v>
      </c>
    </row>
    <row r="39" spans="1:9" x14ac:dyDescent="0.4">
      <c r="A39" s="1"/>
      <c r="B39" s="38" t="s">
        <v>633</v>
      </c>
      <c r="C39" s="39">
        <v>35443981</v>
      </c>
      <c r="D39" s="39">
        <v>35443981</v>
      </c>
      <c r="E39" s="39">
        <f t="shared" si="0"/>
        <v>0</v>
      </c>
      <c r="F39" s="36" t="s">
        <v>632</v>
      </c>
      <c r="G39" s="19"/>
      <c r="H39" s="19">
        <v>4400000</v>
      </c>
      <c r="I39" s="19">
        <f t="shared" si="2"/>
        <v>-4400000</v>
      </c>
    </row>
    <row r="40" spans="1:9" x14ac:dyDescent="0.4">
      <c r="A40" s="1"/>
      <c r="B40" s="36" t="s">
        <v>635</v>
      </c>
      <c r="C40" s="19">
        <v>206929267</v>
      </c>
      <c r="D40" s="19">
        <v>217332656</v>
      </c>
      <c r="E40" s="19">
        <f t="shared" si="0"/>
        <v>-10403389</v>
      </c>
      <c r="F40" s="36" t="s">
        <v>743</v>
      </c>
      <c r="G40" s="19"/>
      <c r="H40" s="19"/>
      <c r="I40" s="19">
        <f t="shared" si="2"/>
        <v>0</v>
      </c>
    </row>
    <row r="41" spans="1:9" x14ac:dyDescent="0.4">
      <c r="A41" s="1"/>
      <c r="B41" s="36" t="s">
        <v>637</v>
      </c>
      <c r="C41" s="19"/>
      <c r="D41" s="19"/>
      <c r="E41" s="19">
        <f t="shared" si="0"/>
        <v>0</v>
      </c>
      <c r="F41" s="36" t="s">
        <v>634</v>
      </c>
      <c r="G41" s="19"/>
      <c r="H41" s="19"/>
      <c r="I41" s="19">
        <f t="shared" si="2"/>
        <v>0</v>
      </c>
    </row>
    <row r="42" spans="1:9" x14ac:dyDescent="0.4">
      <c r="A42" s="1"/>
      <c r="B42" s="36" t="s">
        <v>639</v>
      </c>
      <c r="C42" s="19"/>
      <c r="D42" s="19"/>
      <c r="E42" s="19">
        <f t="shared" si="0"/>
        <v>0</v>
      </c>
      <c r="F42" s="36" t="s">
        <v>636</v>
      </c>
      <c r="G42" s="19"/>
      <c r="H42" s="19"/>
      <c r="I42" s="19">
        <f t="shared" si="2"/>
        <v>0</v>
      </c>
    </row>
    <row r="43" spans="1:9" x14ac:dyDescent="0.4">
      <c r="A43" s="1"/>
      <c r="B43" s="40" t="s">
        <v>641</v>
      </c>
      <c r="C43" s="21">
        <f>+C44+C45+C46+C47+C48+C49+C50+C51+C52+C53+C54+C55+C56+C57+C58+C59+C60+C61+C62+C63+C64+C65+C66+C67-ABS(C68)-ABS(C69)</f>
        <v>77785761</v>
      </c>
      <c r="D43" s="21">
        <f>+D44+D45+D46+D47+D48+D49+D50+D51+D52+D53+D54+D55+D56+D57+D58+D59+D60+D61+D62+D63+D64+D65+D66+D67-ABS(D68)-ABS(D69)</f>
        <v>82823281</v>
      </c>
      <c r="E43" s="21">
        <f t="shared" si="0"/>
        <v>-5037520</v>
      </c>
      <c r="F43" s="36" t="s">
        <v>638</v>
      </c>
      <c r="G43" s="19"/>
      <c r="H43" s="19"/>
      <c r="I43" s="19">
        <f t="shared" si="2"/>
        <v>0</v>
      </c>
    </row>
    <row r="44" spans="1:9" x14ac:dyDescent="0.4">
      <c r="A44" s="1"/>
      <c r="B44" s="38" t="s">
        <v>633</v>
      </c>
      <c r="C44" s="39"/>
      <c r="D44" s="39"/>
      <c r="E44" s="39">
        <f t="shared" si="0"/>
        <v>0</v>
      </c>
      <c r="F44" s="36" t="s">
        <v>692</v>
      </c>
      <c r="G44" s="19"/>
      <c r="H44" s="19"/>
      <c r="I44" s="19">
        <f t="shared" si="2"/>
        <v>0</v>
      </c>
    </row>
    <row r="45" spans="1:9" x14ac:dyDescent="0.4">
      <c r="A45" s="1"/>
      <c r="B45" s="36" t="s">
        <v>635</v>
      </c>
      <c r="C45" s="19">
        <v>30110862</v>
      </c>
      <c r="D45" s="19">
        <v>33695788</v>
      </c>
      <c r="E45" s="19">
        <f t="shared" si="0"/>
        <v>-3584926</v>
      </c>
      <c r="F45" s="36" t="s">
        <v>700</v>
      </c>
      <c r="G45" s="19"/>
      <c r="H45" s="19"/>
      <c r="I45" s="19">
        <f t="shared" si="2"/>
        <v>0</v>
      </c>
    </row>
    <row r="46" spans="1:9" x14ac:dyDescent="0.4">
      <c r="A46" s="1"/>
      <c r="B46" s="36" t="s">
        <v>645</v>
      </c>
      <c r="C46" s="19">
        <v>1588006</v>
      </c>
      <c r="D46" s="19">
        <v>3141669</v>
      </c>
      <c r="E46" s="19">
        <f t="shared" si="0"/>
        <v>-1553663</v>
      </c>
      <c r="F46" s="36" t="s">
        <v>640</v>
      </c>
      <c r="G46" s="19">
        <v>11402452</v>
      </c>
      <c r="H46" s="19">
        <v>11300655</v>
      </c>
      <c r="I46" s="19">
        <f t="shared" si="2"/>
        <v>101797</v>
      </c>
    </row>
    <row r="47" spans="1:9" x14ac:dyDescent="0.4">
      <c r="A47" s="1"/>
      <c r="B47" s="36" t="s">
        <v>647</v>
      </c>
      <c r="C47" s="19"/>
      <c r="D47" s="19"/>
      <c r="E47" s="19">
        <f t="shared" si="0"/>
        <v>0</v>
      </c>
      <c r="F47" s="36" t="s">
        <v>642</v>
      </c>
      <c r="G47" s="19"/>
      <c r="H47" s="19"/>
      <c r="I47" s="19">
        <f t="shared" si="2"/>
        <v>0</v>
      </c>
    </row>
    <row r="48" spans="1:9" x14ac:dyDescent="0.4">
      <c r="A48" s="1"/>
      <c r="B48" s="36" t="s">
        <v>649</v>
      </c>
      <c r="C48" s="19">
        <v>1007157</v>
      </c>
      <c r="D48" s="19">
        <v>1678584</v>
      </c>
      <c r="E48" s="19">
        <f t="shared" si="0"/>
        <v>-671427</v>
      </c>
      <c r="F48" s="36" t="s">
        <v>643</v>
      </c>
      <c r="G48" s="19"/>
      <c r="H48" s="19"/>
      <c r="I48" s="19">
        <f t="shared" si="2"/>
        <v>0</v>
      </c>
    </row>
    <row r="49" spans="1:9" x14ac:dyDescent="0.4">
      <c r="A49" s="1"/>
      <c r="B49" s="36" t="s">
        <v>651</v>
      </c>
      <c r="C49" s="19">
        <v>4351823</v>
      </c>
      <c r="D49" s="19">
        <v>3681124</v>
      </c>
      <c r="E49" s="19">
        <f t="shared" si="0"/>
        <v>670699</v>
      </c>
      <c r="F49" s="36" t="s">
        <v>644</v>
      </c>
      <c r="G49" s="19"/>
      <c r="H49" s="19"/>
      <c r="I49" s="19">
        <f t="shared" si="2"/>
        <v>0</v>
      </c>
    </row>
    <row r="50" spans="1:9" x14ac:dyDescent="0.4">
      <c r="A50" s="1"/>
      <c r="B50" s="36" t="s">
        <v>653</v>
      </c>
      <c r="C50" s="19"/>
      <c r="D50" s="19"/>
      <c r="E50" s="19">
        <f t="shared" si="0"/>
        <v>0</v>
      </c>
      <c r="F50" s="36" t="s">
        <v>646</v>
      </c>
      <c r="G50" s="19"/>
      <c r="H50" s="19"/>
      <c r="I50" s="19">
        <f t="shared" si="2"/>
        <v>0</v>
      </c>
    </row>
    <row r="51" spans="1:9" x14ac:dyDescent="0.4">
      <c r="A51" s="1"/>
      <c r="B51" s="36" t="s">
        <v>655</v>
      </c>
      <c r="C51" s="19"/>
      <c r="D51" s="19"/>
      <c r="E51" s="19">
        <f t="shared" si="0"/>
        <v>0</v>
      </c>
      <c r="F51" s="40" t="s">
        <v>648</v>
      </c>
      <c r="G51" s="21">
        <f>+G7 +G37</f>
        <v>25865148</v>
      </c>
      <c r="H51" s="21">
        <f>+H7 +H37</f>
        <v>32562177</v>
      </c>
      <c r="I51" s="21">
        <f t="shared" si="2"/>
        <v>-6697029</v>
      </c>
    </row>
    <row r="52" spans="1:9" x14ac:dyDescent="0.4">
      <c r="A52" s="1"/>
      <c r="B52" s="36" t="s">
        <v>657</v>
      </c>
      <c r="C52" s="19">
        <v>229320</v>
      </c>
      <c r="D52" s="19">
        <v>229320</v>
      </c>
      <c r="E52" s="19">
        <f t="shared" si="0"/>
        <v>0</v>
      </c>
      <c r="F52" s="91" t="s">
        <v>650</v>
      </c>
      <c r="G52" s="92"/>
      <c r="H52" s="92"/>
      <c r="I52" s="93"/>
    </row>
    <row r="53" spans="1:9" x14ac:dyDescent="0.4">
      <c r="A53" s="1"/>
      <c r="B53" s="36" t="s">
        <v>659</v>
      </c>
      <c r="C53" s="19"/>
      <c r="D53" s="19"/>
      <c r="E53" s="19">
        <f t="shared" si="0"/>
        <v>0</v>
      </c>
      <c r="F53" s="38" t="s">
        <v>652</v>
      </c>
      <c r="G53" s="39">
        <v>118391708</v>
      </c>
      <c r="H53" s="39">
        <v>118391708</v>
      </c>
      <c r="I53" s="39">
        <f t="shared" ref="I53:I60" si="3">G53-H53</f>
        <v>0</v>
      </c>
    </row>
    <row r="54" spans="1:9" x14ac:dyDescent="0.4">
      <c r="A54" s="1"/>
      <c r="B54" s="36" t="s">
        <v>661</v>
      </c>
      <c r="C54" s="19"/>
      <c r="D54" s="19"/>
      <c r="E54" s="19">
        <f t="shared" si="0"/>
        <v>0</v>
      </c>
      <c r="F54" s="36" t="s">
        <v>654</v>
      </c>
      <c r="G54" s="19">
        <v>136422876</v>
      </c>
      <c r="H54" s="19">
        <v>144863960</v>
      </c>
      <c r="I54" s="19">
        <f t="shared" si="3"/>
        <v>-8441084</v>
      </c>
    </row>
    <row r="55" spans="1:9" x14ac:dyDescent="0.4">
      <c r="A55" s="1"/>
      <c r="B55" s="36" t="s">
        <v>639</v>
      </c>
      <c r="C55" s="19"/>
      <c r="D55" s="19"/>
      <c r="E55" s="19">
        <f t="shared" si="0"/>
        <v>0</v>
      </c>
      <c r="F55" s="36" t="s">
        <v>656</v>
      </c>
      <c r="G55" s="19">
        <f>+G56+G57+G58</f>
        <v>29096141</v>
      </c>
      <c r="H55" s="19">
        <f>+H56+H57+H58</f>
        <v>29096141</v>
      </c>
      <c r="I55" s="19">
        <f t="shared" si="3"/>
        <v>0</v>
      </c>
    </row>
    <row r="56" spans="1:9" x14ac:dyDescent="0.4">
      <c r="A56" s="1"/>
      <c r="B56" s="36" t="s">
        <v>744</v>
      </c>
      <c r="C56" s="19"/>
      <c r="D56" s="19"/>
      <c r="E56" s="19">
        <f t="shared" si="0"/>
        <v>0</v>
      </c>
      <c r="F56" s="36" t="s">
        <v>658</v>
      </c>
      <c r="G56" s="19">
        <v>27146141</v>
      </c>
      <c r="H56" s="19">
        <v>27146141</v>
      </c>
      <c r="I56" s="19">
        <f t="shared" si="3"/>
        <v>0</v>
      </c>
    </row>
    <row r="57" spans="1:9" x14ac:dyDescent="0.4">
      <c r="A57" s="1"/>
      <c r="B57" s="36" t="s">
        <v>664</v>
      </c>
      <c r="C57" s="19"/>
      <c r="D57" s="19"/>
      <c r="E57" s="19">
        <f t="shared" si="0"/>
        <v>0</v>
      </c>
      <c r="F57" s="36" t="s">
        <v>660</v>
      </c>
      <c r="G57" s="19">
        <v>1950000</v>
      </c>
      <c r="H57" s="19">
        <v>1950000</v>
      </c>
      <c r="I57" s="19">
        <f t="shared" si="3"/>
        <v>0</v>
      </c>
    </row>
    <row r="58" spans="1:9" x14ac:dyDescent="0.4">
      <c r="A58" s="1"/>
      <c r="B58" s="36" t="s">
        <v>688</v>
      </c>
      <c r="C58" s="19"/>
      <c r="D58" s="19"/>
      <c r="E58" s="19">
        <f t="shared" si="0"/>
        <v>0</v>
      </c>
      <c r="F58" s="36" t="s">
        <v>662</v>
      </c>
      <c r="G58" s="19"/>
      <c r="H58" s="19"/>
      <c r="I58" s="19">
        <f t="shared" si="3"/>
        <v>0</v>
      </c>
    </row>
    <row r="59" spans="1:9" x14ac:dyDescent="0.4">
      <c r="A59" s="1"/>
      <c r="B59" s="36" t="s">
        <v>697</v>
      </c>
      <c r="C59" s="19"/>
      <c r="D59" s="19"/>
      <c r="E59" s="19">
        <f t="shared" si="0"/>
        <v>0</v>
      </c>
      <c r="F59" s="36" t="s">
        <v>663</v>
      </c>
      <c r="G59" s="19">
        <v>153335211</v>
      </c>
      <c r="H59" s="19">
        <v>157523851</v>
      </c>
      <c r="I59" s="19">
        <f t="shared" si="3"/>
        <v>-4188640</v>
      </c>
    </row>
    <row r="60" spans="1:9" x14ac:dyDescent="0.4">
      <c r="A60" s="1"/>
      <c r="B60" s="36" t="s">
        <v>666</v>
      </c>
      <c r="C60" s="19">
        <v>11402452</v>
      </c>
      <c r="D60" s="19">
        <v>11300655</v>
      </c>
      <c r="E60" s="19">
        <f t="shared" si="0"/>
        <v>101797</v>
      </c>
      <c r="F60" s="36" t="s">
        <v>665</v>
      </c>
      <c r="G60" s="19">
        <v>-4188640</v>
      </c>
      <c r="H60" s="19">
        <v>-2691303</v>
      </c>
      <c r="I60" s="19">
        <f t="shared" si="3"/>
        <v>-1497337</v>
      </c>
    </row>
    <row r="61" spans="1:9" x14ac:dyDescent="0.4">
      <c r="A61" s="1"/>
      <c r="B61" s="36" t="s">
        <v>667</v>
      </c>
      <c r="C61" s="19"/>
      <c r="D61" s="19"/>
      <c r="E61" s="19">
        <f t="shared" si="0"/>
        <v>0</v>
      </c>
      <c r="F61" s="36"/>
      <c r="G61" s="19"/>
      <c r="H61" s="19"/>
      <c r="I61" s="19"/>
    </row>
    <row r="62" spans="1:9" x14ac:dyDescent="0.4">
      <c r="A62" s="1"/>
      <c r="B62" s="36" t="s">
        <v>668</v>
      </c>
      <c r="C62" s="19">
        <v>27146141</v>
      </c>
      <c r="D62" s="19">
        <v>27146141</v>
      </c>
      <c r="E62" s="19">
        <f t="shared" si="0"/>
        <v>0</v>
      </c>
      <c r="F62" s="36"/>
      <c r="G62" s="19"/>
      <c r="H62" s="19"/>
      <c r="I62" s="19"/>
    </row>
    <row r="63" spans="1:9" x14ac:dyDescent="0.4">
      <c r="A63" s="1"/>
      <c r="B63" s="36" t="s">
        <v>669</v>
      </c>
      <c r="C63" s="19"/>
      <c r="D63" s="19"/>
      <c r="E63" s="19">
        <f t="shared" si="0"/>
        <v>0</v>
      </c>
      <c r="F63" s="36"/>
      <c r="G63" s="19"/>
      <c r="H63" s="19"/>
      <c r="I63" s="19"/>
    </row>
    <row r="64" spans="1:9" x14ac:dyDescent="0.4">
      <c r="A64" s="1"/>
      <c r="B64" s="36" t="s">
        <v>670</v>
      </c>
      <c r="C64" s="19"/>
      <c r="D64" s="19"/>
      <c r="E64" s="19">
        <f t="shared" si="0"/>
        <v>0</v>
      </c>
      <c r="F64" s="36"/>
      <c r="G64" s="19"/>
      <c r="H64" s="19"/>
      <c r="I64" s="19"/>
    </row>
    <row r="65" spans="1:9" x14ac:dyDescent="0.4">
      <c r="A65" s="1"/>
      <c r="B65" s="36" t="s">
        <v>671</v>
      </c>
      <c r="C65" s="19">
        <v>1950000</v>
      </c>
      <c r="D65" s="19">
        <v>1950000</v>
      </c>
      <c r="E65" s="19">
        <f t="shared" si="0"/>
        <v>0</v>
      </c>
      <c r="F65" s="36"/>
      <c r="G65" s="19"/>
      <c r="H65" s="19"/>
      <c r="I65" s="19"/>
    </row>
    <row r="66" spans="1:9" x14ac:dyDescent="0.4">
      <c r="A66" s="1"/>
      <c r="B66" s="36" t="s">
        <v>672</v>
      </c>
      <c r="C66" s="19"/>
      <c r="D66" s="19"/>
      <c r="E66" s="19">
        <f t="shared" si="0"/>
        <v>0</v>
      </c>
      <c r="F66" s="36"/>
      <c r="G66" s="19"/>
      <c r="H66" s="19"/>
      <c r="I66" s="19"/>
    </row>
    <row r="67" spans="1:9" x14ac:dyDescent="0.4">
      <c r="A67" s="1"/>
      <c r="B67" s="36" t="s">
        <v>673</v>
      </c>
      <c r="C67" s="19"/>
      <c r="D67" s="19"/>
      <c r="E67" s="19">
        <f t="shared" si="0"/>
        <v>0</v>
      </c>
      <c r="F67" s="36"/>
      <c r="G67" s="19"/>
      <c r="H67" s="19"/>
      <c r="I67" s="19"/>
    </row>
    <row r="68" spans="1:9" x14ac:dyDescent="0.4">
      <c r="A68" s="1"/>
      <c r="B68" s="36" t="s">
        <v>741</v>
      </c>
      <c r="C68" s="19"/>
      <c r="D68" s="19"/>
      <c r="E68" s="19">
        <f t="shared" si="0"/>
        <v>0</v>
      </c>
      <c r="F68" s="49"/>
      <c r="G68" s="50"/>
      <c r="H68" s="50"/>
      <c r="I68" s="50"/>
    </row>
    <row r="69" spans="1:9" x14ac:dyDescent="0.4">
      <c r="A69" s="1"/>
      <c r="B69" s="49" t="s">
        <v>628</v>
      </c>
      <c r="C69" s="50"/>
      <c r="D69" s="50"/>
      <c r="E69" s="50">
        <f t="shared" si="0"/>
        <v>0</v>
      </c>
      <c r="F69" s="40" t="s">
        <v>674</v>
      </c>
      <c r="G69" s="21">
        <f>+G53 +G54 +G55 +G59</f>
        <v>437245936</v>
      </c>
      <c r="H69" s="21">
        <f>+H53 +H54 +H55 +H59</f>
        <v>449875660</v>
      </c>
      <c r="I69" s="21">
        <f t="shared" ref="I69:I70" si="4">G69-H69</f>
        <v>-12629724</v>
      </c>
    </row>
    <row r="70" spans="1:9" x14ac:dyDescent="0.4">
      <c r="A70" s="1"/>
      <c r="B70" s="40" t="s">
        <v>675</v>
      </c>
      <c r="C70" s="21">
        <f>+C7 +C37</f>
        <v>463111084</v>
      </c>
      <c r="D70" s="21">
        <f>+D7 +D37</f>
        <v>482437837</v>
      </c>
      <c r="E70" s="21">
        <f t="shared" si="0"/>
        <v>-19326753</v>
      </c>
      <c r="F70" s="11" t="s">
        <v>676</v>
      </c>
      <c r="G70" s="13">
        <f>+G51 +G69</f>
        <v>463111084</v>
      </c>
      <c r="H70" s="13">
        <f>+H51 +H69</f>
        <v>482437837</v>
      </c>
      <c r="I70" s="13">
        <f t="shared" si="4"/>
        <v>-19326753</v>
      </c>
    </row>
  </sheetData>
  <mergeCells count="5">
    <mergeCell ref="F52:I52"/>
    <mergeCell ref="B2:I2"/>
    <mergeCell ref="B3:I3"/>
    <mergeCell ref="B5:E5"/>
    <mergeCell ref="F5:I5"/>
  </mergeCells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A401-77B1-4933-97C6-52C2A8CFBADE}">
  <dimension ref="A1:I70"/>
  <sheetViews>
    <sheetView topLeftCell="C1" workbookViewId="0">
      <selection activeCell="C1" sqref="A1:XFD1048576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 x14ac:dyDescent="0.4">
      <c r="A1" s="1"/>
      <c r="B1" s="64"/>
      <c r="C1" s="1"/>
      <c r="D1" s="1"/>
      <c r="E1" s="1"/>
      <c r="F1" s="1"/>
      <c r="G1" s="1"/>
      <c r="H1" s="2"/>
      <c r="I1" s="2" t="s">
        <v>701</v>
      </c>
    </row>
    <row r="2" spans="1:9" ht="21" x14ac:dyDescent="0.4">
      <c r="A2" s="1"/>
      <c r="B2" s="70" t="s">
        <v>716</v>
      </c>
      <c r="C2" s="70"/>
      <c r="D2" s="70"/>
      <c r="E2" s="70"/>
      <c r="F2" s="70"/>
      <c r="G2" s="70"/>
      <c r="H2" s="70"/>
      <c r="I2" s="70"/>
    </row>
    <row r="3" spans="1:9" ht="21" x14ac:dyDescent="0.4">
      <c r="A3" s="1"/>
      <c r="B3" s="71" t="s">
        <v>735</v>
      </c>
      <c r="C3" s="71"/>
      <c r="D3" s="71"/>
      <c r="E3" s="71"/>
      <c r="F3" s="71"/>
      <c r="G3" s="71"/>
      <c r="H3" s="71"/>
      <c r="I3" s="71"/>
    </row>
    <row r="4" spans="1:9" x14ac:dyDescent="0.4">
      <c r="A4" s="1"/>
      <c r="B4" s="3"/>
      <c r="C4" s="1"/>
      <c r="D4" s="1"/>
      <c r="E4" s="1"/>
      <c r="F4" s="1"/>
      <c r="G4" s="1"/>
      <c r="H4" s="1"/>
      <c r="I4" s="47" t="s">
        <v>2</v>
      </c>
    </row>
    <row r="5" spans="1:9" x14ac:dyDescent="0.4">
      <c r="A5" s="1"/>
      <c r="B5" s="94" t="s">
        <v>582</v>
      </c>
      <c r="C5" s="95"/>
      <c r="D5" s="95"/>
      <c r="E5" s="96"/>
      <c r="F5" s="94" t="s">
        <v>583</v>
      </c>
      <c r="G5" s="95"/>
      <c r="H5" s="95"/>
      <c r="I5" s="96"/>
    </row>
    <row r="6" spans="1:9" x14ac:dyDescent="0.4">
      <c r="A6" s="1"/>
      <c r="B6" s="65"/>
      <c r="C6" s="65" t="s">
        <v>584</v>
      </c>
      <c r="D6" s="65" t="s">
        <v>585</v>
      </c>
      <c r="E6" s="65" t="s">
        <v>586</v>
      </c>
      <c r="F6" s="48"/>
      <c r="G6" s="65" t="s">
        <v>584</v>
      </c>
      <c r="H6" s="65" t="s">
        <v>585</v>
      </c>
      <c r="I6" s="65" t="s">
        <v>586</v>
      </c>
    </row>
    <row r="7" spans="1:9" x14ac:dyDescent="0.4">
      <c r="A7" s="1"/>
      <c r="B7" s="40" t="s">
        <v>587</v>
      </c>
      <c r="C7" s="21">
        <f>+C8+C9+C10+C11+C12+C13+C14+C15+C16+C17+C18+C19+C20+C21+C22+C23+C24+C25+C26+C27+C28+C29+C30+C31+C32+C33+C34-ABS(C35)-ABS(C36)</f>
        <v>31688089</v>
      </c>
      <c r="D7" s="21">
        <f>+D8+D9+D10+D11+D12+D13+D14+D15+D16+D17+D18+D19+D20+D21+D22+D23+D24+D25+D26+D27+D28+D29+D30+D31+D32+D33+D34-ABS(D35)-ABS(D36)</f>
        <v>30043668</v>
      </c>
      <c r="E7" s="21">
        <f>C7-D7</f>
        <v>1644421</v>
      </c>
      <c r="F7" s="40" t="s">
        <v>588</v>
      </c>
      <c r="G7" s="21">
        <f>+G8+G9+G10+G11+G12+G13+G14+G15+G16+G17+G18+G19+G20+G21+G22+G23+G24+G25+G26+G27+G28+G29+G30+G31+G32</f>
        <v>10459518</v>
      </c>
      <c r="H7" s="21">
        <f>+H8+H9+H10+H11+H12+H13+H14+H15+H16+H17+H18+H19+H20+H21+H22+H23+H24+H25+H26+H27+H28+H29+H30+H31+H32</f>
        <v>9956775</v>
      </c>
      <c r="I7" s="21">
        <f>G7-H7</f>
        <v>502743</v>
      </c>
    </row>
    <row r="8" spans="1:9" x14ac:dyDescent="0.4">
      <c r="A8" s="1"/>
      <c r="B8" s="38" t="s">
        <v>589</v>
      </c>
      <c r="C8" s="39">
        <v>22053870</v>
      </c>
      <c r="D8" s="39">
        <v>21124452</v>
      </c>
      <c r="E8" s="39">
        <f t="shared" ref="E8:E70" si="0">C8-D8</f>
        <v>929418</v>
      </c>
      <c r="F8" s="38" t="s">
        <v>590</v>
      </c>
      <c r="G8" s="39"/>
      <c r="H8" s="39"/>
      <c r="I8" s="39">
        <f t="shared" ref="I8:I32" si="1">G8-H8</f>
        <v>0</v>
      </c>
    </row>
    <row r="9" spans="1:9" x14ac:dyDescent="0.4">
      <c r="A9" s="1"/>
      <c r="B9" s="36" t="s">
        <v>591</v>
      </c>
      <c r="C9" s="19"/>
      <c r="D9" s="19"/>
      <c r="E9" s="19">
        <f t="shared" si="0"/>
        <v>0</v>
      </c>
      <c r="F9" s="36" t="s">
        <v>592</v>
      </c>
      <c r="G9" s="19">
        <v>2420549</v>
      </c>
      <c r="H9" s="19">
        <v>910337</v>
      </c>
      <c r="I9" s="19">
        <f t="shared" si="1"/>
        <v>1510212</v>
      </c>
    </row>
    <row r="10" spans="1:9" x14ac:dyDescent="0.4">
      <c r="A10" s="1"/>
      <c r="B10" s="36" t="s">
        <v>593</v>
      </c>
      <c r="C10" s="19">
        <v>9614575</v>
      </c>
      <c r="D10" s="19">
        <v>8899572</v>
      </c>
      <c r="E10" s="19">
        <f t="shared" si="0"/>
        <v>715003</v>
      </c>
      <c r="F10" s="36" t="s">
        <v>594</v>
      </c>
      <c r="G10" s="19"/>
      <c r="H10" s="19"/>
      <c r="I10" s="19">
        <f t="shared" si="1"/>
        <v>0</v>
      </c>
    </row>
    <row r="11" spans="1:9" x14ac:dyDescent="0.4">
      <c r="A11" s="1"/>
      <c r="B11" s="36" t="s">
        <v>595</v>
      </c>
      <c r="C11" s="19"/>
      <c r="D11" s="19"/>
      <c r="E11" s="19">
        <f t="shared" si="0"/>
        <v>0</v>
      </c>
      <c r="F11" s="36" t="s">
        <v>596</v>
      </c>
      <c r="G11" s="19"/>
      <c r="H11" s="19"/>
      <c r="I11" s="19">
        <f t="shared" si="1"/>
        <v>0</v>
      </c>
    </row>
    <row r="12" spans="1:9" x14ac:dyDescent="0.4">
      <c r="A12" s="1"/>
      <c r="B12" s="36" t="s">
        <v>597</v>
      </c>
      <c r="C12" s="19"/>
      <c r="D12" s="19"/>
      <c r="E12" s="19">
        <f t="shared" si="0"/>
        <v>0</v>
      </c>
      <c r="F12" s="36" t="s">
        <v>736</v>
      </c>
      <c r="G12" s="19"/>
      <c r="H12" s="19"/>
      <c r="I12" s="19">
        <f t="shared" si="1"/>
        <v>0</v>
      </c>
    </row>
    <row r="13" spans="1:9" x14ac:dyDescent="0.4">
      <c r="A13" s="1"/>
      <c r="B13" s="36" t="s">
        <v>599</v>
      </c>
      <c r="C13" s="19"/>
      <c r="D13" s="19"/>
      <c r="E13" s="19">
        <f t="shared" si="0"/>
        <v>0</v>
      </c>
      <c r="F13" s="36" t="s">
        <v>598</v>
      </c>
      <c r="G13" s="19"/>
      <c r="H13" s="19"/>
      <c r="I13" s="19">
        <f t="shared" si="1"/>
        <v>0</v>
      </c>
    </row>
    <row r="14" spans="1:9" x14ac:dyDescent="0.4">
      <c r="A14" s="1"/>
      <c r="B14" s="36" t="s">
        <v>601</v>
      </c>
      <c r="C14" s="19"/>
      <c r="D14" s="19"/>
      <c r="E14" s="19">
        <f t="shared" si="0"/>
        <v>0</v>
      </c>
      <c r="F14" s="36" t="s">
        <v>737</v>
      </c>
      <c r="G14" s="19"/>
      <c r="H14" s="19"/>
      <c r="I14" s="19">
        <f t="shared" si="1"/>
        <v>0</v>
      </c>
    </row>
    <row r="15" spans="1:9" x14ac:dyDescent="0.4">
      <c r="A15" s="1"/>
      <c r="B15" s="36" t="s">
        <v>603</v>
      </c>
      <c r="C15" s="19"/>
      <c r="D15" s="19"/>
      <c r="E15" s="19">
        <f t="shared" si="0"/>
        <v>0</v>
      </c>
      <c r="F15" s="36" t="s">
        <v>600</v>
      </c>
      <c r="G15" s="19"/>
      <c r="H15" s="19"/>
      <c r="I15" s="19">
        <f t="shared" si="1"/>
        <v>0</v>
      </c>
    </row>
    <row r="16" spans="1:9" x14ac:dyDescent="0.4">
      <c r="A16" s="1"/>
      <c r="B16" s="36" t="s">
        <v>605</v>
      </c>
      <c r="C16" s="19"/>
      <c r="D16" s="19"/>
      <c r="E16" s="19">
        <f t="shared" si="0"/>
        <v>0</v>
      </c>
      <c r="F16" s="36" t="s">
        <v>738</v>
      </c>
      <c r="G16" s="19"/>
      <c r="H16" s="19"/>
      <c r="I16" s="19">
        <f t="shared" si="1"/>
        <v>0</v>
      </c>
    </row>
    <row r="17" spans="1:9" x14ac:dyDescent="0.4">
      <c r="A17" s="1"/>
      <c r="B17" s="36" t="s">
        <v>607</v>
      </c>
      <c r="C17" s="19"/>
      <c r="D17" s="19"/>
      <c r="E17" s="19">
        <f t="shared" si="0"/>
        <v>0</v>
      </c>
      <c r="F17" s="36" t="s">
        <v>602</v>
      </c>
      <c r="G17" s="19"/>
      <c r="H17" s="19"/>
      <c r="I17" s="19">
        <f t="shared" si="1"/>
        <v>0</v>
      </c>
    </row>
    <row r="18" spans="1:9" x14ac:dyDescent="0.4">
      <c r="A18" s="1"/>
      <c r="B18" s="36" t="s">
        <v>609</v>
      </c>
      <c r="C18" s="19"/>
      <c r="D18" s="19"/>
      <c r="E18" s="19">
        <f t="shared" si="0"/>
        <v>0</v>
      </c>
      <c r="F18" s="36" t="s">
        <v>604</v>
      </c>
      <c r="G18" s="19"/>
      <c r="H18" s="19"/>
      <c r="I18" s="19">
        <f t="shared" si="1"/>
        <v>0</v>
      </c>
    </row>
    <row r="19" spans="1:9" x14ac:dyDescent="0.4">
      <c r="A19" s="1"/>
      <c r="B19" s="36" t="s">
        <v>611</v>
      </c>
      <c r="C19" s="19"/>
      <c r="D19" s="19"/>
      <c r="E19" s="19">
        <f t="shared" si="0"/>
        <v>0</v>
      </c>
      <c r="F19" s="36" t="s">
        <v>606</v>
      </c>
      <c r="G19" s="19"/>
      <c r="H19" s="19"/>
      <c r="I19" s="19">
        <f t="shared" si="1"/>
        <v>0</v>
      </c>
    </row>
    <row r="20" spans="1:9" x14ac:dyDescent="0.4">
      <c r="A20" s="1"/>
      <c r="B20" s="36" t="s">
        <v>613</v>
      </c>
      <c r="C20" s="19"/>
      <c r="D20" s="19"/>
      <c r="E20" s="19">
        <f t="shared" si="0"/>
        <v>0</v>
      </c>
      <c r="F20" s="36" t="s">
        <v>690</v>
      </c>
      <c r="G20" s="19"/>
      <c r="H20" s="19"/>
      <c r="I20" s="19">
        <f t="shared" si="1"/>
        <v>0</v>
      </c>
    </row>
    <row r="21" spans="1:9" x14ac:dyDescent="0.4">
      <c r="A21" s="1"/>
      <c r="B21" s="36" t="s">
        <v>615</v>
      </c>
      <c r="C21" s="19"/>
      <c r="D21" s="19"/>
      <c r="E21" s="19">
        <f t="shared" si="0"/>
        <v>0</v>
      </c>
      <c r="F21" s="36" t="s">
        <v>698</v>
      </c>
      <c r="G21" s="19"/>
      <c r="H21" s="19"/>
      <c r="I21" s="19">
        <f t="shared" si="1"/>
        <v>0</v>
      </c>
    </row>
    <row r="22" spans="1:9" x14ac:dyDescent="0.4">
      <c r="A22" s="1"/>
      <c r="B22" s="36" t="s">
        <v>617</v>
      </c>
      <c r="C22" s="19"/>
      <c r="D22" s="19"/>
      <c r="E22" s="19">
        <f t="shared" si="0"/>
        <v>0</v>
      </c>
      <c r="F22" s="36" t="s">
        <v>608</v>
      </c>
      <c r="G22" s="19"/>
      <c r="H22" s="19"/>
      <c r="I22" s="19">
        <f t="shared" si="1"/>
        <v>0</v>
      </c>
    </row>
    <row r="23" spans="1:9" x14ac:dyDescent="0.4">
      <c r="A23" s="1"/>
      <c r="B23" s="36" t="s">
        <v>619</v>
      </c>
      <c r="C23" s="19"/>
      <c r="D23" s="19"/>
      <c r="E23" s="19">
        <f t="shared" si="0"/>
        <v>0</v>
      </c>
      <c r="F23" s="36" t="s">
        <v>610</v>
      </c>
      <c r="G23" s="19"/>
      <c r="H23" s="19"/>
      <c r="I23" s="19">
        <f t="shared" si="1"/>
        <v>0</v>
      </c>
    </row>
    <row r="24" spans="1:9" x14ac:dyDescent="0.4">
      <c r="A24" s="1"/>
      <c r="B24" s="36" t="s">
        <v>621</v>
      </c>
      <c r="C24" s="19">
        <v>19644</v>
      </c>
      <c r="D24" s="19">
        <v>19644</v>
      </c>
      <c r="E24" s="19">
        <f t="shared" si="0"/>
        <v>0</v>
      </c>
      <c r="F24" s="36" t="s">
        <v>612</v>
      </c>
      <c r="G24" s="19"/>
      <c r="H24" s="19">
        <v>7469</v>
      </c>
      <c r="I24" s="19">
        <f t="shared" si="1"/>
        <v>-7469</v>
      </c>
    </row>
    <row r="25" spans="1:9" x14ac:dyDescent="0.4">
      <c r="A25" s="1"/>
      <c r="B25" s="36" t="s">
        <v>739</v>
      </c>
      <c r="C25" s="19"/>
      <c r="D25" s="19"/>
      <c r="E25" s="19">
        <f t="shared" si="0"/>
        <v>0</v>
      </c>
      <c r="F25" s="36" t="s">
        <v>614</v>
      </c>
      <c r="G25" s="19">
        <v>38969</v>
      </c>
      <c r="H25" s="19">
        <v>38969</v>
      </c>
      <c r="I25" s="19">
        <f t="shared" si="1"/>
        <v>0</v>
      </c>
    </row>
    <row r="26" spans="1:9" x14ac:dyDescent="0.4">
      <c r="A26" s="1"/>
      <c r="B26" s="36" t="s">
        <v>623</v>
      </c>
      <c r="C26" s="19"/>
      <c r="D26" s="19"/>
      <c r="E26" s="19">
        <f t="shared" si="0"/>
        <v>0</v>
      </c>
      <c r="F26" s="36" t="s">
        <v>616</v>
      </c>
      <c r="G26" s="19"/>
      <c r="H26" s="19"/>
      <c r="I26" s="19">
        <f t="shared" si="1"/>
        <v>0</v>
      </c>
    </row>
    <row r="27" spans="1:9" x14ac:dyDescent="0.4">
      <c r="A27" s="1"/>
      <c r="B27" s="36" t="s">
        <v>686</v>
      </c>
      <c r="C27" s="19"/>
      <c r="D27" s="19"/>
      <c r="E27" s="19">
        <f t="shared" si="0"/>
        <v>0</v>
      </c>
      <c r="F27" s="36" t="s">
        <v>618</v>
      </c>
      <c r="G27" s="19"/>
      <c r="H27" s="19"/>
      <c r="I27" s="19">
        <f t="shared" si="1"/>
        <v>0</v>
      </c>
    </row>
    <row r="28" spans="1:9" x14ac:dyDescent="0.4">
      <c r="A28" s="1"/>
      <c r="B28" s="36" t="s">
        <v>695</v>
      </c>
      <c r="C28" s="19"/>
      <c r="D28" s="19"/>
      <c r="E28" s="19">
        <f t="shared" si="0"/>
        <v>0</v>
      </c>
      <c r="F28" s="36" t="s">
        <v>691</v>
      </c>
      <c r="G28" s="19"/>
      <c r="H28" s="19"/>
      <c r="I28" s="19">
        <f t="shared" si="1"/>
        <v>0</v>
      </c>
    </row>
    <row r="29" spans="1:9" x14ac:dyDescent="0.4">
      <c r="A29" s="1"/>
      <c r="B29" s="36" t="s">
        <v>740</v>
      </c>
      <c r="C29" s="19"/>
      <c r="D29" s="19"/>
      <c r="E29" s="19">
        <f t="shared" si="0"/>
        <v>0</v>
      </c>
      <c r="F29" s="36" t="s">
        <v>699</v>
      </c>
      <c r="G29" s="19">
        <v>8000000</v>
      </c>
      <c r="H29" s="19">
        <v>9000000</v>
      </c>
      <c r="I29" s="19">
        <f t="shared" si="1"/>
        <v>-1000000</v>
      </c>
    </row>
    <row r="30" spans="1:9" x14ac:dyDescent="0.4">
      <c r="A30" s="1"/>
      <c r="B30" s="36" t="s">
        <v>625</v>
      </c>
      <c r="C30" s="19"/>
      <c r="D30" s="19"/>
      <c r="E30" s="19">
        <f t="shared" si="0"/>
        <v>0</v>
      </c>
      <c r="F30" s="36" t="s">
        <v>620</v>
      </c>
      <c r="G30" s="19"/>
      <c r="H30" s="19"/>
      <c r="I30" s="19">
        <f t="shared" si="1"/>
        <v>0</v>
      </c>
    </row>
    <row r="31" spans="1:9" x14ac:dyDescent="0.4">
      <c r="A31" s="1"/>
      <c r="B31" s="36" t="s">
        <v>687</v>
      </c>
      <c r="C31" s="19"/>
      <c r="D31" s="19"/>
      <c r="E31" s="19">
        <f t="shared" si="0"/>
        <v>0</v>
      </c>
      <c r="F31" s="36" t="s">
        <v>622</v>
      </c>
      <c r="G31" s="19"/>
      <c r="H31" s="19"/>
      <c r="I31" s="19">
        <f t="shared" si="1"/>
        <v>0</v>
      </c>
    </row>
    <row r="32" spans="1:9" x14ac:dyDescent="0.4">
      <c r="A32" s="1"/>
      <c r="B32" s="36" t="s">
        <v>696</v>
      </c>
      <c r="C32" s="19"/>
      <c r="D32" s="19"/>
      <c r="E32" s="19">
        <f t="shared" si="0"/>
        <v>0</v>
      </c>
      <c r="F32" s="36" t="s">
        <v>624</v>
      </c>
      <c r="G32" s="19"/>
      <c r="H32" s="19"/>
      <c r="I32" s="19">
        <f t="shared" si="1"/>
        <v>0</v>
      </c>
    </row>
    <row r="33" spans="1:9" x14ac:dyDescent="0.4">
      <c r="A33" s="1"/>
      <c r="B33" s="36" t="s">
        <v>626</v>
      </c>
      <c r="C33" s="19"/>
      <c r="D33" s="19"/>
      <c r="E33" s="19">
        <f t="shared" si="0"/>
        <v>0</v>
      </c>
      <c r="F33" s="36"/>
      <c r="G33" s="19"/>
      <c r="H33" s="19"/>
      <c r="I33" s="19"/>
    </row>
    <row r="34" spans="1:9" x14ac:dyDescent="0.4">
      <c r="A34" s="1"/>
      <c r="B34" s="36" t="s">
        <v>627</v>
      </c>
      <c r="C34" s="19"/>
      <c r="D34" s="19"/>
      <c r="E34" s="19">
        <f t="shared" si="0"/>
        <v>0</v>
      </c>
      <c r="F34" s="36"/>
      <c r="G34" s="19"/>
      <c r="H34" s="19"/>
      <c r="I34" s="19"/>
    </row>
    <row r="35" spans="1:9" x14ac:dyDescent="0.4">
      <c r="A35" s="1"/>
      <c r="B35" s="36" t="s">
        <v>741</v>
      </c>
      <c r="C35" s="19"/>
      <c r="D35" s="19"/>
      <c r="E35" s="19">
        <f t="shared" si="0"/>
        <v>0</v>
      </c>
      <c r="F35" s="36"/>
      <c r="G35" s="19"/>
      <c r="H35" s="19"/>
      <c r="I35" s="19"/>
    </row>
    <row r="36" spans="1:9" x14ac:dyDescent="0.4">
      <c r="A36" s="1"/>
      <c r="B36" s="36" t="s">
        <v>628</v>
      </c>
      <c r="C36" s="19"/>
      <c r="D36" s="19"/>
      <c r="E36" s="19">
        <f t="shared" si="0"/>
        <v>0</v>
      </c>
      <c r="F36" s="36"/>
      <c r="G36" s="19"/>
      <c r="H36" s="19"/>
      <c r="I36" s="19"/>
    </row>
    <row r="37" spans="1:9" x14ac:dyDescent="0.4">
      <c r="A37" s="1"/>
      <c r="B37" s="40" t="s">
        <v>629</v>
      </c>
      <c r="C37" s="21">
        <f>+C38 +C43</f>
        <v>62238570</v>
      </c>
      <c r="D37" s="21">
        <f>+D38 +D43</f>
        <v>64348639</v>
      </c>
      <c r="E37" s="21">
        <f t="shared" si="0"/>
        <v>-2110069</v>
      </c>
      <c r="F37" s="40" t="s">
        <v>630</v>
      </c>
      <c r="G37" s="21">
        <f>+G38+G39+G40+G41+G42+G43+G44+G45+G46+G47+G48+G49+G50</f>
        <v>8328318</v>
      </c>
      <c r="H37" s="21">
        <f>+H38+H39+H40+H41+H42+H43+H44+H45+H46+H47+H48+H49+H50</f>
        <v>7950396</v>
      </c>
      <c r="I37" s="21">
        <f t="shared" ref="I37:I51" si="2">G37-H37</f>
        <v>377922</v>
      </c>
    </row>
    <row r="38" spans="1:9" x14ac:dyDescent="0.4">
      <c r="A38" s="1"/>
      <c r="B38" s="40" t="s">
        <v>631</v>
      </c>
      <c r="C38" s="21">
        <f>+C39+C40+C41+C42</f>
        <v>1081393</v>
      </c>
      <c r="D38" s="21">
        <f>+D39+D40+D41+D42</f>
        <v>1622088</v>
      </c>
      <c r="E38" s="21">
        <f t="shared" si="0"/>
        <v>-540695</v>
      </c>
      <c r="F38" s="38" t="s">
        <v>742</v>
      </c>
      <c r="G38" s="39"/>
      <c r="H38" s="39"/>
      <c r="I38" s="39">
        <f t="shared" si="2"/>
        <v>0</v>
      </c>
    </row>
    <row r="39" spans="1:9" x14ac:dyDescent="0.4">
      <c r="A39" s="1"/>
      <c r="B39" s="38" t="s">
        <v>633</v>
      </c>
      <c r="C39" s="39"/>
      <c r="D39" s="39"/>
      <c r="E39" s="39">
        <f t="shared" si="0"/>
        <v>0</v>
      </c>
      <c r="F39" s="36" t="s">
        <v>632</v>
      </c>
      <c r="G39" s="19"/>
      <c r="H39" s="19"/>
      <c r="I39" s="19">
        <f t="shared" si="2"/>
        <v>0</v>
      </c>
    </row>
    <row r="40" spans="1:9" x14ac:dyDescent="0.4">
      <c r="A40" s="1"/>
      <c r="B40" s="36" t="s">
        <v>635</v>
      </c>
      <c r="C40" s="19">
        <v>1081393</v>
      </c>
      <c r="D40" s="19">
        <v>1622088</v>
      </c>
      <c r="E40" s="19">
        <f t="shared" si="0"/>
        <v>-540695</v>
      </c>
      <c r="F40" s="36" t="s">
        <v>743</v>
      </c>
      <c r="G40" s="19"/>
      <c r="H40" s="19"/>
      <c r="I40" s="19">
        <f t="shared" si="2"/>
        <v>0</v>
      </c>
    </row>
    <row r="41" spans="1:9" x14ac:dyDescent="0.4">
      <c r="A41" s="1"/>
      <c r="B41" s="36" t="s">
        <v>637</v>
      </c>
      <c r="C41" s="19"/>
      <c r="D41" s="19"/>
      <c r="E41" s="19">
        <f t="shared" si="0"/>
        <v>0</v>
      </c>
      <c r="F41" s="36" t="s">
        <v>634</v>
      </c>
      <c r="G41" s="19"/>
      <c r="H41" s="19"/>
      <c r="I41" s="19">
        <f t="shared" si="2"/>
        <v>0</v>
      </c>
    </row>
    <row r="42" spans="1:9" x14ac:dyDescent="0.4">
      <c r="A42" s="1"/>
      <c r="B42" s="36" t="s">
        <v>639</v>
      </c>
      <c r="C42" s="19"/>
      <c r="D42" s="19"/>
      <c r="E42" s="19">
        <f t="shared" si="0"/>
        <v>0</v>
      </c>
      <c r="F42" s="36" t="s">
        <v>636</v>
      </c>
      <c r="G42" s="19"/>
      <c r="H42" s="19"/>
      <c r="I42" s="19">
        <f t="shared" si="2"/>
        <v>0</v>
      </c>
    </row>
    <row r="43" spans="1:9" x14ac:dyDescent="0.4">
      <c r="A43" s="1"/>
      <c r="B43" s="40" t="s">
        <v>641</v>
      </c>
      <c r="C43" s="21">
        <f>+C44+C45+C46+C47+C48+C49+C50+C51+C52+C53+C54+C55+C56+C57+C58+C59+C60+C61+C62+C63+C64+C65+C66+C67-ABS(C68)-ABS(C69)</f>
        <v>61157177</v>
      </c>
      <c r="D43" s="21">
        <f>+D44+D45+D46+D47+D48+D49+D50+D51+D52+D53+D54+D55+D56+D57+D58+D59+D60+D61+D62+D63+D64+D65+D66+D67-ABS(D68)-ABS(D69)</f>
        <v>62726551</v>
      </c>
      <c r="E43" s="21">
        <f t="shared" si="0"/>
        <v>-1569374</v>
      </c>
      <c r="F43" s="36" t="s">
        <v>638</v>
      </c>
      <c r="G43" s="19"/>
      <c r="H43" s="19"/>
      <c r="I43" s="19">
        <f t="shared" si="2"/>
        <v>0</v>
      </c>
    </row>
    <row r="44" spans="1:9" x14ac:dyDescent="0.4">
      <c r="A44" s="1"/>
      <c r="B44" s="38" t="s">
        <v>633</v>
      </c>
      <c r="C44" s="39">
        <v>23729563</v>
      </c>
      <c r="D44" s="39">
        <v>23729563</v>
      </c>
      <c r="E44" s="39">
        <f t="shared" si="0"/>
        <v>0</v>
      </c>
      <c r="F44" s="36" t="s">
        <v>692</v>
      </c>
      <c r="G44" s="19"/>
      <c r="H44" s="19"/>
      <c r="I44" s="19">
        <f t="shared" si="2"/>
        <v>0</v>
      </c>
    </row>
    <row r="45" spans="1:9" x14ac:dyDescent="0.4">
      <c r="A45" s="1"/>
      <c r="B45" s="36" t="s">
        <v>635</v>
      </c>
      <c r="C45" s="19">
        <v>24318736</v>
      </c>
      <c r="D45" s="19">
        <v>26609537</v>
      </c>
      <c r="E45" s="19">
        <f t="shared" si="0"/>
        <v>-2290801</v>
      </c>
      <c r="F45" s="36" t="s">
        <v>700</v>
      </c>
      <c r="G45" s="19"/>
      <c r="H45" s="19"/>
      <c r="I45" s="19">
        <f t="shared" si="2"/>
        <v>0</v>
      </c>
    </row>
    <row r="46" spans="1:9" x14ac:dyDescent="0.4">
      <c r="A46" s="1"/>
      <c r="B46" s="36" t="s">
        <v>645</v>
      </c>
      <c r="C46" s="19">
        <v>1509537</v>
      </c>
      <c r="D46" s="19">
        <v>1685227</v>
      </c>
      <c r="E46" s="19">
        <f t="shared" si="0"/>
        <v>-175690</v>
      </c>
      <c r="F46" s="36" t="s">
        <v>640</v>
      </c>
      <c r="G46" s="19">
        <v>8328318</v>
      </c>
      <c r="H46" s="19">
        <v>7950396</v>
      </c>
      <c r="I46" s="19">
        <f t="shared" si="2"/>
        <v>377922</v>
      </c>
    </row>
    <row r="47" spans="1:9" x14ac:dyDescent="0.4">
      <c r="A47" s="1"/>
      <c r="B47" s="36" t="s">
        <v>647</v>
      </c>
      <c r="C47" s="19"/>
      <c r="D47" s="19"/>
      <c r="E47" s="19">
        <f t="shared" si="0"/>
        <v>0</v>
      </c>
      <c r="F47" s="36" t="s">
        <v>642</v>
      </c>
      <c r="G47" s="19"/>
      <c r="H47" s="19"/>
      <c r="I47" s="19">
        <f t="shared" si="2"/>
        <v>0</v>
      </c>
    </row>
    <row r="48" spans="1:9" x14ac:dyDescent="0.4">
      <c r="A48" s="1"/>
      <c r="B48" s="36" t="s">
        <v>649</v>
      </c>
      <c r="C48" s="19"/>
      <c r="D48" s="19">
        <v>1</v>
      </c>
      <c r="E48" s="19">
        <f t="shared" si="0"/>
        <v>-1</v>
      </c>
      <c r="F48" s="36" t="s">
        <v>643</v>
      </c>
      <c r="G48" s="19"/>
      <c r="H48" s="19"/>
      <c r="I48" s="19">
        <f t="shared" si="2"/>
        <v>0</v>
      </c>
    </row>
    <row r="49" spans="1:9" x14ac:dyDescent="0.4">
      <c r="A49" s="1"/>
      <c r="B49" s="36" t="s">
        <v>651</v>
      </c>
      <c r="C49" s="19">
        <v>3220276</v>
      </c>
      <c r="D49" s="19">
        <v>2681436</v>
      </c>
      <c r="E49" s="19">
        <f t="shared" si="0"/>
        <v>538840</v>
      </c>
      <c r="F49" s="36" t="s">
        <v>644</v>
      </c>
      <c r="G49" s="19"/>
      <c r="H49" s="19"/>
      <c r="I49" s="19">
        <f t="shared" si="2"/>
        <v>0</v>
      </c>
    </row>
    <row r="50" spans="1:9" x14ac:dyDescent="0.4">
      <c r="A50" s="1"/>
      <c r="B50" s="36" t="s">
        <v>653</v>
      </c>
      <c r="C50" s="19"/>
      <c r="D50" s="19"/>
      <c r="E50" s="19">
        <f t="shared" si="0"/>
        <v>0</v>
      </c>
      <c r="F50" s="36" t="s">
        <v>646</v>
      </c>
      <c r="G50" s="19"/>
      <c r="H50" s="19"/>
      <c r="I50" s="19">
        <f t="shared" si="2"/>
        <v>0</v>
      </c>
    </row>
    <row r="51" spans="1:9" x14ac:dyDescent="0.4">
      <c r="A51" s="1"/>
      <c r="B51" s="36" t="s">
        <v>655</v>
      </c>
      <c r="C51" s="19"/>
      <c r="D51" s="19"/>
      <c r="E51" s="19">
        <f t="shared" si="0"/>
        <v>0</v>
      </c>
      <c r="F51" s="40" t="s">
        <v>648</v>
      </c>
      <c r="G51" s="21">
        <f>+G7 +G37</f>
        <v>18787836</v>
      </c>
      <c r="H51" s="21">
        <f>+H7 +H37</f>
        <v>17907171</v>
      </c>
      <c r="I51" s="21">
        <f t="shared" si="2"/>
        <v>880665</v>
      </c>
    </row>
    <row r="52" spans="1:9" x14ac:dyDescent="0.4">
      <c r="A52" s="1"/>
      <c r="B52" s="36" t="s">
        <v>657</v>
      </c>
      <c r="C52" s="19"/>
      <c r="D52" s="19"/>
      <c r="E52" s="19">
        <f t="shared" si="0"/>
        <v>0</v>
      </c>
      <c r="F52" s="91" t="s">
        <v>650</v>
      </c>
      <c r="G52" s="92"/>
      <c r="H52" s="92"/>
      <c r="I52" s="93"/>
    </row>
    <row r="53" spans="1:9" x14ac:dyDescent="0.4">
      <c r="A53" s="1"/>
      <c r="B53" s="36" t="s">
        <v>659</v>
      </c>
      <c r="C53" s="19"/>
      <c r="D53" s="19"/>
      <c r="E53" s="19">
        <f t="shared" si="0"/>
        <v>0</v>
      </c>
      <c r="F53" s="38" t="s">
        <v>652</v>
      </c>
      <c r="G53" s="39"/>
      <c r="H53" s="39"/>
      <c r="I53" s="39">
        <f t="shared" ref="I53:I60" si="3">G53-H53</f>
        <v>0</v>
      </c>
    </row>
    <row r="54" spans="1:9" x14ac:dyDescent="0.4">
      <c r="A54" s="1"/>
      <c r="B54" s="36" t="s">
        <v>661</v>
      </c>
      <c r="C54" s="19"/>
      <c r="D54" s="19"/>
      <c r="E54" s="19">
        <f t="shared" si="0"/>
        <v>0</v>
      </c>
      <c r="F54" s="36" t="s">
        <v>654</v>
      </c>
      <c r="G54" s="19">
        <v>811044</v>
      </c>
      <c r="H54" s="19">
        <v>1216565</v>
      </c>
      <c r="I54" s="19">
        <f t="shared" si="3"/>
        <v>-405521</v>
      </c>
    </row>
    <row r="55" spans="1:9" x14ac:dyDescent="0.4">
      <c r="A55" s="1"/>
      <c r="B55" s="36" t="s">
        <v>639</v>
      </c>
      <c r="C55" s="19"/>
      <c r="D55" s="19"/>
      <c r="E55" s="19">
        <f t="shared" si="0"/>
        <v>0</v>
      </c>
      <c r="F55" s="36" t="s">
        <v>656</v>
      </c>
      <c r="G55" s="19">
        <f>+G56+G57+G58</f>
        <v>0</v>
      </c>
      <c r="H55" s="19">
        <f>+H56+H57+H58</f>
        <v>0</v>
      </c>
      <c r="I55" s="19">
        <f t="shared" si="3"/>
        <v>0</v>
      </c>
    </row>
    <row r="56" spans="1:9" x14ac:dyDescent="0.4">
      <c r="A56" s="1"/>
      <c r="B56" s="36" t="s">
        <v>744</v>
      </c>
      <c r="C56" s="19"/>
      <c r="D56" s="19"/>
      <c r="E56" s="19">
        <f t="shared" si="0"/>
        <v>0</v>
      </c>
      <c r="F56" s="36" t="s">
        <v>658</v>
      </c>
      <c r="G56" s="19"/>
      <c r="H56" s="19"/>
      <c r="I56" s="19">
        <f t="shared" si="3"/>
        <v>0</v>
      </c>
    </row>
    <row r="57" spans="1:9" x14ac:dyDescent="0.4">
      <c r="A57" s="1"/>
      <c r="B57" s="36" t="s">
        <v>664</v>
      </c>
      <c r="C57" s="19"/>
      <c r="D57" s="19"/>
      <c r="E57" s="19">
        <f t="shared" si="0"/>
        <v>0</v>
      </c>
      <c r="F57" s="36" t="s">
        <v>660</v>
      </c>
      <c r="G57" s="19"/>
      <c r="H57" s="19"/>
      <c r="I57" s="19">
        <f t="shared" si="3"/>
        <v>0</v>
      </c>
    </row>
    <row r="58" spans="1:9" x14ac:dyDescent="0.4">
      <c r="A58" s="1"/>
      <c r="B58" s="36" t="s">
        <v>688</v>
      </c>
      <c r="C58" s="19"/>
      <c r="D58" s="19"/>
      <c r="E58" s="19">
        <f t="shared" si="0"/>
        <v>0</v>
      </c>
      <c r="F58" s="36" t="s">
        <v>662</v>
      </c>
      <c r="G58" s="19"/>
      <c r="H58" s="19"/>
      <c r="I58" s="19">
        <f t="shared" si="3"/>
        <v>0</v>
      </c>
    </row>
    <row r="59" spans="1:9" x14ac:dyDescent="0.4">
      <c r="A59" s="1"/>
      <c r="B59" s="36" t="s">
        <v>697</v>
      </c>
      <c r="C59" s="19"/>
      <c r="D59" s="19"/>
      <c r="E59" s="19">
        <f t="shared" si="0"/>
        <v>0</v>
      </c>
      <c r="F59" s="36" t="s">
        <v>663</v>
      </c>
      <c r="G59" s="19">
        <v>74327779</v>
      </c>
      <c r="H59" s="19">
        <v>75268571</v>
      </c>
      <c r="I59" s="19">
        <f t="shared" si="3"/>
        <v>-940792</v>
      </c>
    </row>
    <row r="60" spans="1:9" x14ac:dyDescent="0.4">
      <c r="A60" s="1"/>
      <c r="B60" s="36" t="s">
        <v>666</v>
      </c>
      <c r="C60" s="19">
        <v>8328318</v>
      </c>
      <c r="D60" s="19">
        <v>7950396</v>
      </c>
      <c r="E60" s="19">
        <f t="shared" si="0"/>
        <v>377922</v>
      </c>
      <c r="F60" s="36" t="s">
        <v>665</v>
      </c>
      <c r="G60" s="19">
        <v>-940792</v>
      </c>
      <c r="H60" s="19">
        <v>-1894235</v>
      </c>
      <c r="I60" s="19">
        <f t="shared" si="3"/>
        <v>953443</v>
      </c>
    </row>
    <row r="61" spans="1:9" x14ac:dyDescent="0.4">
      <c r="A61" s="1"/>
      <c r="B61" s="36" t="s">
        <v>667</v>
      </c>
      <c r="C61" s="19"/>
      <c r="D61" s="19"/>
      <c r="E61" s="19">
        <f t="shared" si="0"/>
        <v>0</v>
      </c>
      <c r="F61" s="36"/>
      <c r="G61" s="19"/>
      <c r="H61" s="19"/>
      <c r="I61" s="19"/>
    </row>
    <row r="62" spans="1:9" x14ac:dyDescent="0.4">
      <c r="A62" s="1"/>
      <c r="B62" s="36" t="s">
        <v>668</v>
      </c>
      <c r="C62" s="19"/>
      <c r="D62" s="19"/>
      <c r="E62" s="19">
        <f t="shared" si="0"/>
        <v>0</v>
      </c>
      <c r="F62" s="36"/>
      <c r="G62" s="19"/>
      <c r="H62" s="19"/>
      <c r="I62" s="19"/>
    </row>
    <row r="63" spans="1:9" x14ac:dyDescent="0.4">
      <c r="A63" s="1"/>
      <c r="B63" s="36" t="s">
        <v>669</v>
      </c>
      <c r="C63" s="19"/>
      <c r="D63" s="19"/>
      <c r="E63" s="19">
        <f t="shared" si="0"/>
        <v>0</v>
      </c>
      <c r="F63" s="36"/>
      <c r="G63" s="19"/>
      <c r="H63" s="19"/>
      <c r="I63" s="19"/>
    </row>
    <row r="64" spans="1:9" x14ac:dyDescent="0.4">
      <c r="A64" s="1"/>
      <c r="B64" s="36" t="s">
        <v>670</v>
      </c>
      <c r="C64" s="19">
        <v>50747</v>
      </c>
      <c r="D64" s="19">
        <v>70391</v>
      </c>
      <c r="E64" s="19">
        <f t="shared" si="0"/>
        <v>-19644</v>
      </c>
      <c r="F64" s="36"/>
      <c r="G64" s="19"/>
      <c r="H64" s="19"/>
      <c r="I64" s="19"/>
    </row>
    <row r="65" spans="1:9" x14ac:dyDescent="0.4">
      <c r="A65" s="1"/>
      <c r="B65" s="36" t="s">
        <v>671</v>
      </c>
      <c r="C65" s="19"/>
      <c r="D65" s="19"/>
      <c r="E65" s="19">
        <f t="shared" si="0"/>
        <v>0</v>
      </c>
      <c r="F65" s="36"/>
      <c r="G65" s="19"/>
      <c r="H65" s="19"/>
      <c r="I65" s="19"/>
    </row>
    <row r="66" spans="1:9" x14ac:dyDescent="0.4">
      <c r="A66" s="1"/>
      <c r="B66" s="36" t="s">
        <v>672</v>
      </c>
      <c r="C66" s="19"/>
      <c r="D66" s="19"/>
      <c r="E66" s="19">
        <f t="shared" si="0"/>
        <v>0</v>
      </c>
      <c r="F66" s="36"/>
      <c r="G66" s="19"/>
      <c r="H66" s="19"/>
      <c r="I66" s="19"/>
    </row>
    <row r="67" spans="1:9" x14ac:dyDescent="0.4">
      <c r="A67" s="1"/>
      <c r="B67" s="36" t="s">
        <v>673</v>
      </c>
      <c r="C67" s="19"/>
      <c r="D67" s="19"/>
      <c r="E67" s="19">
        <f t="shared" si="0"/>
        <v>0</v>
      </c>
      <c r="F67" s="36"/>
      <c r="G67" s="19"/>
      <c r="H67" s="19"/>
      <c r="I67" s="19"/>
    </row>
    <row r="68" spans="1:9" x14ac:dyDescent="0.4">
      <c r="A68" s="1"/>
      <c r="B68" s="36" t="s">
        <v>741</v>
      </c>
      <c r="C68" s="19"/>
      <c r="D68" s="19"/>
      <c r="E68" s="19">
        <f t="shared" si="0"/>
        <v>0</v>
      </c>
      <c r="F68" s="49"/>
      <c r="G68" s="50"/>
      <c r="H68" s="50"/>
      <c r="I68" s="50"/>
    </row>
    <row r="69" spans="1:9" x14ac:dyDescent="0.4">
      <c r="A69" s="1"/>
      <c r="B69" s="49" t="s">
        <v>628</v>
      </c>
      <c r="C69" s="50"/>
      <c r="D69" s="50"/>
      <c r="E69" s="50">
        <f t="shared" si="0"/>
        <v>0</v>
      </c>
      <c r="F69" s="40" t="s">
        <v>674</v>
      </c>
      <c r="G69" s="21">
        <f>+G53 +G54 +G55 +G59</f>
        <v>75138823</v>
      </c>
      <c r="H69" s="21">
        <f>+H53 +H54 +H55 +H59</f>
        <v>76485136</v>
      </c>
      <c r="I69" s="21">
        <f t="shared" ref="I69:I70" si="4">G69-H69</f>
        <v>-1346313</v>
      </c>
    </row>
    <row r="70" spans="1:9" x14ac:dyDescent="0.4">
      <c r="A70" s="1"/>
      <c r="B70" s="40" t="s">
        <v>675</v>
      </c>
      <c r="C70" s="21">
        <f>+C7 +C37</f>
        <v>93926659</v>
      </c>
      <c r="D70" s="21">
        <f>+D7 +D37</f>
        <v>94392307</v>
      </c>
      <c r="E70" s="21">
        <f t="shared" si="0"/>
        <v>-465648</v>
      </c>
      <c r="F70" s="11" t="s">
        <v>676</v>
      </c>
      <c r="G70" s="13">
        <f>+G51 +G69</f>
        <v>93926659</v>
      </c>
      <c r="H70" s="13">
        <f>+H51 +H69</f>
        <v>94392307</v>
      </c>
      <c r="I70" s="13">
        <f t="shared" si="4"/>
        <v>-465648</v>
      </c>
    </row>
  </sheetData>
  <mergeCells count="5">
    <mergeCell ref="F52:I52"/>
    <mergeCell ref="B2:I2"/>
    <mergeCell ref="B3:I3"/>
    <mergeCell ref="B5:E5"/>
    <mergeCell ref="F5:I5"/>
  </mergeCells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DAD9-AB32-45A2-9480-406D26FD28E1}">
  <dimension ref="A1:I70"/>
  <sheetViews>
    <sheetView topLeftCell="D1" workbookViewId="0">
      <selection activeCell="D1" sqref="A1:XFD1048576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 x14ac:dyDescent="0.4">
      <c r="A1" s="1"/>
      <c r="B1" s="64"/>
      <c r="C1" s="1"/>
      <c r="D1" s="1"/>
      <c r="E1" s="1"/>
      <c r="F1" s="1"/>
      <c r="G1" s="1"/>
      <c r="H1" s="2"/>
      <c r="I1" s="2" t="s">
        <v>701</v>
      </c>
    </row>
    <row r="2" spans="1:9" ht="21" x14ac:dyDescent="0.4">
      <c r="A2" s="1"/>
      <c r="B2" s="70" t="s">
        <v>717</v>
      </c>
      <c r="C2" s="70"/>
      <c r="D2" s="70"/>
      <c r="E2" s="70"/>
      <c r="F2" s="70"/>
      <c r="G2" s="70"/>
      <c r="H2" s="70"/>
      <c r="I2" s="70"/>
    </row>
    <row r="3" spans="1:9" ht="21" x14ac:dyDescent="0.4">
      <c r="A3" s="1"/>
      <c r="B3" s="71" t="s">
        <v>735</v>
      </c>
      <c r="C3" s="71"/>
      <c r="D3" s="71"/>
      <c r="E3" s="71"/>
      <c r="F3" s="71"/>
      <c r="G3" s="71"/>
      <c r="H3" s="71"/>
      <c r="I3" s="71"/>
    </row>
    <row r="4" spans="1:9" x14ac:dyDescent="0.4">
      <c r="A4" s="1"/>
      <c r="B4" s="3"/>
      <c r="C4" s="1"/>
      <c r="D4" s="1"/>
      <c r="E4" s="1"/>
      <c r="F4" s="1"/>
      <c r="G4" s="1"/>
      <c r="H4" s="1"/>
      <c r="I4" s="47" t="s">
        <v>2</v>
      </c>
    </row>
    <row r="5" spans="1:9" x14ac:dyDescent="0.4">
      <c r="A5" s="1"/>
      <c r="B5" s="94" t="s">
        <v>582</v>
      </c>
      <c r="C5" s="95"/>
      <c r="D5" s="95"/>
      <c r="E5" s="96"/>
      <c r="F5" s="94" t="s">
        <v>583</v>
      </c>
      <c r="G5" s="95"/>
      <c r="H5" s="95"/>
      <c r="I5" s="96"/>
    </row>
    <row r="6" spans="1:9" x14ac:dyDescent="0.4">
      <c r="A6" s="1"/>
      <c r="B6" s="65"/>
      <c r="C6" s="65" t="s">
        <v>584</v>
      </c>
      <c r="D6" s="65" t="s">
        <v>585</v>
      </c>
      <c r="E6" s="65" t="s">
        <v>586</v>
      </c>
      <c r="F6" s="48"/>
      <c r="G6" s="65" t="s">
        <v>584</v>
      </c>
      <c r="H6" s="65" t="s">
        <v>585</v>
      </c>
      <c r="I6" s="65" t="s">
        <v>586</v>
      </c>
    </row>
    <row r="7" spans="1:9" x14ac:dyDescent="0.4">
      <c r="A7" s="1"/>
      <c r="B7" s="40" t="s">
        <v>587</v>
      </c>
      <c r="C7" s="21">
        <f>+C8+C9+C10+C11+C12+C13+C14+C15+C16+C17+C18+C19+C20+C21+C22+C23+C24+C25+C26+C27+C28+C29+C30+C31+C32+C33+C34-ABS(C35)-ABS(C36)</f>
        <v>12420284</v>
      </c>
      <c r="D7" s="21">
        <f>+D8+D9+D10+D11+D12+D13+D14+D15+D16+D17+D18+D19+D20+D21+D22+D23+D24+D25+D26+D27+D28+D29+D30+D31+D32+D33+D34-ABS(D35)-ABS(D36)</f>
        <v>13131901</v>
      </c>
      <c r="E7" s="21">
        <f>C7-D7</f>
        <v>-711617</v>
      </c>
      <c r="F7" s="40" t="s">
        <v>588</v>
      </c>
      <c r="G7" s="21">
        <f>+G8+G9+G10+G11+G12+G13+G14+G15+G16+G17+G18+G19+G20+G21+G22+G23+G24+G25+G26+G27+G28+G29+G30+G31+G32</f>
        <v>286625</v>
      </c>
      <c r="H7" s="21">
        <f>+H8+H9+H10+H11+H12+H13+H14+H15+H16+H17+H18+H19+H20+H21+H22+H23+H24+H25+H26+H27+H28+H29+H30+H31+H32</f>
        <v>1127380</v>
      </c>
      <c r="I7" s="21">
        <f>G7-H7</f>
        <v>-840755</v>
      </c>
    </row>
    <row r="8" spans="1:9" x14ac:dyDescent="0.4">
      <c r="A8" s="1"/>
      <c r="B8" s="38" t="s">
        <v>589</v>
      </c>
      <c r="C8" s="39">
        <v>12411770</v>
      </c>
      <c r="D8" s="39">
        <v>13124761</v>
      </c>
      <c r="E8" s="39">
        <f t="shared" ref="E8:E70" si="0">C8-D8</f>
        <v>-712991</v>
      </c>
      <c r="F8" s="38" t="s">
        <v>590</v>
      </c>
      <c r="G8" s="39"/>
      <c r="H8" s="39"/>
      <c r="I8" s="39">
        <f t="shared" ref="I8:I32" si="1">G8-H8</f>
        <v>0</v>
      </c>
    </row>
    <row r="9" spans="1:9" x14ac:dyDescent="0.4">
      <c r="A9" s="1"/>
      <c r="B9" s="36" t="s">
        <v>591</v>
      </c>
      <c r="C9" s="19"/>
      <c r="D9" s="19"/>
      <c r="E9" s="19">
        <f t="shared" si="0"/>
        <v>0</v>
      </c>
      <c r="F9" s="36" t="s">
        <v>592</v>
      </c>
      <c r="G9" s="19">
        <v>286625</v>
      </c>
      <c r="H9" s="19">
        <v>662380</v>
      </c>
      <c r="I9" s="19">
        <f t="shared" si="1"/>
        <v>-375755</v>
      </c>
    </row>
    <row r="10" spans="1:9" x14ac:dyDescent="0.4">
      <c r="A10" s="1"/>
      <c r="B10" s="36" t="s">
        <v>593</v>
      </c>
      <c r="C10" s="19">
        <v>1374</v>
      </c>
      <c r="D10" s="19"/>
      <c r="E10" s="19">
        <f t="shared" si="0"/>
        <v>1374</v>
      </c>
      <c r="F10" s="36" t="s">
        <v>594</v>
      </c>
      <c r="G10" s="19"/>
      <c r="H10" s="19"/>
      <c r="I10" s="19">
        <f t="shared" si="1"/>
        <v>0</v>
      </c>
    </row>
    <row r="11" spans="1:9" x14ac:dyDescent="0.4">
      <c r="A11" s="1"/>
      <c r="B11" s="36" t="s">
        <v>595</v>
      </c>
      <c r="C11" s="19"/>
      <c r="D11" s="19"/>
      <c r="E11" s="19">
        <f t="shared" si="0"/>
        <v>0</v>
      </c>
      <c r="F11" s="36" t="s">
        <v>596</v>
      </c>
      <c r="G11" s="19"/>
      <c r="H11" s="19"/>
      <c r="I11" s="19">
        <f t="shared" si="1"/>
        <v>0</v>
      </c>
    </row>
    <row r="12" spans="1:9" x14ac:dyDescent="0.4">
      <c r="A12" s="1"/>
      <c r="B12" s="36" t="s">
        <v>597</v>
      </c>
      <c r="C12" s="19"/>
      <c r="D12" s="19"/>
      <c r="E12" s="19">
        <f t="shared" si="0"/>
        <v>0</v>
      </c>
      <c r="F12" s="36" t="s">
        <v>736</v>
      </c>
      <c r="G12" s="19"/>
      <c r="H12" s="19"/>
      <c r="I12" s="19">
        <f t="shared" si="1"/>
        <v>0</v>
      </c>
    </row>
    <row r="13" spans="1:9" x14ac:dyDescent="0.4">
      <c r="A13" s="1"/>
      <c r="B13" s="36" t="s">
        <v>599</v>
      </c>
      <c r="C13" s="19"/>
      <c r="D13" s="19"/>
      <c r="E13" s="19">
        <f t="shared" si="0"/>
        <v>0</v>
      </c>
      <c r="F13" s="36" t="s">
        <v>598</v>
      </c>
      <c r="G13" s="19"/>
      <c r="H13" s="19"/>
      <c r="I13" s="19">
        <f t="shared" si="1"/>
        <v>0</v>
      </c>
    </row>
    <row r="14" spans="1:9" x14ac:dyDescent="0.4">
      <c r="A14" s="1"/>
      <c r="B14" s="36" t="s">
        <v>601</v>
      </c>
      <c r="C14" s="19"/>
      <c r="D14" s="19"/>
      <c r="E14" s="19">
        <f t="shared" si="0"/>
        <v>0</v>
      </c>
      <c r="F14" s="36" t="s">
        <v>737</v>
      </c>
      <c r="G14" s="19"/>
      <c r="H14" s="19"/>
      <c r="I14" s="19">
        <f t="shared" si="1"/>
        <v>0</v>
      </c>
    </row>
    <row r="15" spans="1:9" x14ac:dyDescent="0.4">
      <c r="A15" s="1"/>
      <c r="B15" s="36" t="s">
        <v>603</v>
      </c>
      <c r="C15" s="19"/>
      <c r="D15" s="19"/>
      <c r="E15" s="19">
        <f t="shared" si="0"/>
        <v>0</v>
      </c>
      <c r="F15" s="36" t="s">
        <v>600</v>
      </c>
      <c r="G15" s="19"/>
      <c r="H15" s="19"/>
      <c r="I15" s="19">
        <f t="shared" si="1"/>
        <v>0</v>
      </c>
    </row>
    <row r="16" spans="1:9" x14ac:dyDescent="0.4">
      <c r="A16" s="1"/>
      <c r="B16" s="36" t="s">
        <v>605</v>
      </c>
      <c r="C16" s="19"/>
      <c r="D16" s="19"/>
      <c r="E16" s="19">
        <f t="shared" si="0"/>
        <v>0</v>
      </c>
      <c r="F16" s="36" t="s">
        <v>738</v>
      </c>
      <c r="G16" s="19"/>
      <c r="H16" s="19"/>
      <c r="I16" s="19">
        <f t="shared" si="1"/>
        <v>0</v>
      </c>
    </row>
    <row r="17" spans="1:9" x14ac:dyDescent="0.4">
      <c r="A17" s="1"/>
      <c r="B17" s="36" t="s">
        <v>607</v>
      </c>
      <c r="C17" s="19"/>
      <c r="D17" s="19"/>
      <c r="E17" s="19">
        <f t="shared" si="0"/>
        <v>0</v>
      </c>
      <c r="F17" s="36" t="s">
        <v>602</v>
      </c>
      <c r="G17" s="19"/>
      <c r="H17" s="19"/>
      <c r="I17" s="19">
        <f t="shared" si="1"/>
        <v>0</v>
      </c>
    </row>
    <row r="18" spans="1:9" x14ac:dyDescent="0.4">
      <c r="A18" s="1"/>
      <c r="B18" s="36" t="s">
        <v>609</v>
      </c>
      <c r="C18" s="19"/>
      <c r="D18" s="19"/>
      <c r="E18" s="19">
        <f t="shared" si="0"/>
        <v>0</v>
      </c>
      <c r="F18" s="36" t="s">
        <v>604</v>
      </c>
      <c r="G18" s="19"/>
      <c r="H18" s="19"/>
      <c r="I18" s="19">
        <f t="shared" si="1"/>
        <v>0</v>
      </c>
    </row>
    <row r="19" spans="1:9" x14ac:dyDescent="0.4">
      <c r="A19" s="1"/>
      <c r="B19" s="36" t="s">
        <v>611</v>
      </c>
      <c r="C19" s="19"/>
      <c r="D19" s="19"/>
      <c r="E19" s="19">
        <f t="shared" si="0"/>
        <v>0</v>
      </c>
      <c r="F19" s="36" t="s">
        <v>606</v>
      </c>
      <c r="G19" s="19"/>
      <c r="H19" s="19"/>
      <c r="I19" s="19">
        <f t="shared" si="1"/>
        <v>0</v>
      </c>
    </row>
    <row r="20" spans="1:9" x14ac:dyDescent="0.4">
      <c r="A20" s="1"/>
      <c r="B20" s="36" t="s">
        <v>613</v>
      </c>
      <c r="C20" s="19"/>
      <c r="D20" s="19"/>
      <c r="E20" s="19">
        <f t="shared" si="0"/>
        <v>0</v>
      </c>
      <c r="F20" s="36" t="s">
        <v>690</v>
      </c>
      <c r="G20" s="19"/>
      <c r="H20" s="19"/>
      <c r="I20" s="19">
        <f t="shared" si="1"/>
        <v>0</v>
      </c>
    </row>
    <row r="21" spans="1:9" x14ac:dyDescent="0.4">
      <c r="A21" s="1"/>
      <c r="B21" s="36" t="s">
        <v>615</v>
      </c>
      <c r="C21" s="19"/>
      <c r="D21" s="19"/>
      <c r="E21" s="19">
        <f t="shared" si="0"/>
        <v>0</v>
      </c>
      <c r="F21" s="36" t="s">
        <v>698</v>
      </c>
      <c r="G21" s="19"/>
      <c r="H21" s="19"/>
      <c r="I21" s="19">
        <f t="shared" si="1"/>
        <v>0</v>
      </c>
    </row>
    <row r="22" spans="1:9" x14ac:dyDescent="0.4">
      <c r="A22" s="1"/>
      <c r="B22" s="36" t="s">
        <v>617</v>
      </c>
      <c r="C22" s="19"/>
      <c r="D22" s="19"/>
      <c r="E22" s="19">
        <f t="shared" si="0"/>
        <v>0</v>
      </c>
      <c r="F22" s="36" t="s">
        <v>608</v>
      </c>
      <c r="G22" s="19"/>
      <c r="H22" s="19"/>
      <c r="I22" s="19">
        <f t="shared" si="1"/>
        <v>0</v>
      </c>
    </row>
    <row r="23" spans="1:9" x14ac:dyDescent="0.4">
      <c r="A23" s="1"/>
      <c r="B23" s="36" t="s">
        <v>619</v>
      </c>
      <c r="C23" s="19"/>
      <c r="D23" s="19"/>
      <c r="E23" s="19">
        <f t="shared" si="0"/>
        <v>0</v>
      </c>
      <c r="F23" s="36" t="s">
        <v>610</v>
      </c>
      <c r="G23" s="19"/>
      <c r="H23" s="19"/>
      <c r="I23" s="19">
        <f t="shared" si="1"/>
        <v>0</v>
      </c>
    </row>
    <row r="24" spans="1:9" x14ac:dyDescent="0.4">
      <c r="A24" s="1"/>
      <c r="B24" s="36" t="s">
        <v>621</v>
      </c>
      <c r="C24" s="19"/>
      <c r="D24" s="19"/>
      <c r="E24" s="19">
        <f t="shared" si="0"/>
        <v>0</v>
      </c>
      <c r="F24" s="36" t="s">
        <v>612</v>
      </c>
      <c r="G24" s="19"/>
      <c r="H24" s="19"/>
      <c r="I24" s="19">
        <f t="shared" si="1"/>
        <v>0</v>
      </c>
    </row>
    <row r="25" spans="1:9" x14ac:dyDescent="0.4">
      <c r="A25" s="1"/>
      <c r="B25" s="36" t="s">
        <v>739</v>
      </c>
      <c r="C25" s="19"/>
      <c r="D25" s="19"/>
      <c r="E25" s="19">
        <f t="shared" si="0"/>
        <v>0</v>
      </c>
      <c r="F25" s="36" t="s">
        <v>614</v>
      </c>
      <c r="G25" s="19"/>
      <c r="H25" s="19"/>
      <c r="I25" s="19">
        <f t="shared" si="1"/>
        <v>0</v>
      </c>
    </row>
    <row r="26" spans="1:9" x14ac:dyDescent="0.4">
      <c r="A26" s="1"/>
      <c r="B26" s="36" t="s">
        <v>623</v>
      </c>
      <c r="C26" s="19"/>
      <c r="D26" s="19"/>
      <c r="E26" s="19">
        <f t="shared" si="0"/>
        <v>0</v>
      </c>
      <c r="F26" s="36" t="s">
        <v>616</v>
      </c>
      <c r="G26" s="19"/>
      <c r="H26" s="19">
        <v>465000</v>
      </c>
      <c r="I26" s="19">
        <f t="shared" si="1"/>
        <v>-465000</v>
      </c>
    </row>
    <row r="27" spans="1:9" x14ac:dyDescent="0.4">
      <c r="A27" s="1"/>
      <c r="B27" s="36" t="s">
        <v>686</v>
      </c>
      <c r="C27" s="19"/>
      <c r="D27" s="19"/>
      <c r="E27" s="19">
        <f t="shared" si="0"/>
        <v>0</v>
      </c>
      <c r="F27" s="36" t="s">
        <v>618</v>
      </c>
      <c r="G27" s="19"/>
      <c r="H27" s="19"/>
      <c r="I27" s="19">
        <f t="shared" si="1"/>
        <v>0</v>
      </c>
    </row>
    <row r="28" spans="1:9" x14ac:dyDescent="0.4">
      <c r="A28" s="1"/>
      <c r="B28" s="36" t="s">
        <v>695</v>
      </c>
      <c r="C28" s="19"/>
      <c r="D28" s="19"/>
      <c r="E28" s="19">
        <f t="shared" si="0"/>
        <v>0</v>
      </c>
      <c r="F28" s="36" t="s">
        <v>691</v>
      </c>
      <c r="G28" s="19"/>
      <c r="H28" s="19"/>
      <c r="I28" s="19">
        <f t="shared" si="1"/>
        <v>0</v>
      </c>
    </row>
    <row r="29" spans="1:9" x14ac:dyDescent="0.4">
      <c r="A29" s="1"/>
      <c r="B29" s="36" t="s">
        <v>740</v>
      </c>
      <c r="C29" s="19"/>
      <c r="D29" s="19"/>
      <c r="E29" s="19">
        <f t="shared" si="0"/>
        <v>0</v>
      </c>
      <c r="F29" s="36" t="s">
        <v>699</v>
      </c>
      <c r="G29" s="19"/>
      <c r="H29" s="19"/>
      <c r="I29" s="19">
        <f t="shared" si="1"/>
        <v>0</v>
      </c>
    </row>
    <row r="30" spans="1:9" x14ac:dyDescent="0.4">
      <c r="A30" s="1"/>
      <c r="B30" s="36" t="s">
        <v>625</v>
      </c>
      <c r="C30" s="19"/>
      <c r="D30" s="19"/>
      <c r="E30" s="19">
        <f t="shared" si="0"/>
        <v>0</v>
      </c>
      <c r="F30" s="36" t="s">
        <v>620</v>
      </c>
      <c r="G30" s="19"/>
      <c r="H30" s="19"/>
      <c r="I30" s="19">
        <f t="shared" si="1"/>
        <v>0</v>
      </c>
    </row>
    <row r="31" spans="1:9" x14ac:dyDescent="0.4">
      <c r="A31" s="1"/>
      <c r="B31" s="36" t="s">
        <v>687</v>
      </c>
      <c r="C31" s="19"/>
      <c r="D31" s="19"/>
      <c r="E31" s="19">
        <f t="shared" si="0"/>
        <v>0</v>
      </c>
      <c r="F31" s="36" t="s">
        <v>622</v>
      </c>
      <c r="G31" s="19"/>
      <c r="H31" s="19"/>
      <c r="I31" s="19">
        <f t="shared" si="1"/>
        <v>0</v>
      </c>
    </row>
    <row r="32" spans="1:9" x14ac:dyDescent="0.4">
      <c r="A32" s="1"/>
      <c r="B32" s="36" t="s">
        <v>696</v>
      </c>
      <c r="C32" s="19"/>
      <c r="D32" s="19"/>
      <c r="E32" s="19">
        <f t="shared" si="0"/>
        <v>0</v>
      </c>
      <c r="F32" s="36" t="s">
        <v>624</v>
      </c>
      <c r="G32" s="19"/>
      <c r="H32" s="19"/>
      <c r="I32" s="19">
        <f t="shared" si="1"/>
        <v>0</v>
      </c>
    </row>
    <row r="33" spans="1:9" x14ac:dyDescent="0.4">
      <c r="A33" s="1"/>
      <c r="B33" s="36" t="s">
        <v>626</v>
      </c>
      <c r="C33" s="19"/>
      <c r="D33" s="19"/>
      <c r="E33" s="19">
        <f t="shared" si="0"/>
        <v>0</v>
      </c>
      <c r="F33" s="36"/>
      <c r="G33" s="19"/>
      <c r="H33" s="19"/>
      <c r="I33" s="19"/>
    </row>
    <row r="34" spans="1:9" x14ac:dyDescent="0.4">
      <c r="A34" s="1"/>
      <c r="B34" s="36" t="s">
        <v>627</v>
      </c>
      <c r="C34" s="19">
        <v>7140</v>
      </c>
      <c r="D34" s="19">
        <v>7140</v>
      </c>
      <c r="E34" s="19">
        <f t="shared" si="0"/>
        <v>0</v>
      </c>
      <c r="F34" s="36"/>
      <c r="G34" s="19"/>
      <c r="H34" s="19"/>
      <c r="I34" s="19"/>
    </row>
    <row r="35" spans="1:9" x14ac:dyDescent="0.4">
      <c r="A35" s="1"/>
      <c r="B35" s="36" t="s">
        <v>741</v>
      </c>
      <c r="C35" s="19"/>
      <c r="D35" s="19"/>
      <c r="E35" s="19">
        <f t="shared" si="0"/>
        <v>0</v>
      </c>
      <c r="F35" s="36"/>
      <c r="G35" s="19"/>
      <c r="H35" s="19"/>
      <c r="I35" s="19"/>
    </row>
    <row r="36" spans="1:9" x14ac:dyDescent="0.4">
      <c r="A36" s="1"/>
      <c r="B36" s="36" t="s">
        <v>628</v>
      </c>
      <c r="C36" s="19"/>
      <c r="D36" s="19"/>
      <c r="E36" s="19">
        <f t="shared" si="0"/>
        <v>0</v>
      </c>
      <c r="F36" s="36"/>
      <c r="G36" s="19"/>
      <c r="H36" s="19"/>
      <c r="I36" s="19"/>
    </row>
    <row r="37" spans="1:9" x14ac:dyDescent="0.4">
      <c r="A37" s="1"/>
      <c r="B37" s="40" t="s">
        <v>629</v>
      </c>
      <c r="C37" s="21">
        <f>+C38 +C43</f>
        <v>66275272</v>
      </c>
      <c r="D37" s="21">
        <f>+D38 +D43</f>
        <v>68702261</v>
      </c>
      <c r="E37" s="21">
        <f t="shared" si="0"/>
        <v>-2426989</v>
      </c>
      <c r="F37" s="40" t="s">
        <v>630</v>
      </c>
      <c r="G37" s="21">
        <f>+G38+G39+G40+G41+G42+G43+G44+G45+G46+G47+G48+G49+G50</f>
        <v>0</v>
      </c>
      <c r="H37" s="21">
        <f>+H38+H39+H40+H41+H42+H43+H44+H45+H46+H47+H48+H49+H50</f>
        <v>0</v>
      </c>
      <c r="I37" s="21">
        <f t="shared" ref="I37:I51" si="2">G37-H37</f>
        <v>0</v>
      </c>
    </row>
    <row r="38" spans="1:9" x14ac:dyDescent="0.4">
      <c r="A38" s="1"/>
      <c r="B38" s="40" t="s">
        <v>631</v>
      </c>
      <c r="C38" s="21">
        <f>+C39+C40+C41+C42</f>
        <v>57348669</v>
      </c>
      <c r="D38" s="21">
        <f>+D39+D40+D41+D42</f>
        <v>58352166</v>
      </c>
      <c r="E38" s="21">
        <f t="shared" si="0"/>
        <v>-1003497</v>
      </c>
      <c r="F38" s="38" t="s">
        <v>742</v>
      </c>
      <c r="G38" s="39"/>
      <c r="H38" s="39"/>
      <c r="I38" s="39">
        <f t="shared" si="2"/>
        <v>0</v>
      </c>
    </row>
    <row r="39" spans="1:9" x14ac:dyDescent="0.4">
      <c r="A39" s="1"/>
      <c r="B39" s="38" t="s">
        <v>633</v>
      </c>
      <c r="C39" s="39">
        <v>30102004</v>
      </c>
      <c r="D39" s="39">
        <v>30102004</v>
      </c>
      <c r="E39" s="39">
        <f t="shared" si="0"/>
        <v>0</v>
      </c>
      <c r="F39" s="36" t="s">
        <v>632</v>
      </c>
      <c r="G39" s="19"/>
      <c r="H39" s="19"/>
      <c r="I39" s="19">
        <f t="shared" si="2"/>
        <v>0</v>
      </c>
    </row>
    <row r="40" spans="1:9" x14ac:dyDescent="0.4">
      <c r="A40" s="1"/>
      <c r="B40" s="36" t="s">
        <v>635</v>
      </c>
      <c r="C40" s="19">
        <v>27246665</v>
      </c>
      <c r="D40" s="19">
        <v>28250162</v>
      </c>
      <c r="E40" s="19">
        <f t="shared" si="0"/>
        <v>-1003497</v>
      </c>
      <c r="F40" s="36" t="s">
        <v>743</v>
      </c>
      <c r="G40" s="19"/>
      <c r="H40" s="19"/>
      <c r="I40" s="19">
        <f t="shared" si="2"/>
        <v>0</v>
      </c>
    </row>
    <row r="41" spans="1:9" x14ac:dyDescent="0.4">
      <c r="A41" s="1"/>
      <c r="B41" s="36" t="s">
        <v>637</v>
      </c>
      <c r="C41" s="19"/>
      <c r="D41" s="19"/>
      <c r="E41" s="19">
        <f t="shared" si="0"/>
        <v>0</v>
      </c>
      <c r="F41" s="36" t="s">
        <v>634</v>
      </c>
      <c r="G41" s="19"/>
      <c r="H41" s="19"/>
      <c r="I41" s="19">
        <f t="shared" si="2"/>
        <v>0</v>
      </c>
    </row>
    <row r="42" spans="1:9" x14ac:dyDescent="0.4">
      <c r="A42" s="1"/>
      <c r="B42" s="36" t="s">
        <v>639</v>
      </c>
      <c r="C42" s="19"/>
      <c r="D42" s="19"/>
      <c r="E42" s="19">
        <f t="shared" si="0"/>
        <v>0</v>
      </c>
      <c r="F42" s="36" t="s">
        <v>636</v>
      </c>
      <c r="G42" s="19"/>
      <c r="H42" s="19"/>
      <c r="I42" s="19">
        <f t="shared" si="2"/>
        <v>0</v>
      </c>
    </row>
    <row r="43" spans="1:9" x14ac:dyDescent="0.4">
      <c r="A43" s="1"/>
      <c r="B43" s="40" t="s">
        <v>641</v>
      </c>
      <c r="C43" s="21">
        <f>+C44+C45+C46+C47+C48+C49+C50+C51+C52+C53+C54+C55+C56+C57+C58+C59+C60+C61+C62+C63+C64+C65+C66+C67-ABS(C68)-ABS(C69)</f>
        <v>8926603</v>
      </c>
      <c r="D43" s="21">
        <f>+D44+D45+D46+D47+D48+D49+D50+D51+D52+D53+D54+D55+D56+D57+D58+D59+D60+D61+D62+D63+D64+D65+D66+D67-ABS(D68)-ABS(D69)</f>
        <v>10350095</v>
      </c>
      <c r="E43" s="21">
        <f t="shared" si="0"/>
        <v>-1423492</v>
      </c>
      <c r="F43" s="36" t="s">
        <v>638</v>
      </c>
      <c r="G43" s="19"/>
      <c r="H43" s="19"/>
      <c r="I43" s="19">
        <f t="shared" si="2"/>
        <v>0</v>
      </c>
    </row>
    <row r="44" spans="1:9" x14ac:dyDescent="0.4">
      <c r="A44" s="1"/>
      <c r="B44" s="38" t="s">
        <v>633</v>
      </c>
      <c r="C44" s="39"/>
      <c r="D44" s="39"/>
      <c r="E44" s="39">
        <f t="shared" si="0"/>
        <v>0</v>
      </c>
      <c r="F44" s="36" t="s">
        <v>692</v>
      </c>
      <c r="G44" s="19"/>
      <c r="H44" s="19"/>
      <c r="I44" s="19">
        <f t="shared" si="2"/>
        <v>0</v>
      </c>
    </row>
    <row r="45" spans="1:9" x14ac:dyDescent="0.4">
      <c r="A45" s="1"/>
      <c r="B45" s="36" t="s">
        <v>635</v>
      </c>
      <c r="C45" s="19">
        <v>8516749</v>
      </c>
      <c r="D45" s="19">
        <v>9712561</v>
      </c>
      <c r="E45" s="19">
        <f t="shared" si="0"/>
        <v>-1195812</v>
      </c>
      <c r="F45" s="36" t="s">
        <v>700</v>
      </c>
      <c r="G45" s="19"/>
      <c r="H45" s="19"/>
      <c r="I45" s="19">
        <f t="shared" si="2"/>
        <v>0</v>
      </c>
    </row>
    <row r="46" spans="1:9" x14ac:dyDescent="0.4">
      <c r="A46" s="1"/>
      <c r="B46" s="36" t="s">
        <v>645</v>
      </c>
      <c r="C46" s="19"/>
      <c r="D46" s="19"/>
      <c r="E46" s="19">
        <f t="shared" si="0"/>
        <v>0</v>
      </c>
      <c r="F46" s="36" t="s">
        <v>640</v>
      </c>
      <c r="G46" s="19"/>
      <c r="H46" s="19"/>
      <c r="I46" s="19">
        <f t="shared" si="2"/>
        <v>0</v>
      </c>
    </row>
    <row r="47" spans="1:9" x14ac:dyDescent="0.4">
      <c r="A47" s="1"/>
      <c r="B47" s="36" t="s">
        <v>647</v>
      </c>
      <c r="C47" s="19"/>
      <c r="D47" s="19"/>
      <c r="E47" s="19">
        <f t="shared" si="0"/>
        <v>0</v>
      </c>
      <c r="F47" s="36" t="s">
        <v>642</v>
      </c>
      <c r="G47" s="19"/>
      <c r="H47" s="19"/>
      <c r="I47" s="19">
        <f t="shared" si="2"/>
        <v>0</v>
      </c>
    </row>
    <row r="48" spans="1:9" x14ac:dyDescent="0.4">
      <c r="A48" s="1"/>
      <c r="B48" s="36" t="s">
        <v>649</v>
      </c>
      <c r="C48" s="19">
        <v>409822</v>
      </c>
      <c r="D48" s="19">
        <v>637502</v>
      </c>
      <c r="E48" s="19">
        <f t="shared" si="0"/>
        <v>-227680</v>
      </c>
      <c r="F48" s="36" t="s">
        <v>643</v>
      </c>
      <c r="G48" s="19"/>
      <c r="H48" s="19"/>
      <c r="I48" s="19">
        <f t="shared" si="2"/>
        <v>0</v>
      </c>
    </row>
    <row r="49" spans="1:9" x14ac:dyDescent="0.4">
      <c r="A49" s="1"/>
      <c r="B49" s="36" t="s">
        <v>651</v>
      </c>
      <c r="C49" s="19">
        <v>32</v>
      </c>
      <c r="D49" s="19">
        <v>32</v>
      </c>
      <c r="E49" s="19">
        <f t="shared" si="0"/>
        <v>0</v>
      </c>
      <c r="F49" s="36" t="s">
        <v>644</v>
      </c>
      <c r="G49" s="19"/>
      <c r="H49" s="19"/>
      <c r="I49" s="19">
        <f t="shared" si="2"/>
        <v>0</v>
      </c>
    </row>
    <row r="50" spans="1:9" x14ac:dyDescent="0.4">
      <c r="A50" s="1"/>
      <c r="B50" s="36" t="s">
        <v>653</v>
      </c>
      <c r="C50" s="19"/>
      <c r="D50" s="19"/>
      <c r="E50" s="19">
        <f t="shared" si="0"/>
        <v>0</v>
      </c>
      <c r="F50" s="36" t="s">
        <v>646</v>
      </c>
      <c r="G50" s="19"/>
      <c r="H50" s="19"/>
      <c r="I50" s="19">
        <f t="shared" si="2"/>
        <v>0</v>
      </c>
    </row>
    <row r="51" spans="1:9" x14ac:dyDescent="0.4">
      <c r="A51" s="1"/>
      <c r="B51" s="36" t="s">
        <v>655</v>
      </c>
      <c r="C51" s="19"/>
      <c r="D51" s="19"/>
      <c r="E51" s="19">
        <f t="shared" si="0"/>
        <v>0</v>
      </c>
      <c r="F51" s="40" t="s">
        <v>648</v>
      </c>
      <c r="G51" s="21">
        <f>+G7 +G37</f>
        <v>286625</v>
      </c>
      <c r="H51" s="21">
        <f>+H7 +H37</f>
        <v>1127380</v>
      </c>
      <c r="I51" s="21">
        <f t="shared" si="2"/>
        <v>-840755</v>
      </c>
    </row>
    <row r="52" spans="1:9" x14ac:dyDescent="0.4">
      <c r="A52" s="1"/>
      <c r="B52" s="36" t="s">
        <v>657</v>
      </c>
      <c r="C52" s="19"/>
      <c r="D52" s="19"/>
      <c r="E52" s="19">
        <f t="shared" si="0"/>
        <v>0</v>
      </c>
      <c r="F52" s="91" t="s">
        <v>650</v>
      </c>
      <c r="G52" s="92"/>
      <c r="H52" s="92"/>
      <c r="I52" s="93"/>
    </row>
    <row r="53" spans="1:9" x14ac:dyDescent="0.4">
      <c r="A53" s="1"/>
      <c r="B53" s="36" t="s">
        <v>659</v>
      </c>
      <c r="C53" s="19"/>
      <c r="D53" s="19"/>
      <c r="E53" s="19">
        <f t="shared" si="0"/>
        <v>0</v>
      </c>
      <c r="F53" s="38" t="s">
        <v>652</v>
      </c>
      <c r="G53" s="39"/>
      <c r="H53" s="39"/>
      <c r="I53" s="39">
        <f t="shared" ref="I53:I60" si="3">G53-H53</f>
        <v>0</v>
      </c>
    </row>
    <row r="54" spans="1:9" x14ac:dyDescent="0.4">
      <c r="A54" s="1"/>
      <c r="B54" s="36" t="s">
        <v>661</v>
      </c>
      <c r="C54" s="19"/>
      <c r="D54" s="19"/>
      <c r="E54" s="19">
        <f t="shared" si="0"/>
        <v>0</v>
      </c>
      <c r="F54" s="36" t="s">
        <v>654</v>
      </c>
      <c r="G54" s="19"/>
      <c r="H54" s="19"/>
      <c r="I54" s="19">
        <f t="shared" si="3"/>
        <v>0</v>
      </c>
    </row>
    <row r="55" spans="1:9" x14ac:dyDescent="0.4">
      <c r="A55" s="1"/>
      <c r="B55" s="36" t="s">
        <v>639</v>
      </c>
      <c r="C55" s="19"/>
      <c r="D55" s="19"/>
      <c r="E55" s="19">
        <f t="shared" si="0"/>
        <v>0</v>
      </c>
      <c r="F55" s="36" t="s">
        <v>656</v>
      </c>
      <c r="G55" s="19">
        <f>+G56+G57+G58</f>
        <v>0</v>
      </c>
      <c r="H55" s="19">
        <f>+H56+H57+H58</f>
        <v>0</v>
      </c>
      <c r="I55" s="19">
        <f t="shared" si="3"/>
        <v>0</v>
      </c>
    </row>
    <row r="56" spans="1:9" x14ac:dyDescent="0.4">
      <c r="A56" s="1"/>
      <c r="B56" s="36" t="s">
        <v>744</v>
      </c>
      <c r="C56" s="19"/>
      <c r="D56" s="19"/>
      <c r="E56" s="19">
        <f t="shared" si="0"/>
        <v>0</v>
      </c>
      <c r="F56" s="36" t="s">
        <v>658</v>
      </c>
      <c r="G56" s="19"/>
      <c r="H56" s="19"/>
      <c r="I56" s="19">
        <f t="shared" si="3"/>
        <v>0</v>
      </c>
    </row>
    <row r="57" spans="1:9" x14ac:dyDescent="0.4">
      <c r="A57" s="1"/>
      <c r="B57" s="36" t="s">
        <v>664</v>
      </c>
      <c r="C57" s="19"/>
      <c r="D57" s="19"/>
      <c r="E57" s="19">
        <f t="shared" si="0"/>
        <v>0</v>
      </c>
      <c r="F57" s="36" t="s">
        <v>660</v>
      </c>
      <c r="G57" s="19"/>
      <c r="H57" s="19"/>
      <c r="I57" s="19">
        <f t="shared" si="3"/>
        <v>0</v>
      </c>
    </row>
    <row r="58" spans="1:9" x14ac:dyDescent="0.4">
      <c r="A58" s="1"/>
      <c r="B58" s="36" t="s">
        <v>688</v>
      </c>
      <c r="C58" s="19"/>
      <c r="D58" s="19"/>
      <c r="E58" s="19">
        <f t="shared" si="0"/>
        <v>0</v>
      </c>
      <c r="F58" s="36" t="s">
        <v>662</v>
      </c>
      <c r="G58" s="19"/>
      <c r="H58" s="19"/>
      <c r="I58" s="19">
        <f t="shared" si="3"/>
        <v>0</v>
      </c>
    </row>
    <row r="59" spans="1:9" x14ac:dyDescent="0.4">
      <c r="A59" s="1"/>
      <c r="B59" s="36" t="s">
        <v>697</v>
      </c>
      <c r="C59" s="19"/>
      <c r="D59" s="19"/>
      <c r="E59" s="19">
        <f t="shared" si="0"/>
        <v>0</v>
      </c>
      <c r="F59" s="36" t="s">
        <v>663</v>
      </c>
      <c r="G59" s="19">
        <v>78408931</v>
      </c>
      <c r="H59" s="19">
        <v>80706782</v>
      </c>
      <c r="I59" s="19">
        <f t="shared" si="3"/>
        <v>-2297851</v>
      </c>
    </row>
    <row r="60" spans="1:9" x14ac:dyDescent="0.4">
      <c r="A60" s="1"/>
      <c r="B60" s="36" t="s">
        <v>666</v>
      </c>
      <c r="C60" s="19"/>
      <c r="D60" s="19"/>
      <c r="E60" s="19">
        <f t="shared" si="0"/>
        <v>0</v>
      </c>
      <c r="F60" s="36" t="s">
        <v>665</v>
      </c>
      <c r="G60" s="19">
        <v>-2297851</v>
      </c>
      <c r="H60" s="19">
        <v>-6816595</v>
      </c>
      <c r="I60" s="19">
        <f t="shared" si="3"/>
        <v>4518744</v>
      </c>
    </row>
    <row r="61" spans="1:9" x14ac:dyDescent="0.4">
      <c r="A61" s="1"/>
      <c r="B61" s="36" t="s">
        <v>667</v>
      </c>
      <c r="C61" s="19"/>
      <c r="D61" s="19"/>
      <c r="E61" s="19">
        <f t="shared" si="0"/>
        <v>0</v>
      </c>
      <c r="F61" s="36"/>
      <c r="G61" s="19"/>
      <c r="H61" s="19"/>
      <c r="I61" s="19"/>
    </row>
    <row r="62" spans="1:9" x14ac:dyDescent="0.4">
      <c r="A62" s="1"/>
      <c r="B62" s="36" t="s">
        <v>668</v>
      </c>
      <c r="C62" s="19"/>
      <c r="D62" s="19"/>
      <c r="E62" s="19">
        <f t="shared" si="0"/>
        <v>0</v>
      </c>
      <c r="F62" s="36"/>
      <c r="G62" s="19"/>
      <c r="H62" s="19"/>
      <c r="I62" s="19"/>
    </row>
    <row r="63" spans="1:9" x14ac:dyDescent="0.4">
      <c r="A63" s="1"/>
      <c r="B63" s="36" t="s">
        <v>669</v>
      </c>
      <c r="C63" s="19"/>
      <c r="D63" s="19"/>
      <c r="E63" s="19">
        <f t="shared" si="0"/>
        <v>0</v>
      </c>
      <c r="F63" s="36"/>
      <c r="G63" s="19"/>
      <c r="H63" s="19"/>
      <c r="I63" s="19"/>
    </row>
    <row r="64" spans="1:9" x14ac:dyDescent="0.4">
      <c r="A64" s="1"/>
      <c r="B64" s="36" t="s">
        <v>670</v>
      </c>
      <c r="C64" s="19"/>
      <c r="D64" s="19"/>
      <c r="E64" s="19">
        <f t="shared" si="0"/>
        <v>0</v>
      </c>
      <c r="F64" s="36"/>
      <c r="G64" s="19"/>
      <c r="H64" s="19"/>
      <c r="I64" s="19"/>
    </row>
    <row r="65" spans="1:9" x14ac:dyDescent="0.4">
      <c r="A65" s="1"/>
      <c r="B65" s="36" t="s">
        <v>671</v>
      </c>
      <c r="C65" s="19"/>
      <c r="D65" s="19"/>
      <c r="E65" s="19">
        <f t="shared" si="0"/>
        <v>0</v>
      </c>
      <c r="F65" s="36"/>
      <c r="G65" s="19"/>
      <c r="H65" s="19"/>
      <c r="I65" s="19"/>
    </row>
    <row r="66" spans="1:9" x14ac:dyDescent="0.4">
      <c r="A66" s="1"/>
      <c r="B66" s="36" t="s">
        <v>672</v>
      </c>
      <c r="C66" s="19"/>
      <c r="D66" s="19"/>
      <c r="E66" s="19">
        <f t="shared" si="0"/>
        <v>0</v>
      </c>
      <c r="F66" s="36"/>
      <c r="G66" s="19"/>
      <c r="H66" s="19"/>
      <c r="I66" s="19"/>
    </row>
    <row r="67" spans="1:9" x14ac:dyDescent="0.4">
      <c r="A67" s="1"/>
      <c r="B67" s="36" t="s">
        <v>673</v>
      </c>
      <c r="C67" s="19"/>
      <c r="D67" s="19"/>
      <c r="E67" s="19">
        <f t="shared" si="0"/>
        <v>0</v>
      </c>
      <c r="F67" s="36"/>
      <c r="G67" s="19"/>
      <c r="H67" s="19"/>
      <c r="I67" s="19"/>
    </row>
    <row r="68" spans="1:9" x14ac:dyDescent="0.4">
      <c r="A68" s="1"/>
      <c r="B68" s="36" t="s">
        <v>741</v>
      </c>
      <c r="C68" s="19"/>
      <c r="D68" s="19"/>
      <c r="E68" s="19">
        <f t="shared" si="0"/>
        <v>0</v>
      </c>
      <c r="F68" s="49"/>
      <c r="G68" s="50"/>
      <c r="H68" s="50"/>
      <c r="I68" s="50"/>
    </row>
    <row r="69" spans="1:9" x14ac:dyDescent="0.4">
      <c r="A69" s="1"/>
      <c r="B69" s="49" t="s">
        <v>628</v>
      </c>
      <c r="C69" s="50"/>
      <c r="D69" s="50"/>
      <c r="E69" s="50">
        <f t="shared" si="0"/>
        <v>0</v>
      </c>
      <c r="F69" s="40" t="s">
        <v>674</v>
      </c>
      <c r="G69" s="21">
        <f>+G53 +G54 +G55 +G59</f>
        <v>78408931</v>
      </c>
      <c r="H69" s="21">
        <f>+H53 +H54 +H55 +H59</f>
        <v>80706782</v>
      </c>
      <c r="I69" s="21">
        <f t="shared" ref="I69:I70" si="4">G69-H69</f>
        <v>-2297851</v>
      </c>
    </row>
    <row r="70" spans="1:9" x14ac:dyDescent="0.4">
      <c r="A70" s="1"/>
      <c r="B70" s="40" t="s">
        <v>675</v>
      </c>
      <c r="C70" s="21">
        <f>+C7 +C37</f>
        <v>78695556</v>
      </c>
      <c r="D70" s="21">
        <f>+D7 +D37</f>
        <v>81834162</v>
      </c>
      <c r="E70" s="21">
        <f t="shared" si="0"/>
        <v>-3138606</v>
      </c>
      <c r="F70" s="11" t="s">
        <v>676</v>
      </c>
      <c r="G70" s="13">
        <f>+G51 +G69</f>
        <v>78695556</v>
      </c>
      <c r="H70" s="13">
        <f>+H51 +H69</f>
        <v>81834162</v>
      </c>
      <c r="I70" s="13">
        <f t="shared" si="4"/>
        <v>-3138606</v>
      </c>
    </row>
  </sheetData>
  <mergeCells count="5">
    <mergeCell ref="F52:I52"/>
    <mergeCell ref="B2:I2"/>
    <mergeCell ref="B3:I3"/>
    <mergeCell ref="B5:E5"/>
    <mergeCell ref="F5:I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42F2-98E8-444A-A1F2-BCD598F6DC21}">
  <dimension ref="B2:K88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44.375" customWidth="1"/>
    <col min="5" max="11" width="20.75" customWidth="1"/>
  </cols>
  <sheetData>
    <row r="2" spans="2:11" ht="21" x14ac:dyDescent="0.4">
      <c r="B2" s="64"/>
      <c r="C2" s="64"/>
      <c r="D2" s="64"/>
      <c r="E2" s="64"/>
      <c r="F2" s="64"/>
      <c r="G2" s="64"/>
      <c r="H2" s="64"/>
      <c r="I2" s="1"/>
      <c r="J2" s="2"/>
      <c r="K2" s="2" t="s">
        <v>92</v>
      </c>
    </row>
    <row r="3" spans="2:11" ht="21" x14ac:dyDescent="0.4">
      <c r="B3" s="70" t="s">
        <v>702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x14ac:dyDescent="0.4">
      <c r="B4" s="30"/>
      <c r="C4" s="30"/>
      <c r="D4" s="30"/>
      <c r="E4" s="30"/>
      <c r="F4" s="30"/>
      <c r="G4" s="30"/>
      <c r="H4" s="30"/>
      <c r="I4" s="30"/>
      <c r="J4" s="1"/>
      <c r="K4" s="1"/>
    </row>
    <row r="5" spans="2:11" ht="21" x14ac:dyDescent="0.4">
      <c r="B5" s="71" t="s">
        <v>718</v>
      </c>
      <c r="C5" s="71"/>
      <c r="D5" s="71"/>
      <c r="E5" s="71"/>
      <c r="F5" s="71"/>
      <c r="G5" s="71"/>
      <c r="H5" s="71"/>
      <c r="I5" s="71"/>
      <c r="J5" s="71"/>
      <c r="K5" s="71"/>
    </row>
    <row r="6" spans="2:11" x14ac:dyDescent="0.4">
      <c r="B6" s="3"/>
      <c r="C6" s="3"/>
      <c r="D6" s="3"/>
      <c r="E6" s="3"/>
      <c r="F6" s="3"/>
      <c r="G6" s="3"/>
      <c r="H6" s="3"/>
      <c r="I6" s="1"/>
      <c r="J6" s="1"/>
      <c r="K6" s="3" t="s">
        <v>2</v>
      </c>
    </row>
    <row r="7" spans="2:11" x14ac:dyDescent="0.4">
      <c r="B7" s="73" t="s">
        <v>3</v>
      </c>
      <c r="C7" s="74"/>
      <c r="D7" s="75"/>
      <c r="E7" s="31" t="s">
        <v>93</v>
      </c>
      <c r="F7" s="31" t="s">
        <v>94</v>
      </c>
      <c r="G7" s="31" t="s">
        <v>95</v>
      </c>
      <c r="H7" s="31" t="s">
        <v>96</v>
      </c>
      <c r="I7" s="32" t="s">
        <v>97</v>
      </c>
      <c r="J7" s="32" t="s">
        <v>98</v>
      </c>
      <c r="K7" s="32" t="s">
        <v>99</v>
      </c>
    </row>
    <row r="8" spans="2:11" x14ac:dyDescent="0.4">
      <c r="B8" s="67" t="s">
        <v>8</v>
      </c>
      <c r="C8" s="67" t="s">
        <v>9</v>
      </c>
      <c r="D8" s="4" t="s">
        <v>10</v>
      </c>
      <c r="E8" s="6"/>
      <c r="F8" s="6">
        <v>46651870</v>
      </c>
      <c r="G8" s="6"/>
      <c r="H8" s="6"/>
      <c r="I8" s="6">
        <f>+E8+F8+G8+H8</f>
        <v>46651870</v>
      </c>
      <c r="J8" s="5"/>
      <c r="K8" s="6">
        <f>I8-ABS(J8)</f>
        <v>46651870</v>
      </c>
    </row>
    <row r="9" spans="2:11" x14ac:dyDescent="0.4">
      <c r="B9" s="68"/>
      <c r="C9" s="68"/>
      <c r="D9" s="7" t="s">
        <v>11</v>
      </c>
      <c r="E9" s="9"/>
      <c r="F9" s="9">
        <v>122942596</v>
      </c>
      <c r="G9" s="9"/>
      <c r="H9" s="9"/>
      <c r="I9" s="9">
        <f t="shared" ref="I9:I72" si="0">+E9+F9+G9+H9</f>
        <v>122942596</v>
      </c>
      <c r="J9" s="8"/>
      <c r="K9" s="9">
        <f t="shared" ref="K9:K72" si="1">I9-ABS(J9)</f>
        <v>122942596</v>
      </c>
    </row>
    <row r="10" spans="2:11" x14ac:dyDescent="0.4">
      <c r="B10" s="68"/>
      <c r="C10" s="68"/>
      <c r="D10" s="7" t="s">
        <v>12</v>
      </c>
      <c r="E10" s="9"/>
      <c r="F10" s="9"/>
      <c r="G10" s="9"/>
      <c r="H10" s="9"/>
      <c r="I10" s="9">
        <f t="shared" si="0"/>
        <v>0</v>
      </c>
      <c r="J10" s="8"/>
      <c r="K10" s="9">
        <f t="shared" si="1"/>
        <v>0</v>
      </c>
    </row>
    <row r="11" spans="2:11" x14ac:dyDescent="0.4">
      <c r="B11" s="68"/>
      <c r="C11" s="68"/>
      <c r="D11" s="7" t="s">
        <v>13</v>
      </c>
      <c r="E11" s="9"/>
      <c r="F11" s="9"/>
      <c r="G11" s="9"/>
      <c r="H11" s="9"/>
      <c r="I11" s="9">
        <f t="shared" si="0"/>
        <v>0</v>
      </c>
      <c r="J11" s="8"/>
      <c r="K11" s="9">
        <f t="shared" si="1"/>
        <v>0</v>
      </c>
    </row>
    <row r="12" spans="2:11" x14ac:dyDescent="0.4">
      <c r="B12" s="68"/>
      <c r="C12" s="68"/>
      <c r="D12" s="7" t="s">
        <v>14</v>
      </c>
      <c r="E12" s="9"/>
      <c r="F12" s="9"/>
      <c r="G12" s="9"/>
      <c r="H12" s="9"/>
      <c r="I12" s="9">
        <f t="shared" si="0"/>
        <v>0</v>
      </c>
      <c r="J12" s="8"/>
      <c r="K12" s="9">
        <f t="shared" si="1"/>
        <v>0</v>
      </c>
    </row>
    <row r="13" spans="2:11" x14ac:dyDescent="0.4">
      <c r="B13" s="68"/>
      <c r="C13" s="68"/>
      <c r="D13" s="7" t="s">
        <v>15</v>
      </c>
      <c r="E13" s="9"/>
      <c r="F13" s="9">
        <v>17039730</v>
      </c>
      <c r="G13" s="9"/>
      <c r="H13" s="9">
        <v>7836740</v>
      </c>
      <c r="I13" s="9">
        <f t="shared" si="0"/>
        <v>24876470</v>
      </c>
      <c r="J13" s="8"/>
      <c r="K13" s="9">
        <f t="shared" si="1"/>
        <v>24876470</v>
      </c>
    </row>
    <row r="14" spans="2:11" x14ac:dyDescent="0.4">
      <c r="B14" s="68"/>
      <c r="C14" s="68"/>
      <c r="D14" s="7" t="s">
        <v>16</v>
      </c>
      <c r="E14" s="9"/>
      <c r="F14" s="9"/>
      <c r="G14" s="9"/>
      <c r="H14" s="9"/>
      <c r="I14" s="9">
        <f t="shared" si="0"/>
        <v>0</v>
      </c>
      <c r="J14" s="8"/>
      <c r="K14" s="9">
        <f t="shared" si="1"/>
        <v>0</v>
      </c>
    </row>
    <row r="15" spans="2:11" x14ac:dyDescent="0.4">
      <c r="B15" s="68"/>
      <c r="C15" s="68"/>
      <c r="D15" s="7" t="s">
        <v>17</v>
      </c>
      <c r="E15" s="9"/>
      <c r="F15" s="9"/>
      <c r="G15" s="9"/>
      <c r="H15" s="9"/>
      <c r="I15" s="9">
        <f t="shared" si="0"/>
        <v>0</v>
      </c>
      <c r="J15" s="8"/>
      <c r="K15" s="9">
        <f t="shared" si="1"/>
        <v>0</v>
      </c>
    </row>
    <row r="16" spans="2:11" x14ac:dyDescent="0.4">
      <c r="B16" s="68"/>
      <c r="C16" s="68"/>
      <c r="D16" s="7" t="s">
        <v>18</v>
      </c>
      <c r="E16" s="9"/>
      <c r="F16" s="9"/>
      <c r="G16" s="9">
        <v>12104720</v>
      </c>
      <c r="H16" s="9"/>
      <c r="I16" s="9">
        <f t="shared" si="0"/>
        <v>12104720</v>
      </c>
      <c r="J16" s="8"/>
      <c r="K16" s="9">
        <f t="shared" si="1"/>
        <v>12104720</v>
      </c>
    </row>
    <row r="17" spans="2:11" x14ac:dyDescent="0.4">
      <c r="B17" s="68"/>
      <c r="C17" s="68"/>
      <c r="D17" s="7" t="s">
        <v>19</v>
      </c>
      <c r="E17" s="9"/>
      <c r="F17" s="9"/>
      <c r="G17" s="9">
        <v>32416200</v>
      </c>
      <c r="H17" s="9"/>
      <c r="I17" s="9">
        <f t="shared" si="0"/>
        <v>32416200</v>
      </c>
      <c r="J17" s="8"/>
      <c r="K17" s="9">
        <f t="shared" si="1"/>
        <v>32416200</v>
      </c>
    </row>
    <row r="18" spans="2:11" x14ac:dyDescent="0.4">
      <c r="B18" s="68"/>
      <c r="C18" s="68"/>
      <c r="D18" s="7" t="s">
        <v>20</v>
      </c>
      <c r="E18" s="9"/>
      <c r="F18" s="9"/>
      <c r="G18" s="9">
        <v>8500000</v>
      </c>
      <c r="H18" s="9"/>
      <c r="I18" s="9">
        <f t="shared" si="0"/>
        <v>8500000</v>
      </c>
      <c r="J18" s="8"/>
      <c r="K18" s="9">
        <f t="shared" si="1"/>
        <v>8500000</v>
      </c>
    </row>
    <row r="19" spans="2:11" x14ac:dyDescent="0.4">
      <c r="B19" s="68"/>
      <c r="C19" s="68"/>
      <c r="D19" s="7" t="s">
        <v>21</v>
      </c>
      <c r="E19" s="9"/>
      <c r="F19" s="9"/>
      <c r="G19" s="9"/>
      <c r="H19" s="9"/>
      <c r="I19" s="9">
        <f t="shared" si="0"/>
        <v>0</v>
      </c>
      <c r="J19" s="8"/>
      <c r="K19" s="9">
        <f t="shared" si="1"/>
        <v>0</v>
      </c>
    </row>
    <row r="20" spans="2:11" x14ac:dyDescent="0.4">
      <c r="B20" s="68"/>
      <c r="C20" s="68"/>
      <c r="D20" s="7" t="s">
        <v>22</v>
      </c>
      <c r="E20" s="9"/>
      <c r="F20" s="9"/>
      <c r="G20" s="9"/>
      <c r="H20" s="9"/>
      <c r="I20" s="9">
        <f t="shared" si="0"/>
        <v>0</v>
      </c>
      <c r="J20" s="8"/>
      <c r="K20" s="9">
        <f t="shared" si="1"/>
        <v>0</v>
      </c>
    </row>
    <row r="21" spans="2:11" x14ac:dyDescent="0.4">
      <c r="B21" s="68"/>
      <c r="C21" s="68"/>
      <c r="D21" s="7" t="s">
        <v>23</v>
      </c>
      <c r="E21" s="9">
        <v>16000</v>
      </c>
      <c r="F21" s="9"/>
      <c r="G21" s="9"/>
      <c r="H21" s="9"/>
      <c r="I21" s="9">
        <f t="shared" si="0"/>
        <v>16000</v>
      </c>
      <c r="J21" s="8"/>
      <c r="K21" s="9">
        <f t="shared" si="1"/>
        <v>16000</v>
      </c>
    </row>
    <row r="22" spans="2:11" x14ac:dyDescent="0.4">
      <c r="B22" s="68"/>
      <c r="C22" s="68"/>
      <c r="D22" s="7" t="s">
        <v>24</v>
      </c>
      <c r="E22" s="9"/>
      <c r="F22" s="9">
        <v>692</v>
      </c>
      <c r="G22" s="9"/>
      <c r="H22" s="9">
        <v>123</v>
      </c>
      <c r="I22" s="9">
        <f t="shared" si="0"/>
        <v>815</v>
      </c>
      <c r="J22" s="8"/>
      <c r="K22" s="9">
        <f t="shared" si="1"/>
        <v>815</v>
      </c>
    </row>
    <row r="23" spans="2:11" x14ac:dyDescent="0.4">
      <c r="B23" s="68"/>
      <c r="C23" s="68"/>
      <c r="D23" s="7" t="s">
        <v>719</v>
      </c>
      <c r="E23" s="9"/>
      <c r="F23" s="9"/>
      <c r="G23" s="9"/>
      <c r="H23" s="9"/>
      <c r="I23" s="9">
        <f t="shared" si="0"/>
        <v>0</v>
      </c>
      <c r="J23" s="8"/>
      <c r="K23" s="9">
        <f t="shared" si="1"/>
        <v>0</v>
      </c>
    </row>
    <row r="24" spans="2:11" x14ac:dyDescent="0.4">
      <c r="B24" s="68"/>
      <c r="C24" s="68"/>
      <c r="D24" s="7" t="s">
        <v>25</v>
      </c>
      <c r="E24" s="9">
        <v>3931176</v>
      </c>
      <c r="F24" s="9">
        <v>2710273</v>
      </c>
      <c r="G24" s="9">
        <v>53437</v>
      </c>
      <c r="H24" s="9">
        <v>8878</v>
      </c>
      <c r="I24" s="9">
        <f t="shared" si="0"/>
        <v>6703764</v>
      </c>
      <c r="J24" s="8"/>
      <c r="K24" s="9">
        <f t="shared" si="1"/>
        <v>6703764</v>
      </c>
    </row>
    <row r="25" spans="2:11" x14ac:dyDescent="0.4">
      <c r="B25" s="68"/>
      <c r="C25" s="68"/>
      <c r="D25" s="7" t="s">
        <v>26</v>
      </c>
      <c r="E25" s="9"/>
      <c r="F25" s="9"/>
      <c r="G25" s="9"/>
      <c r="H25" s="9"/>
      <c r="I25" s="9">
        <f t="shared" si="0"/>
        <v>0</v>
      </c>
      <c r="J25" s="10"/>
      <c r="K25" s="9">
        <f t="shared" si="1"/>
        <v>0</v>
      </c>
    </row>
    <row r="26" spans="2:11" x14ac:dyDescent="0.4">
      <c r="B26" s="68"/>
      <c r="C26" s="69"/>
      <c r="D26" s="11" t="s">
        <v>27</v>
      </c>
      <c r="E26" s="13">
        <f>+E8+E9+E10+E11+E12+E13+E14+E15+E16+E17+E18+E19+E20+E21+E22+E23+E24+E25</f>
        <v>3947176</v>
      </c>
      <c r="F26" s="13">
        <f>+F8+F9+F10+F11+F12+F13+F14+F15+F16+F17+F18+F19+F20+F21+F22+F23+F24+F25</f>
        <v>189345161</v>
      </c>
      <c r="G26" s="13">
        <f>+G8+G9+G10+G11+G12+G13+G14+G15+G16+G17+G18+G19+G20+G21+G22+G23+G24+G25</f>
        <v>53074357</v>
      </c>
      <c r="H26" s="13">
        <f>+H8+H9+H10+H11+H12+H13+H14+H15+H16+H17+H18+H19+H20+H21+H22+H23+H24+H25</f>
        <v>7845741</v>
      </c>
      <c r="I26" s="13">
        <f t="shared" si="0"/>
        <v>254212435</v>
      </c>
      <c r="J26" s="12">
        <f>+J8+J9+J10+J11+J12+J13+J14+J15+J16+J17+J18+J19+J20+J21+J22+J23+J24+J25</f>
        <v>0</v>
      </c>
      <c r="K26" s="13">
        <f t="shared" si="1"/>
        <v>254212435</v>
      </c>
    </row>
    <row r="27" spans="2:11" x14ac:dyDescent="0.4">
      <c r="B27" s="68"/>
      <c r="C27" s="67" t="s">
        <v>28</v>
      </c>
      <c r="D27" s="7" t="s">
        <v>29</v>
      </c>
      <c r="E27" s="9">
        <v>67500</v>
      </c>
      <c r="F27" s="9">
        <v>132504908</v>
      </c>
      <c r="G27" s="9">
        <v>38120140</v>
      </c>
      <c r="H27" s="9">
        <v>6429079</v>
      </c>
      <c r="I27" s="9">
        <f t="shared" si="0"/>
        <v>177121627</v>
      </c>
      <c r="J27" s="5"/>
      <c r="K27" s="9">
        <f t="shared" si="1"/>
        <v>177121627</v>
      </c>
    </row>
    <row r="28" spans="2:11" x14ac:dyDescent="0.4">
      <c r="B28" s="68"/>
      <c r="C28" s="68"/>
      <c r="D28" s="7" t="s">
        <v>30</v>
      </c>
      <c r="E28" s="9">
        <v>825158</v>
      </c>
      <c r="F28" s="9">
        <v>41242777</v>
      </c>
      <c r="G28" s="9">
        <v>2222218</v>
      </c>
      <c r="H28" s="9">
        <v>790060</v>
      </c>
      <c r="I28" s="9">
        <f t="shared" si="0"/>
        <v>45080213</v>
      </c>
      <c r="J28" s="8"/>
      <c r="K28" s="9">
        <f t="shared" si="1"/>
        <v>45080213</v>
      </c>
    </row>
    <row r="29" spans="2:11" x14ac:dyDescent="0.4">
      <c r="B29" s="68"/>
      <c r="C29" s="68"/>
      <c r="D29" s="7" t="s">
        <v>31</v>
      </c>
      <c r="E29" s="9">
        <v>1187892</v>
      </c>
      <c r="F29" s="9">
        <v>8900831</v>
      </c>
      <c r="G29" s="9">
        <v>5958847</v>
      </c>
      <c r="H29" s="9">
        <v>497464</v>
      </c>
      <c r="I29" s="9">
        <f t="shared" si="0"/>
        <v>16545034</v>
      </c>
      <c r="J29" s="8"/>
      <c r="K29" s="9">
        <f t="shared" si="1"/>
        <v>16545034</v>
      </c>
    </row>
    <row r="30" spans="2:11" x14ac:dyDescent="0.4">
      <c r="B30" s="68"/>
      <c r="C30" s="68"/>
      <c r="D30" s="7" t="s">
        <v>32</v>
      </c>
      <c r="E30" s="9"/>
      <c r="F30" s="9"/>
      <c r="G30" s="9"/>
      <c r="H30" s="9"/>
      <c r="I30" s="9">
        <f t="shared" si="0"/>
        <v>0</v>
      </c>
      <c r="J30" s="8"/>
      <c r="K30" s="9">
        <f t="shared" si="1"/>
        <v>0</v>
      </c>
    </row>
    <row r="31" spans="2:11" x14ac:dyDescent="0.4">
      <c r="B31" s="68"/>
      <c r="C31" s="68"/>
      <c r="D31" s="7" t="s">
        <v>33</v>
      </c>
      <c r="E31" s="9"/>
      <c r="F31" s="9"/>
      <c r="G31" s="9"/>
      <c r="H31" s="9"/>
      <c r="I31" s="9">
        <f t="shared" si="0"/>
        <v>0</v>
      </c>
      <c r="J31" s="8"/>
      <c r="K31" s="9">
        <f t="shared" si="1"/>
        <v>0</v>
      </c>
    </row>
    <row r="32" spans="2:11" x14ac:dyDescent="0.4">
      <c r="B32" s="68"/>
      <c r="C32" s="68"/>
      <c r="D32" s="7" t="s">
        <v>34</v>
      </c>
      <c r="E32" s="9"/>
      <c r="F32" s="9"/>
      <c r="G32" s="9"/>
      <c r="H32" s="9"/>
      <c r="I32" s="9">
        <f t="shared" si="0"/>
        <v>0</v>
      </c>
      <c r="J32" s="8"/>
      <c r="K32" s="9">
        <f t="shared" si="1"/>
        <v>0</v>
      </c>
    </row>
    <row r="33" spans="2:11" x14ac:dyDescent="0.4">
      <c r="B33" s="68"/>
      <c r="C33" s="68"/>
      <c r="D33" s="7" t="s">
        <v>35</v>
      </c>
      <c r="E33" s="9"/>
      <c r="F33" s="9">
        <v>186431</v>
      </c>
      <c r="G33" s="9"/>
      <c r="H33" s="9"/>
      <c r="I33" s="9">
        <f t="shared" si="0"/>
        <v>186431</v>
      </c>
      <c r="J33" s="8"/>
      <c r="K33" s="9">
        <f t="shared" si="1"/>
        <v>186431</v>
      </c>
    </row>
    <row r="34" spans="2:11" x14ac:dyDescent="0.4">
      <c r="B34" s="68"/>
      <c r="C34" s="68"/>
      <c r="D34" s="7" t="s">
        <v>720</v>
      </c>
      <c r="E34" s="9"/>
      <c r="F34" s="9"/>
      <c r="G34" s="9"/>
      <c r="H34" s="9"/>
      <c r="I34" s="9">
        <f t="shared" si="0"/>
        <v>0</v>
      </c>
      <c r="J34" s="8"/>
      <c r="K34" s="9">
        <f t="shared" si="1"/>
        <v>0</v>
      </c>
    </row>
    <row r="35" spans="2:11" x14ac:dyDescent="0.4">
      <c r="B35" s="68"/>
      <c r="C35" s="68"/>
      <c r="D35" s="7" t="s">
        <v>36</v>
      </c>
      <c r="E35" s="9">
        <v>1716589</v>
      </c>
      <c r="F35" s="9"/>
      <c r="G35" s="9"/>
      <c r="H35" s="9"/>
      <c r="I35" s="9">
        <f t="shared" si="0"/>
        <v>1716589</v>
      </c>
      <c r="J35" s="8"/>
      <c r="K35" s="9">
        <f t="shared" si="1"/>
        <v>1716589</v>
      </c>
    </row>
    <row r="36" spans="2:11" x14ac:dyDescent="0.4">
      <c r="B36" s="68"/>
      <c r="C36" s="68"/>
      <c r="D36" s="7" t="s">
        <v>37</v>
      </c>
      <c r="E36" s="9"/>
      <c r="F36" s="9"/>
      <c r="G36" s="9"/>
      <c r="H36" s="9"/>
      <c r="I36" s="9">
        <f t="shared" si="0"/>
        <v>0</v>
      </c>
      <c r="J36" s="10"/>
      <c r="K36" s="9">
        <f t="shared" si="1"/>
        <v>0</v>
      </c>
    </row>
    <row r="37" spans="2:11" x14ac:dyDescent="0.4">
      <c r="B37" s="68"/>
      <c r="C37" s="69"/>
      <c r="D37" s="11" t="s">
        <v>38</v>
      </c>
      <c r="E37" s="13">
        <f>+E27+E28+E29+E30+E31+E32+E33+E34+E35+E36</f>
        <v>3797139</v>
      </c>
      <c r="F37" s="13">
        <f>+F27+F28+F29+F30+F31+F32+F33+F34+F35+F36</f>
        <v>182834947</v>
      </c>
      <c r="G37" s="13">
        <f>+G27+G28+G29+G30+G31+G32+G33+G34+G35+G36</f>
        <v>46301205</v>
      </c>
      <c r="H37" s="13">
        <f>+H27+H28+H29+H30+H31+H32+H33+H34+H35+H36</f>
        <v>7716603</v>
      </c>
      <c r="I37" s="13">
        <f t="shared" si="0"/>
        <v>240649894</v>
      </c>
      <c r="J37" s="12">
        <f>+J27+J28+J29+J30+J31+J32+J33+J34+J35+J36</f>
        <v>0</v>
      </c>
      <c r="K37" s="13">
        <f t="shared" si="1"/>
        <v>240649894</v>
      </c>
    </row>
    <row r="38" spans="2:11" x14ac:dyDescent="0.4">
      <c r="B38" s="69"/>
      <c r="C38" s="14" t="s">
        <v>39</v>
      </c>
      <c r="D38" s="15"/>
      <c r="E38" s="16">
        <f xml:space="preserve"> +E26 - E37</f>
        <v>150037</v>
      </c>
      <c r="F38" s="16">
        <f xml:space="preserve"> +F26 - F37</f>
        <v>6510214</v>
      </c>
      <c r="G38" s="16">
        <f xml:space="preserve"> +G26 - G37</f>
        <v>6773152</v>
      </c>
      <c r="H38" s="16">
        <f xml:space="preserve"> +H26 - H37</f>
        <v>129138</v>
      </c>
      <c r="I38" s="16">
        <f t="shared" si="0"/>
        <v>13562541</v>
      </c>
      <c r="J38" s="12">
        <f xml:space="preserve"> +J26 - J37</f>
        <v>0</v>
      </c>
      <c r="K38" s="16">
        <f>K26-K37</f>
        <v>13562541</v>
      </c>
    </row>
    <row r="39" spans="2:11" x14ac:dyDescent="0.4">
      <c r="B39" s="67" t="s">
        <v>40</v>
      </c>
      <c r="C39" s="67" t="s">
        <v>9</v>
      </c>
      <c r="D39" s="7" t="s">
        <v>41</v>
      </c>
      <c r="E39" s="9"/>
      <c r="F39" s="9"/>
      <c r="G39" s="9"/>
      <c r="H39" s="9"/>
      <c r="I39" s="9">
        <f t="shared" si="0"/>
        <v>0</v>
      </c>
      <c r="J39" s="5"/>
      <c r="K39" s="9">
        <f t="shared" si="1"/>
        <v>0</v>
      </c>
    </row>
    <row r="40" spans="2:11" x14ac:dyDescent="0.4">
      <c r="B40" s="68"/>
      <c r="C40" s="68"/>
      <c r="D40" s="7" t="s">
        <v>42</v>
      </c>
      <c r="E40" s="9"/>
      <c r="F40" s="9"/>
      <c r="G40" s="9"/>
      <c r="H40" s="9"/>
      <c r="I40" s="9">
        <f t="shared" si="0"/>
        <v>0</v>
      </c>
      <c r="J40" s="8"/>
      <c r="K40" s="9">
        <f t="shared" si="1"/>
        <v>0</v>
      </c>
    </row>
    <row r="41" spans="2:11" x14ac:dyDescent="0.4">
      <c r="B41" s="68"/>
      <c r="C41" s="68"/>
      <c r="D41" s="7" t="s">
        <v>43</v>
      </c>
      <c r="E41" s="9"/>
      <c r="F41" s="9"/>
      <c r="G41" s="9"/>
      <c r="H41" s="9"/>
      <c r="I41" s="9">
        <f t="shared" si="0"/>
        <v>0</v>
      </c>
      <c r="J41" s="8"/>
      <c r="K41" s="9">
        <f t="shared" si="1"/>
        <v>0</v>
      </c>
    </row>
    <row r="42" spans="2:11" x14ac:dyDescent="0.4">
      <c r="B42" s="68"/>
      <c r="C42" s="68"/>
      <c r="D42" s="7" t="s">
        <v>721</v>
      </c>
      <c r="E42" s="9"/>
      <c r="F42" s="9"/>
      <c r="G42" s="9"/>
      <c r="H42" s="9"/>
      <c r="I42" s="9">
        <f t="shared" si="0"/>
        <v>0</v>
      </c>
      <c r="J42" s="8"/>
      <c r="K42" s="9">
        <f t="shared" si="1"/>
        <v>0</v>
      </c>
    </row>
    <row r="43" spans="2:11" x14ac:dyDescent="0.4">
      <c r="B43" s="68"/>
      <c r="C43" s="68"/>
      <c r="D43" s="7" t="s">
        <v>44</v>
      </c>
      <c r="E43" s="9"/>
      <c r="F43" s="9"/>
      <c r="G43" s="9"/>
      <c r="H43" s="9"/>
      <c r="I43" s="9">
        <f t="shared" si="0"/>
        <v>0</v>
      </c>
      <c r="J43" s="8"/>
      <c r="K43" s="9">
        <f t="shared" si="1"/>
        <v>0</v>
      </c>
    </row>
    <row r="44" spans="2:11" x14ac:dyDescent="0.4">
      <c r="B44" s="68"/>
      <c r="C44" s="68"/>
      <c r="D44" s="7" t="s">
        <v>45</v>
      </c>
      <c r="E44" s="9"/>
      <c r="F44" s="9"/>
      <c r="G44" s="9"/>
      <c r="H44" s="9"/>
      <c r="I44" s="9">
        <f t="shared" si="0"/>
        <v>0</v>
      </c>
      <c r="J44" s="10"/>
      <c r="K44" s="9">
        <f t="shared" si="1"/>
        <v>0</v>
      </c>
    </row>
    <row r="45" spans="2:11" x14ac:dyDescent="0.4">
      <c r="B45" s="68"/>
      <c r="C45" s="69"/>
      <c r="D45" s="11" t="s">
        <v>46</v>
      </c>
      <c r="E45" s="13">
        <f>+E39+E40+E41+E42+E43+E44</f>
        <v>0</v>
      </c>
      <c r="F45" s="13">
        <f>+F39+F40+F41+F42+F43+F44</f>
        <v>0</v>
      </c>
      <c r="G45" s="13">
        <f>+G39+G40+G41+G42+G43+G44</f>
        <v>0</v>
      </c>
      <c r="H45" s="13">
        <f>+H39+H40+H41+H42+H43+H44</f>
        <v>0</v>
      </c>
      <c r="I45" s="13">
        <f t="shared" si="0"/>
        <v>0</v>
      </c>
      <c r="J45" s="12">
        <f>+J39+J40+J41+J42+J43+J44</f>
        <v>0</v>
      </c>
      <c r="K45" s="13">
        <f t="shared" si="1"/>
        <v>0</v>
      </c>
    </row>
    <row r="46" spans="2:11" x14ac:dyDescent="0.4">
      <c r="B46" s="68"/>
      <c r="C46" s="67" t="s">
        <v>28</v>
      </c>
      <c r="D46" s="7" t="s">
        <v>47</v>
      </c>
      <c r="E46" s="9"/>
      <c r="F46" s="9">
        <v>4400000</v>
      </c>
      <c r="G46" s="9"/>
      <c r="H46" s="9"/>
      <c r="I46" s="9">
        <f t="shared" si="0"/>
        <v>4400000</v>
      </c>
      <c r="J46" s="5"/>
      <c r="K46" s="9">
        <f t="shared" si="1"/>
        <v>4400000</v>
      </c>
    </row>
    <row r="47" spans="2:11" x14ac:dyDescent="0.4">
      <c r="B47" s="68"/>
      <c r="C47" s="68"/>
      <c r="D47" s="7" t="s">
        <v>722</v>
      </c>
      <c r="E47" s="9"/>
      <c r="F47" s="9"/>
      <c r="G47" s="9"/>
      <c r="H47" s="9"/>
      <c r="I47" s="9">
        <f t="shared" si="0"/>
        <v>0</v>
      </c>
      <c r="J47" s="8"/>
      <c r="K47" s="9">
        <f t="shared" si="1"/>
        <v>0</v>
      </c>
    </row>
    <row r="48" spans="2:11" x14ac:dyDescent="0.4">
      <c r="B48" s="68"/>
      <c r="C48" s="68"/>
      <c r="D48" s="7" t="s">
        <v>48</v>
      </c>
      <c r="E48" s="9"/>
      <c r="F48" s="9">
        <v>1572120</v>
      </c>
      <c r="G48" s="9">
        <v>1708300</v>
      </c>
      <c r="H48" s="9"/>
      <c r="I48" s="9">
        <f t="shared" si="0"/>
        <v>3280420</v>
      </c>
      <c r="J48" s="8"/>
      <c r="K48" s="9">
        <f t="shared" si="1"/>
        <v>3280420</v>
      </c>
    </row>
    <row r="49" spans="2:11" x14ac:dyDescent="0.4">
      <c r="B49" s="68"/>
      <c r="C49" s="68"/>
      <c r="D49" s="7" t="s">
        <v>49</v>
      </c>
      <c r="E49" s="9"/>
      <c r="F49" s="9"/>
      <c r="G49" s="9"/>
      <c r="H49" s="9"/>
      <c r="I49" s="9">
        <f t="shared" si="0"/>
        <v>0</v>
      </c>
      <c r="J49" s="8"/>
      <c r="K49" s="9">
        <f t="shared" si="1"/>
        <v>0</v>
      </c>
    </row>
    <row r="50" spans="2:11" x14ac:dyDescent="0.4">
      <c r="B50" s="68"/>
      <c r="C50" s="68"/>
      <c r="D50" s="7" t="s">
        <v>50</v>
      </c>
      <c r="E50" s="9"/>
      <c r="F50" s="9"/>
      <c r="G50" s="9"/>
      <c r="H50" s="9"/>
      <c r="I50" s="9">
        <f t="shared" si="0"/>
        <v>0</v>
      </c>
      <c r="J50" s="8"/>
      <c r="K50" s="9">
        <f t="shared" si="1"/>
        <v>0</v>
      </c>
    </row>
    <row r="51" spans="2:11" x14ac:dyDescent="0.4">
      <c r="B51" s="68"/>
      <c r="C51" s="68"/>
      <c r="D51" s="7" t="s">
        <v>51</v>
      </c>
      <c r="E51" s="9"/>
      <c r="F51" s="9"/>
      <c r="G51" s="9"/>
      <c r="H51" s="9"/>
      <c r="I51" s="9">
        <f t="shared" si="0"/>
        <v>0</v>
      </c>
      <c r="J51" s="10"/>
      <c r="K51" s="9">
        <f t="shared" si="1"/>
        <v>0</v>
      </c>
    </row>
    <row r="52" spans="2:11" x14ac:dyDescent="0.4">
      <c r="B52" s="68"/>
      <c r="C52" s="69"/>
      <c r="D52" s="11" t="s">
        <v>52</v>
      </c>
      <c r="E52" s="13">
        <f>+E46+E47+E48+E49+E50+E51</f>
        <v>0</v>
      </c>
      <c r="F52" s="13">
        <f>+F46+F47+F48+F49+F50+F51</f>
        <v>5972120</v>
      </c>
      <c r="G52" s="13">
        <f>+G46+G47+G48+G49+G50+G51</f>
        <v>1708300</v>
      </c>
      <c r="H52" s="13">
        <f>+H46+H47+H48+H49+H50+H51</f>
        <v>0</v>
      </c>
      <c r="I52" s="13">
        <f t="shared" si="0"/>
        <v>7680420</v>
      </c>
      <c r="J52" s="12">
        <f>+J46+J47+J48+J49+J50+J51</f>
        <v>0</v>
      </c>
      <c r="K52" s="13">
        <f t="shared" si="1"/>
        <v>7680420</v>
      </c>
    </row>
    <row r="53" spans="2:11" x14ac:dyDescent="0.4">
      <c r="B53" s="69"/>
      <c r="C53" s="17" t="s">
        <v>53</v>
      </c>
      <c r="D53" s="15"/>
      <c r="E53" s="16">
        <f xml:space="preserve"> +E45 - E52</f>
        <v>0</v>
      </c>
      <c r="F53" s="16">
        <f xml:space="preserve"> +F45 - F52</f>
        <v>-5972120</v>
      </c>
      <c r="G53" s="16">
        <f xml:space="preserve"> +G45 - G52</f>
        <v>-1708300</v>
      </c>
      <c r="H53" s="16">
        <f xml:space="preserve"> +H45 - H52</f>
        <v>0</v>
      </c>
      <c r="I53" s="16">
        <f t="shared" si="0"/>
        <v>-7680420</v>
      </c>
      <c r="J53" s="12">
        <f xml:space="preserve"> +J45 - J52</f>
        <v>0</v>
      </c>
      <c r="K53" s="16">
        <f>K45-K52</f>
        <v>-7680420</v>
      </c>
    </row>
    <row r="54" spans="2:11" x14ac:dyDescent="0.4">
      <c r="B54" s="67" t="s">
        <v>54</v>
      </c>
      <c r="C54" s="67" t="s">
        <v>9</v>
      </c>
      <c r="D54" s="7" t="s">
        <v>55</v>
      </c>
      <c r="E54" s="9"/>
      <c r="F54" s="9"/>
      <c r="G54" s="9"/>
      <c r="H54" s="9"/>
      <c r="I54" s="9">
        <f t="shared" si="0"/>
        <v>0</v>
      </c>
      <c r="J54" s="5"/>
      <c r="K54" s="9">
        <f t="shared" si="1"/>
        <v>0</v>
      </c>
    </row>
    <row r="55" spans="2:11" x14ac:dyDescent="0.4">
      <c r="B55" s="68"/>
      <c r="C55" s="68"/>
      <c r="D55" s="7" t="s">
        <v>56</v>
      </c>
      <c r="E55" s="9"/>
      <c r="F55" s="9"/>
      <c r="G55" s="9"/>
      <c r="H55" s="9"/>
      <c r="I55" s="9">
        <f t="shared" si="0"/>
        <v>0</v>
      </c>
      <c r="J55" s="8"/>
      <c r="K55" s="9">
        <f t="shared" si="1"/>
        <v>0</v>
      </c>
    </row>
    <row r="56" spans="2:11" x14ac:dyDescent="0.4">
      <c r="B56" s="68"/>
      <c r="C56" s="68"/>
      <c r="D56" s="7" t="s">
        <v>57</v>
      </c>
      <c r="E56" s="9"/>
      <c r="F56" s="9"/>
      <c r="G56" s="9"/>
      <c r="H56" s="9"/>
      <c r="I56" s="9">
        <f t="shared" si="0"/>
        <v>0</v>
      </c>
      <c r="J56" s="8"/>
      <c r="K56" s="9">
        <f t="shared" si="1"/>
        <v>0</v>
      </c>
    </row>
    <row r="57" spans="2:11" x14ac:dyDescent="0.4">
      <c r="B57" s="68"/>
      <c r="C57" s="68"/>
      <c r="D57" s="7" t="s">
        <v>723</v>
      </c>
      <c r="E57" s="9"/>
      <c r="F57" s="9"/>
      <c r="G57" s="9"/>
      <c r="H57" s="9"/>
      <c r="I57" s="9">
        <f t="shared" si="0"/>
        <v>0</v>
      </c>
      <c r="J57" s="8"/>
      <c r="K57" s="9">
        <f t="shared" si="1"/>
        <v>0</v>
      </c>
    </row>
    <row r="58" spans="2:11" x14ac:dyDescent="0.4">
      <c r="B58" s="68"/>
      <c r="C58" s="68"/>
      <c r="D58" s="7" t="s">
        <v>58</v>
      </c>
      <c r="E58" s="9"/>
      <c r="F58" s="9"/>
      <c r="G58" s="9"/>
      <c r="H58" s="9"/>
      <c r="I58" s="9">
        <f t="shared" si="0"/>
        <v>0</v>
      </c>
      <c r="J58" s="8"/>
      <c r="K58" s="9">
        <f t="shared" si="1"/>
        <v>0</v>
      </c>
    </row>
    <row r="59" spans="2:11" x14ac:dyDescent="0.4">
      <c r="B59" s="68"/>
      <c r="C59" s="68"/>
      <c r="D59" s="7" t="s">
        <v>724</v>
      </c>
      <c r="E59" s="9"/>
      <c r="F59" s="9"/>
      <c r="G59" s="9"/>
      <c r="H59" s="9"/>
      <c r="I59" s="9">
        <f t="shared" si="0"/>
        <v>0</v>
      </c>
      <c r="J59" s="8"/>
      <c r="K59" s="9">
        <f t="shared" si="1"/>
        <v>0</v>
      </c>
    </row>
    <row r="60" spans="2:11" x14ac:dyDescent="0.4">
      <c r="B60" s="68"/>
      <c r="C60" s="68"/>
      <c r="D60" s="7" t="s">
        <v>59</v>
      </c>
      <c r="E60" s="9"/>
      <c r="F60" s="9"/>
      <c r="G60" s="9"/>
      <c r="H60" s="9"/>
      <c r="I60" s="9">
        <f t="shared" si="0"/>
        <v>0</v>
      </c>
      <c r="J60" s="8"/>
      <c r="K60" s="9">
        <f t="shared" si="1"/>
        <v>0</v>
      </c>
    </row>
    <row r="61" spans="2:11" x14ac:dyDescent="0.4">
      <c r="B61" s="68"/>
      <c r="C61" s="68"/>
      <c r="D61" s="7" t="s">
        <v>60</v>
      </c>
      <c r="E61" s="9"/>
      <c r="F61" s="9">
        <v>865215</v>
      </c>
      <c r="G61" s="9"/>
      <c r="H61" s="9"/>
      <c r="I61" s="9">
        <f t="shared" si="0"/>
        <v>865215</v>
      </c>
      <c r="J61" s="8"/>
      <c r="K61" s="9">
        <f t="shared" si="1"/>
        <v>865215</v>
      </c>
    </row>
    <row r="62" spans="2:11" x14ac:dyDescent="0.4">
      <c r="B62" s="68"/>
      <c r="C62" s="68"/>
      <c r="D62" s="7" t="s">
        <v>83</v>
      </c>
      <c r="E62" s="9"/>
      <c r="F62" s="9"/>
      <c r="G62" s="9"/>
      <c r="H62" s="9"/>
      <c r="I62" s="9">
        <f t="shared" si="0"/>
        <v>0</v>
      </c>
      <c r="J62" s="8"/>
      <c r="K62" s="9">
        <f t="shared" si="1"/>
        <v>0</v>
      </c>
    </row>
    <row r="63" spans="2:11" x14ac:dyDescent="0.4">
      <c r="B63" s="68"/>
      <c r="C63" s="68"/>
      <c r="D63" s="7" t="s">
        <v>100</v>
      </c>
      <c r="E63" s="9"/>
      <c r="F63" s="9"/>
      <c r="G63" s="9"/>
      <c r="H63" s="9"/>
      <c r="I63" s="9">
        <f t="shared" si="0"/>
        <v>0</v>
      </c>
      <c r="J63" s="8"/>
      <c r="K63" s="9">
        <f t="shared" si="1"/>
        <v>0</v>
      </c>
    </row>
    <row r="64" spans="2:11" x14ac:dyDescent="0.4">
      <c r="B64" s="68"/>
      <c r="C64" s="68"/>
      <c r="D64" s="7" t="s">
        <v>84</v>
      </c>
      <c r="E64" s="9"/>
      <c r="F64" s="9"/>
      <c r="G64" s="9"/>
      <c r="H64" s="9"/>
      <c r="I64" s="9">
        <f t="shared" si="0"/>
        <v>0</v>
      </c>
      <c r="J64" s="8"/>
      <c r="K64" s="9">
        <f t="shared" si="1"/>
        <v>0</v>
      </c>
    </row>
    <row r="65" spans="2:11" x14ac:dyDescent="0.4">
      <c r="B65" s="68"/>
      <c r="C65" s="68"/>
      <c r="D65" s="7" t="s">
        <v>101</v>
      </c>
      <c r="E65" s="9"/>
      <c r="F65" s="9"/>
      <c r="G65" s="9"/>
      <c r="H65" s="9"/>
      <c r="I65" s="9">
        <f t="shared" si="0"/>
        <v>0</v>
      </c>
      <c r="J65" s="8"/>
      <c r="K65" s="9">
        <f t="shared" si="1"/>
        <v>0</v>
      </c>
    </row>
    <row r="66" spans="2:11" x14ac:dyDescent="0.4">
      <c r="B66" s="68"/>
      <c r="C66" s="68"/>
      <c r="D66" s="7" t="s">
        <v>85</v>
      </c>
      <c r="E66" s="9"/>
      <c r="F66" s="9"/>
      <c r="G66" s="9"/>
      <c r="H66" s="9"/>
      <c r="I66" s="9">
        <f t="shared" si="0"/>
        <v>0</v>
      </c>
      <c r="J66" s="8"/>
      <c r="K66" s="9">
        <f t="shared" si="1"/>
        <v>0</v>
      </c>
    </row>
    <row r="67" spans="2:11" x14ac:dyDescent="0.4">
      <c r="B67" s="68"/>
      <c r="C67" s="68"/>
      <c r="D67" s="7" t="s">
        <v>102</v>
      </c>
      <c r="E67" s="9">
        <v>9700000</v>
      </c>
      <c r="F67" s="9">
        <v>2500000</v>
      </c>
      <c r="G67" s="9">
        <v>1500000</v>
      </c>
      <c r="H67" s="9"/>
      <c r="I67" s="9">
        <f t="shared" si="0"/>
        <v>13700000</v>
      </c>
      <c r="J67" s="8">
        <v>13700000</v>
      </c>
      <c r="K67" s="9">
        <f t="shared" si="1"/>
        <v>0</v>
      </c>
    </row>
    <row r="68" spans="2:11" x14ac:dyDescent="0.4">
      <c r="B68" s="68"/>
      <c r="C68" s="68"/>
      <c r="D68" s="7" t="s">
        <v>61</v>
      </c>
      <c r="E68" s="9"/>
      <c r="F68" s="9"/>
      <c r="G68" s="9">
        <v>19644</v>
      </c>
      <c r="H68" s="9"/>
      <c r="I68" s="9">
        <f t="shared" si="0"/>
        <v>19644</v>
      </c>
      <c r="J68" s="10"/>
      <c r="K68" s="9">
        <f t="shared" si="1"/>
        <v>19644</v>
      </c>
    </row>
    <row r="69" spans="2:11" x14ac:dyDescent="0.4">
      <c r="B69" s="68"/>
      <c r="C69" s="69"/>
      <c r="D69" s="11" t="s">
        <v>62</v>
      </c>
      <c r="E69" s="13">
        <f>+E54+E55+E56+E57+E58+E59+E60+E61+E62+E63+E64+E65+E66+E67+E68</f>
        <v>9700000</v>
      </c>
      <c r="F69" s="13">
        <f>+F54+F55+F56+F57+F58+F59+F60+F61+F62+F63+F64+F65+F66+F67+F68</f>
        <v>3365215</v>
      </c>
      <c r="G69" s="13">
        <f>+G54+G55+G56+G57+G58+G59+G60+G61+G62+G63+G64+G65+G66+G67+G68</f>
        <v>1519644</v>
      </c>
      <c r="H69" s="13">
        <f>+H54+H55+H56+H57+H58+H59+H60+H61+H62+H63+H64+H65+H66+H67+H68</f>
        <v>0</v>
      </c>
      <c r="I69" s="13">
        <f t="shared" si="0"/>
        <v>14584859</v>
      </c>
      <c r="J69" s="12">
        <f>+J54+J55+J56+J57+J58+J59+J60+J61+J62+J63+J64+J65+J66+J67+J68</f>
        <v>13700000</v>
      </c>
      <c r="K69" s="13">
        <f t="shared" si="1"/>
        <v>884859</v>
      </c>
    </row>
    <row r="70" spans="2:11" x14ac:dyDescent="0.4">
      <c r="B70" s="68"/>
      <c r="C70" s="67" t="s">
        <v>28</v>
      </c>
      <c r="D70" s="7" t="s">
        <v>63</v>
      </c>
      <c r="E70" s="9"/>
      <c r="F70" s="9"/>
      <c r="G70" s="9"/>
      <c r="H70" s="9"/>
      <c r="I70" s="9">
        <f t="shared" si="0"/>
        <v>0</v>
      </c>
      <c r="J70" s="5"/>
      <c r="K70" s="9">
        <f t="shared" si="1"/>
        <v>0</v>
      </c>
    </row>
    <row r="71" spans="2:11" x14ac:dyDescent="0.4">
      <c r="B71" s="68"/>
      <c r="C71" s="68"/>
      <c r="D71" s="7" t="s">
        <v>64</v>
      </c>
      <c r="E71" s="9"/>
      <c r="F71" s="9"/>
      <c r="G71" s="9"/>
      <c r="H71" s="9"/>
      <c r="I71" s="9">
        <f t="shared" si="0"/>
        <v>0</v>
      </c>
      <c r="J71" s="8"/>
      <c r="K71" s="9">
        <f t="shared" si="1"/>
        <v>0</v>
      </c>
    </row>
    <row r="72" spans="2:11" x14ac:dyDescent="0.4">
      <c r="B72" s="68"/>
      <c r="C72" s="68"/>
      <c r="D72" s="7" t="s">
        <v>725</v>
      </c>
      <c r="E72" s="9"/>
      <c r="F72" s="9"/>
      <c r="G72" s="9"/>
      <c r="H72" s="9"/>
      <c r="I72" s="9">
        <f t="shared" si="0"/>
        <v>0</v>
      </c>
      <c r="J72" s="8"/>
      <c r="K72" s="9">
        <f t="shared" si="1"/>
        <v>0</v>
      </c>
    </row>
    <row r="73" spans="2:11" x14ac:dyDescent="0.4">
      <c r="B73" s="68"/>
      <c r="C73" s="68"/>
      <c r="D73" s="7" t="s">
        <v>65</v>
      </c>
      <c r="E73" s="9"/>
      <c r="F73" s="9"/>
      <c r="G73" s="9"/>
      <c r="H73" s="9"/>
      <c r="I73" s="9">
        <f t="shared" ref="I73:I88" si="2">+E73+F73+G73+H73</f>
        <v>0</v>
      </c>
      <c r="J73" s="8"/>
      <c r="K73" s="9">
        <f t="shared" ref="K73:K87" si="3">I73-ABS(J73)</f>
        <v>0</v>
      </c>
    </row>
    <row r="74" spans="2:11" x14ac:dyDescent="0.4">
      <c r="B74" s="68"/>
      <c r="C74" s="68"/>
      <c r="D74" s="7" t="s">
        <v>726</v>
      </c>
      <c r="E74" s="9"/>
      <c r="F74" s="9"/>
      <c r="G74" s="9"/>
      <c r="H74" s="9"/>
      <c r="I74" s="9">
        <f t="shared" si="2"/>
        <v>0</v>
      </c>
      <c r="J74" s="8"/>
      <c r="K74" s="9">
        <f t="shared" si="3"/>
        <v>0</v>
      </c>
    </row>
    <row r="75" spans="2:11" x14ac:dyDescent="0.4">
      <c r="B75" s="68"/>
      <c r="C75" s="68"/>
      <c r="D75" s="7" t="s">
        <v>66</v>
      </c>
      <c r="E75" s="9"/>
      <c r="F75" s="9"/>
      <c r="G75" s="9"/>
      <c r="H75" s="9"/>
      <c r="I75" s="9">
        <f t="shared" si="2"/>
        <v>0</v>
      </c>
      <c r="J75" s="8"/>
      <c r="K75" s="9">
        <f t="shared" si="3"/>
        <v>0</v>
      </c>
    </row>
    <row r="76" spans="2:11" x14ac:dyDescent="0.4">
      <c r="B76" s="68"/>
      <c r="C76" s="68"/>
      <c r="D76" s="7" t="s">
        <v>67</v>
      </c>
      <c r="E76" s="9"/>
      <c r="F76" s="9">
        <v>690327</v>
      </c>
      <c r="G76" s="9">
        <v>442818</v>
      </c>
      <c r="H76" s="9"/>
      <c r="I76" s="9">
        <f t="shared" si="2"/>
        <v>1133145</v>
      </c>
      <c r="J76" s="8"/>
      <c r="K76" s="9">
        <f t="shared" si="3"/>
        <v>1133145</v>
      </c>
    </row>
    <row r="77" spans="2:11" x14ac:dyDescent="0.4">
      <c r="B77" s="68"/>
      <c r="C77" s="68"/>
      <c r="D77" s="7" t="s">
        <v>86</v>
      </c>
      <c r="E77" s="9"/>
      <c r="F77" s="9"/>
      <c r="G77" s="9"/>
      <c r="H77" s="9"/>
      <c r="I77" s="9">
        <f t="shared" si="2"/>
        <v>0</v>
      </c>
      <c r="J77" s="8"/>
      <c r="K77" s="9">
        <f t="shared" si="3"/>
        <v>0</v>
      </c>
    </row>
    <row r="78" spans="2:11" x14ac:dyDescent="0.4">
      <c r="B78" s="68"/>
      <c r="C78" s="68"/>
      <c r="D78" s="7" t="s">
        <v>103</v>
      </c>
      <c r="E78" s="9"/>
      <c r="F78" s="9"/>
      <c r="G78" s="9"/>
      <c r="H78" s="9"/>
      <c r="I78" s="9">
        <f t="shared" si="2"/>
        <v>0</v>
      </c>
      <c r="J78" s="8"/>
      <c r="K78" s="9">
        <f t="shared" si="3"/>
        <v>0</v>
      </c>
    </row>
    <row r="79" spans="2:11" x14ac:dyDescent="0.4">
      <c r="B79" s="68"/>
      <c r="C79" s="68"/>
      <c r="D79" s="7" t="s">
        <v>87</v>
      </c>
      <c r="E79" s="9"/>
      <c r="F79" s="9"/>
      <c r="G79" s="9"/>
      <c r="H79" s="9"/>
      <c r="I79" s="9">
        <f t="shared" si="2"/>
        <v>0</v>
      </c>
      <c r="J79" s="8"/>
      <c r="K79" s="9">
        <f t="shared" si="3"/>
        <v>0</v>
      </c>
    </row>
    <row r="80" spans="2:11" x14ac:dyDescent="0.4">
      <c r="B80" s="68"/>
      <c r="C80" s="68"/>
      <c r="D80" s="18" t="s">
        <v>104</v>
      </c>
      <c r="E80" s="19"/>
      <c r="F80" s="19"/>
      <c r="G80" s="19"/>
      <c r="H80" s="19"/>
      <c r="I80" s="19">
        <f t="shared" si="2"/>
        <v>0</v>
      </c>
      <c r="J80" s="8"/>
      <c r="K80" s="19">
        <f t="shared" si="3"/>
        <v>0</v>
      </c>
    </row>
    <row r="81" spans="2:11" x14ac:dyDescent="0.4">
      <c r="B81" s="68"/>
      <c r="C81" s="68"/>
      <c r="D81" s="18" t="s">
        <v>88</v>
      </c>
      <c r="E81" s="19"/>
      <c r="F81" s="19"/>
      <c r="G81" s="19"/>
      <c r="H81" s="19"/>
      <c r="I81" s="19">
        <f t="shared" si="2"/>
        <v>0</v>
      </c>
      <c r="J81" s="8"/>
      <c r="K81" s="19">
        <f t="shared" si="3"/>
        <v>0</v>
      </c>
    </row>
    <row r="82" spans="2:11" x14ac:dyDescent="0.4">
      <c r="B82" s="68"/>
      <c r="C82" s="68"/>
      <c r="D82" s="18" t="s">
        <v>105</v>
      </c>
      <c r="E82" s="19">
        <v>4000000</v>
      </c>
      <c r="F82" s="19">
        <v>4700000</v>
      </c>
      <c r="G82" s="19">
        <v>5000000</v>
      </c>
      <c r="H82" s="19"/>
      <c r="I82" s="19">
        <f t="shared" si="2"/>
        <v>13700000</v>
      </c>
      <c r="J82" s="8">
        <v>13700000</v>
      </c>
      <c r="K82" s="19">
        <f t="shared" si="3"/>
        <v>0</v>
      </c>
    </row>
    <row r="83" spans="2:11" x14ac:dyDescent="0.4">
      <c r="B83" s="68"/>
      <c r="C83" s="68"/>
      <c r="D83" s="18" t="s">
        <v>68</v>
      </c>
      <c r="E83" s="19"/>
      <c r="F83" s="19"/>
      <c r="G83" s="19"/>
      <c r="H83" s="19"/>
      <c r="I83" s="19">
        <f t="shared" si="2"/>
        <v>0</v>
      </c>
      <c r="J83" s="10"/>
      <c r="K83" s="19">
        <f t="shared" si="3"/>
        <v>0</v>
      </c>
    </row>
    <row r="84" spans="2:11" x14ac:dyDescent="0.4">
      <c r="B84" s="68"/>
      <c r="C84" s="69"/>
      <c r="D84" s="20" t="s">
        <v>69</v>
      </c>
      <c r="E84" s="21">
        <f>+E70+E71+E72+E73+E74+E75+E76+E77+E78+E79+E80+E81+E82+E83</f>
        <v>4000000</v>
      </c>
      <c r="F84" s="21">
        <f>+F70+F71+F72+F73+F74+F75+F76+F77+F78+F79+F80+F81+F82+F83</f>
        <v>5390327</v>
      </c>
      <c r="G84" s="21">
        <f>+G70+G71+G72+G73+G74+G75+G76+G77+G78+G79+G80+G81+G82+G83</f>
        <v>5442818</v>
      </c>
      <c r="H84" s="21">
        <f>+H70+H71+H72+H73+H74+H75+H76+H77+H78+H79+H80+H81+H82+H83</f>
        <v>0</v>
      </c>
      <c r="I84" s="21">
        <f t="shared" si="2"/>
        <v>14833145</v>
      </c>
      <c r="J84" s="12">
        <f>+J70+J71+J72+J73+J74+J75+J76+J77+J78+J79+J80+J81+J82+J83</f>
        <v>13700000</v>
      </c>
      <c r="K84" s="21">
        <f t="shared" si="3"/>
        <v>1133145</v>
      </c>
    </row>
    <row r="85" spans="2:11" x14ac:dyDescent="0.4">
      <c r="B85" s="69"/>
      <c r="C85" s="17" t="s">
        <v>70</v>
      </c>
      <c r="D85" s="15"/>
      <c r="E85" s="16">
        <f xml:space="preserve"> +E69 - E84</f>
        <v>5700000</v>
      </c>
      <c r="F85" s="16">
        <f xml:space="preserve"> +F69 - F84</f>
        <v>-2025112</v>
      </c>
      <c r="G85" s="16">
        <f xml:space="preserve"> +G69 - G84</f>
        <v>-3923174</v>
      </c>
      <c r="H85" s="16">
        <f xml:space="preserve"> +H69 - H84</f>
        <v>0</v>
      </c>
      <c r="I85" s="16">
        <f t="shared" si="2"/>
        <v>-248286</v>
      </c>
      <c r="J85" s="12">
        <f xml:space="preserve"> +J69 - J84</f>
        <v>0</v>
      </c>
      <c r="K85" s="16">
        <f>K69-K84</f>
        <v>-248286</v>
      </c>
    </row>
    <row r="86" spans="2:11" x14ac:dyDescent="0.4">
      <c r="B86" s="17" t="s">
        <v>89</v>
      </c>
      <c r="C86" s="14"/>
      <c r="D86" s="15"/>
      <c r="E86" s="16">
        <f xml:space="preserve"> +E38 +E53 +E85</f>
        <v>5850037</v>
      </c>
      <c r="F86" s="16">
        <f xml:space="preserve"> +F38 +F53 +F85</f>
        <v>-1487018</v>
      </c>
      <c r="G86" s="16">
        <f xml:space="preserve"> +G38 +G53 +G85</f>
        <v>1141678</v>
      </c>
      <c r="H86" s="16">
        <f xml:space="preserve"> +H38 +H53 +H85</f>
        <v>129138</v>
      </c>
      <c r="I86" s="16">
        <f t="shared" si="2"/>
        <v>5633835</v>
      </c>
      <c r="J86" s="12">
        <f xml:space="preserve"> +J38 +J53 +J85</f>
        <v>0</v>
      </c>
      <c r="K86" s="16">
        <f>K38+K53+K85</f>
        <v>5633835</v>
      </c>
    </row>
    <row r="87" spans="2:11" x14ac:dyDescent="0.4">
      <c r="B87" s="17" t="s">
        <v>90</v>
      </c>
      <c r="C87" s="14"/>
      <c r="D87" s="15"/>
      <c r="E87" s="16">
        <v>73332138</v>
      </c>
      <c r="F87" s="16">
        <v>129976397</v>
      </c>
      <c r="G87" s="16">
        <v>20086893</v>
      </c>
      <c r="H87" s="16">
        <v>12004521</v>
      </c>
      <c r="I87" s="16">
        <f t="shared" si="2"/>
        <v>235399949</v>
      </c>
      <c r="J87" s="12"/>
      <c r="K87" s="16">
        <f t="shared" si="3"/>
        <v>235399949</v>
      </c>
    </row>
    <row r="88" spans="2:11" x14ac:dyDescent="0.4">
      <c r="B88" s="17" t="s">
        <v>91</v>
      </c>
      <c r="C88" s="14"/>
      <c r="D88" s="15"/>
      <c r="E88" s="16">
        <f xml:space="preserve"> +E86 +E87</f>
        <v>79182175</v>
      </c>
      <c r="F88" s="16">
        <f xml:space="preserve"> +F86 +F87</f>
        <v>128489379</v>
      </c>
      <c r="G88" s="16">
        <f xml:space="preserve"> +G86 +G87</f>
        <v>21228571</v>
      </c>
      <c r="H88" s="16">
        <f xml:space="preserve"> +H86 +H87</f>
        <v>12133659</v>
      </c>
      <c r="I88" s="16">
        <f t="shared" si="2"/>
        <v>241033784</v>
      </c>
      <c r="J88" s="12">
        <f xml:space="preserve"> +J86 +J87</f>
        <v>0</v>
      </c>
      <c r="K88" s="16">
        <f>K86+K87</f>
        <v>241033784</v>
      </c>
    </row>
  </sheetData>
  <mergeCells count="12">
    <mergeCell ref="B54:B85"/>
    <mergeCell ref="C54:C69"/>
    <mergeCell ref="C70:C84"/>
    <mergeCell ref="B3:K3"/>
    <mergeCell ref="B5:K5"/>
    <mergeCell ref="B7:D7"/>
    <mergeCell ref="B8:B38"/>
    <mergeCell ref="C8:C26"/>
    <mergeCell ref="C27:C37"/>
    <mergeCell ref="B39:B53"/>
    <mergeCell ref="C39:C45"/>
    <mergeCell ref="C46:C52"/>
  </mergeCells>
  <phoneticPr fontId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CAEB-6CCF-406B-91CD-AA58C22E402F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D677-D7A0-46FB-887E-CE538E8DC5C0}">
  <dimension ref="B1:H346"/>
  <sheetViews>
    <sheetView workbookViewId="0">
      <selection activeCell="E11" sqref="E11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64"/>
      <c r="C1" s="64"/>
      <c r="D1" s="64"/>
      <c r="E1" s="1"/>
      <c r="F1" s="1"/>
      <c r="G1" s="2"/>
      <c r="H1" s="2" t="s">
        <v>106</v>
      </c>
    </row>
    <row r="2" spans="2:8" ht="21" x14ac:dyDescent="0.4">
      <c r="B2" s="70" t="s">
        <v>703</v>
      </c>
      <c r="C2" s="70"/>
      <c r="D2" s="70"/>
      <c r="E2" s="70"/>
      <c r="F2" s="70"/>
      <c r="G2" s="70"/>
      <c r="H2" s="70"/>
    </row>
    <row r="3" spans="2:8" ht="21" x14ac:dyDescent="0.4">
      <c r="B3" s="71" t="s">
        <v>718</v>
      </c>
      <c r="C3" s="71"/>
      <c r="D3" s="71"/>
      <c r="E3" s="71"/>
      <c r="F3" s="71"/>
      <c r="G3" s="71"/>
      <c r="H3" s="71"/>
    </row>
    <row r="4" spans="2:8" x14ac:dyDescent="0.4">
      <c r="B4" s="3"/>
      <c r="C4" s="3"/>
      <c r="D4" s="3"/>
      <c r="E4" s="3"/>
      <c r="F4" s="1"/>
      <c r="G4" s="1"/>
      <c r="H4" s="3" t="s">
        <v>2</v>
      </c>
    </row>
    <row r="5" spans="2:8" x14ac:dyDescent="0.4">
      <c r="B5" s="72" t="s">
        <v>3</v>
      </c>
      <c r="C5" s="72"/>
      <c r="D5" s="72"/>
      <c r="E5" s="65" t="s">
        <v>4</v>
      </c>
      <c r="F5" s="65" t="s">
        <v>5</v>
      </c>
      <c r="G5" s="65" t="s">
        <v>6</v>
      </c>
      <c r="H5" s="65" t="s">
        <v>7</v>
      </c>
    </row>
    <row r="6" spans="2:8" x14ac:dyDescent="0.4">
      <c r="B6" s="67" t="s">
        <v>8</v>
      </c>
      <c r="C6" s="67" t="s">
        <v>9</v>
      </c>
      <c r="D6" s="4" t="s">
        <v>10</v>
      </c>
      <c r="E6" s="6">
        <f>+E7+E11+E19+E26+E29+E33+E45+E53</f>
        <v>0</v>
      </c>
      <c r="F6" s="6">
        <f>+F7+F11+F19+F26+F29+F33+F45+F53</f>
        <v>0</v>
      </c>
      <c r="G6" s="6">
        <f>E6-F6</f>
        <v>0</v>
      </c>
      <c r="H6" s="6"/>
    </row>
    <row r="7" spans="2:8" x14ac:dyDescent="0.4">
      <c r="B7" s="68"/>
      <c r="C7" s="68"/>
      <c r="D7" s="7" t="s">
        <v>107</v>
      </c>
      <c r="E7" s="9">
        <f>+E8+E9+E10</f>
        <v>0</v>
      </c>
      <c r="F7" s="9">
        <f>+F8+F9+F10</f>
        <v>0</v>
      </c>
      <c r="G7" s="9">
        <f t="shared" ref="G7:G70" si="0">E7-F7</f>
        <v>0</v>
      </c>
      <c r="H7" s="9"/>
    </row>
    <row r="8" spans="2:8" x14ac:dyDescent="0.4">
      <c r="B8" s="68"/>
      <c r="C8" s="68"/>
      <c r="D8" s="7" t="s">
        <v>108</v>
      </c>
      <c r="E8" s="9"/>
      <c r="F8" s="9"/>
      <c r="G8" s="9">
        <f t="shared" si="0"/>
        <v>0</v>
      </c>
      <c r="H8" s="9"/>
    </row>
    <row r="9" spans="2:8" x14ac:dyDescent="0.4">
      <c r="B9" s="68"/>
      <c r="C9" s="68"/>
      <c r="D9" s="7" t="s">
        <v>109</v>
      </c>
      <c r="E9" s="9"/>
      <c r="F9" s="9"/>
      <c r="G9" s="9">
        <f t="shared" si="0"/>
        <v>0</v>
      </c>
      <c r="H9" s="9"/>
    </row>
    <row r="10" spans="2:8" x14ac:dyDescent="0.4">
      <c r="B10" s="68"/>
      <c r="C10" s="68"/>
      <c r="D10" s="7" t="s">
        <v>110</v>
      </c>
      <c r="E10" s="9"/>
      <c r="F10" s="9"/>
      <c r="G10" s="9">
        <f t="shared" si="0"/>
        <v>0</v>
      </c>
      <c r="H10" s="9"/>
    </row>
    <row r="11" spans="2:8" x14ac:dyDescent="0.4">
      <c r="B11" s="68"/>
      <c r="C11" s="68"/>
      <c r="D11" s="7" t="s">
        <v>111</v>
      </c>
      <c r="E11" s="9">
        <f>+E12+E13+E14+E15+E16+E17+E18</f>
        <v>0</v>
      </c>
      <c r="F11" s="9">
        <f>+F12+F13+F14+F15+F16+F17+F18</f>
        <v>0</v>
      </c>
      <c r="G11" s="9">
        <f t="shared" si="0"/>
        <v>0</v>
      </c>
      <c r="H11" s="9"/>
    </row>
    <row r="12" spans="2:8" x14ac:dyDescent="0.4">
      <c r="B12" s="68"/>
      <c r="C12" s="68"/>
      <c r="D12" s="7" t="s">
        <v>108</v>
      </c>
      <c r="E12" s="9"/>
      <c r="F12" s="9"/>
      <c r="G12" s="9">
        <f t="shared" si="0"/>
        <v>0</v>
      </c>
      <c r="H12" s="9"/>
    </row>
    <row r="13" spans="2:8" x14ac:dyDescent="0.4">
      <c r="B13" s="68"/>
      <c r="C13" s="68"/>
      <c r="D13" s="7" t="s">
        <v>112</v>
      </c>
      <c r="E13" s="9"/>
      <c r="F13" s="9"/>
      <c r="G13" s="9">
        <f t="shared" si="0"/>
        <v>0</v>
      </c>
      <c r="H13" s="9"/>
    </row>
    <row r="14" spans="2:8" x14ac:dyDescent="0.4">
      <c r="B14" s="68"/>
      <c r="C14" s="68"/>
      <c r="D14" s="7" t="s">
        <v>113</v>
      </c>
      <c r="E14" s="9"/>
      <c r="F14" s="9"/>
      <c r="G14" s="9">
        <f t="shared" si="0"/>
        <v>0</v>
      </c>
      <c r="H14" s="9"/>
    </row>
    <row r="15" spans="2:8" x14ac:dyDescent="0.4">
      <c r="B15" s="68"/>
      <c r="C15" s="68"/>
      <c r="D15" s="7" t="s">
        <v>114</v>
      </c>
      <c r="E15" s="9"/>
      <c r="F15" s="9"/>
      <c r="G15" s="9">
        <f t="shared" si="0"/>
        <v>0</v>
      </c>
      <c r="H15" s="9"/>
    </row>
    <row r="16" spans="2:8" x14ac:dyDescent="0.4">
      <c r="B16" s="68"/>
      <c r="C16" s="68"/>
      <c r="D16" s="7" t="s">
        <v>115</v>
      </c>
      <c r="E16" s="9"/>
      <c r="F16" s="9"/>
      <c r="G16" s="9">
        <f t="shared" si="0"/>
        <v>0</v>
      </c>
      <c r="H16" s="9"/>
    </row>
    <row r="17" spans="2:8" x14ac:dyDescent="0.4">
      <c r="B17" s="68"/>
      <c r="C17" s="68"/>
      <c r="D17" s="7" t="s">
        <v>116</v>
      </c>
      <c r="E17" s="9"/>
      <c r="F17" s="9"/>
      <c r="G17" s="9">
        <f t="shared" si="0"/>
        <v>0</v>
      </c>
      <c r="H17" s="9"/>
    </row>
    <row r="18" spans="2:8" x14ac:dyDescent="0.4">
      <c r="B18" s="68"/>
      <c r="C18" s="68"/>
      <c r="D18" s="7" t="s">
        <v>117</v>
      </c>
      <c r="E18" s="9"/>
      <c r="F18" s="9"/>
      <c r="G18" s="9">
        <f t="shared" si="0"/>
        <v>0</v>
      </c>
      <c r="H18" s="9"/>
    </row>
    <row r="19" spans="2:8" x14ac:dyDescent="0.4">
      <c r="B19" s="68"/>
      <c r="C19" s="68"/>
      <c r="D19" s="7" t="s">
        <v>118</v>
      </c>
      <c r="E19" s="9">
        <f>+E20+E21+E22+E23+E24+E25</f>
        <v>0</v>
      </c>
      <c r="F19" s="9">
        <f>+F20+F21+F22+F23+F24+F25</f>
        <v>0</v>
      </c>
      <c r="G19" s="9">
        <f t="shared" si="0"/>
        <v>0</v>
      </c>
      <c r="H19" s="9"/>
    </row>
    <row r="20" spans="2:8" x14ac:dyDescent="0.4">
      <c r="B20" s="68"/>
      <c r="C20" s="68"/>
      <c r="D20" s="7" t="s">
        <v>108</v>
      </c>
      <c r="E20" s="9"/>
      <c r="F20" s="9"/>
      <c r="G20" s="9">
        <f t="shared" si="0"/>
        <v>0</v>
      </c>
      <c r="H20" s="9"/>
    </row>
    <row r="21" spans="2:8" x14ac:dyDescent="0.4">
      <c r="B21" s="68"/>
      <c r="C21" s="68"/>
      <c r="D21" s="7" t="s">
        <v>112</v>
      </c>
      <c r="E21" s="9"/>
      <c r="F21" s="9"/>
      <c r="G21" s="9">
        <f t="shared" si="0"/>
        <v>0</v>
      </c>
      <c r="H21" s="9"/>
    </row>
    <row r="22" spans="2:8" x14ac:dyDescent="0.4">
      <c r="B22" s="68"/>
      <c r="C22" s="68"/>
      <c r="D22" s="7" t="s">
        <v>113</v>
      </c>
      <c r="E22" s="9"/>
      <c r="F22" s="9"/>
      <c r="G22" s="9">
        <f t="shared" si="0"/>
        <v>0</v>
      </c>
      <c r="H22" s="9"/>
    </row>
    <row r="23" spans="2:8" x14ac:dyDescent="0.4">
      <c r="B23" s="68"/>
      <c r="C23" s="68"/>
      <c r="D23" s="7" t="s">
        <v>114</v>
      </c>
      <c r="E23" s="9"/>
      <c r="F23" s="9"/>
      <c r="G23" s="9">
        <f t="shared" si="0"/>
        <v>0</v>
      </c>
      <c r="H23" s="9"/>
    </row>
    <row r="24" spans="2:8" x14ac:dyDescent="0.4">
      <c r="B24" s="68"/>
      <c r="C24" s="68"/>
      <c r="D24" s="7" t="s">
        <v>115</v>
      </c>
      <c r="E24" s="9"/>
      <c r="F24" s="9"/>
      <c r="G24" s="9">
        <f t="shared" si="0"/>
        <v>0</v>
      </c>
      <c r="H24" s="9"/>
    </row>
    <row r="25" spans="2:8" x14ac:dyDescent="0.4">
      <c r="B25" s="68"/>
      <c r="C25" s="68"/>
      <c r="D25" s="7" t="s">
        <v>116</v>
      </c>
      <c r="E25" s="9"/>
      <c r="F25" s="9"/>
      <c r="G25" s="9">
        <f t="shared" si="0"/>
        <v>0</v>
      </c>
      <c r="H25" s="9"/>
    </row>
    <row r="26" spans="2:8" x14ac:dyDescent="0.4">
      <c r="B26" s="68"/>
      <c r="C26" s="68"/>
      <c r="D26" s="7" t="s">
        <v>119</v>
      </c>
      <c r="E26" s="9">
        <f>+E27+E28</f>
        <v>0</v>
      </c>
      <c r="F26" s="9">
        <f>+F27+F28</f>
        <v>0</v>
      </c>
      <c r="G26" s="9">
        <f t="shared" si="0"/>
        <v>0</v>
      </c>
      <c r="H26" s="9"/>
    </row>
    <row r="27" spans="2:8" x14ac:dyDescent="0.4">
      <c r="B27" s="68"/>
      <c r="C27" s="68"/>
      <c r="D27" s="7" t="s">
        <v>120</v>
      </c>
      <c r="E27" s="9"/>
      <c r="F27" s="9"/>
      <c r="G27" s="9">
        <f t="shared" si="0"/>
        <v>0</v>
      </c>
      <c r="H27" s="9"/>
    </row>
    <row r="28" spans="2:8" x14ac:dyDescent="0.4">
      <c r="B28" s="68"/>
      <c r="C28" s="68"/>
      <c r="D28" s="7" t="s">
        <v>121</v>
      </c>
      <c r="E28" s="9"/>
      <c r="F28" s="9"/>
      <c r="G28" s="9">
        <f t="shared" si="0"/>
        <v>0</v>
      </c>
      <c r="H28" s="9"/>
    </row>
    <row r="29" spans="2:8" x14ac:dyDescent="0.4">
      <c r="B29" s="68"/>
      <c r="C29" s="68"/>
      <c r="D29" s="7" t="s">
        <v>122</v>
      </c>
      <c r="E29" s="9">
        <f>+E30+E31+E32</f>
        <v>0</v>
      </c>
      <c r="F29" s="9">
        <f>+F30+F31+F32</f>
        <v>0</v>
      </c>
      <c r="G29" s="9">
        <f t="shared" si="0"/>
        <v>0</v>
      </c>
      <c r="H29" s="9"/>
    </row>
    <row r="30" spans="2:8" x14ac:dyDescent="0.4">
      <c r="B30" s="68"/>
      <c r="C30" s="68"/>
      <c r="D30" s="7" t="s">
        <v>123</v>
      </c>
      <c r="E30" s="9"/>
      <c r="F30" s="9"/>
      <c r="G30" s="9">
        <f t="shared" si="0"/>
        <v>0</v>
      </c>
      <c r="H30" s="9"/>
    </row>
    <row r="31" spans="2:8" x14ac:dyDescent="0.4">
      <c r="B31" s="68"/>
      <c r="C31" s="68"/>
      <c r="D31" s="7" t="s">
        <v>124</v>
      </c>
      <c r="E31" s="9"/>
      <c r="F31" s="9"/>
      <c r="G31" s="9">
        <f t="shared" si="0"/>
        <v>0</v>
      </c>
      <c r="H31" s="9"/>
    </row>
    <row r="32" spans="2:8" x14ac:dyDescent="0.4">
      <c r="B32" s="68"/>
      <c r="C32" s="68"/>
      <c r="D32" s="7" t="s">
        <v>125</v>
      </c>
      <c r="E32" s="9"/>
      <c r="F32" s="9"/>
      <c r="G32" s="9">
        <f t="shared" si="0"/>
        <v>0</v>
      </c>
      <c r="H32" s="9"/>
    </row>
    <row r="33" spans="2:8" x14ac:dyDescent="0.4">
      <c r="B33" s="68"/>
      <c r="C33" s="68"/>
      <c r="D33" s="7" t="s">
        <v>126</v>
      </c>
      <c r="E33" s="9">
        <f>+E34+E35+E36+E37+E38+E39+E40+E41+E42+E43+E44</f>
        <v>0</v>
      </c>
      <c r="F33" s="9">
        <f>+F34+F35+F36+F37+F38+F39+F40+F41+F42+F43+F44</f>
        <v>0</v>
      </c>
      <c r="G33" s="9">
        <f t="shared" si="0"/>
        <v>0</v>
      </c>
      <c r="H33" s="9"/>
    </row>
    <row r="34" spans="2:8" x14ac:dyDescent="0.4">
      <c r="B34" s="68"/>
      <c r="C34" s="68"/>
      <c r="D34" s="7" t="s">
        <v>127</v>
      </c>
      <c r="E34" s="9"/>
      <c r="F34" s="9"/>
      <c r="G34" s="9">
        <f t="shared" si="0"/>
        <v>0</v>
      </c>
      <c r="H34" s="9"/>
    </row>
    <row r="35" spans="2:8" x14ac:dyDescent="0.4">
      <c r="B35" s="68"/>
      <c r="C35" s="68"/>
      <c r="D35" s="7" t="s">
        <v>128</v>
      </c>
      <c r="E35" s="9"/>
      <c r="F35" s="9"/>
      <c r="G35" s="9">
        <f t="shared" si="0"/>
        <v>0</v>
      </c>
      <c r="H35" s="9"/>
    </row>
    <row r="36" spans="2:8" x14ac:dyDescent="0.4">
      <c r="B36" s="68"/>
      <c r="C36" s="68"/>
      <c r="D36" s="7" t="s">
        <v>129</v>
      </c>
      <c r="E36" s="9"/>
      <c r="F36" s="9"/>
      <c r="G36" s="9">
        <f t="shared" si="0"/>
        <v>0</v>
      </c>
      <c r="H36" s="9"/>
    </row>
    <row r="37" spans="2:8" x14ac:dyDescent="0.4">
      <c r="B37" s="68"/>
      <c r="C37" s="68"/>
      <c r="D37" s="7" t="s">
        <v>130</v>
      </c>
      <c r="E37" s="9"/>
      <c r="F37" s="9"/>
      <c r="G37" s="9">
        <f t="shared" si="0"/>
        <v>0</v>
      </c>
      <c r="H37" s="9"/>
    </row>
    <row r="38" spans="2:8" x14ac:dyDescent="0.4">
      <c r="B38" s="68"/>
      <c r="C38" s="68"/>
      <c r="D38" s="7" t="s">
        <v>131</v>
      </c>
      <c r="E38" s="9"/>
      <c r="F38" s="9"/>
      <c r="G38" s="9">
        <f t="shared" si="0"/>
        <v>0</v>
      </c>
      <c r="H38" s="9"/>
    </row>
    <row r="39" spans="2:8" x14ac:dyDescent="0.4">
      <c r="B39" s="68"/>
      <c r="C39" s="68"/>
      <c r="D39" s="7" t="s">
        <v>132</v>
      </c>
      <c r="E39" s="9"/>
      <c r="F39" s="9"/>
      <c r="G39" s="9">
        <f t="shared" si="0"/>
        <v>0</v>
      </c>
      <c r="H39" s="9"/>
    </row>
    <row r="40" spans="2:8" x14ac:dyDescent="0.4">
      <c r="B40" s="68"/>
      <c r="C40" s="68"/>
      <c r="D40" s="7" t="s">
        <v>133</v>
      </c>
      <c r="E40" s="9"/>
      <c r="F40" s="9"/>
      <c r="G40" s="9">
        <f t="shared" si="0"/>
        <v>0</v>
      </c>
      <c r="H40" s="9"/>
    </row>
    <row r="41" spans="2:8" x14ac:dyDescent="0.4">
      <c r="B41" s="68"/>
      <c r="C41" s="68"/>
      <c r="D41" s="7" t="s">
        <v>134</v>
      </c>
      <c r="E41" s="9"/>
      <c r="F41" s="9"/>
      <c r="G41" s="9">
        <f t="shared" si="0"/>
        <v>0</v>
      </c>
      <c r="H41" s="9"/>
    </row>
    <row r="42" spans="2:8" x14ac:dyDescent="0.4">
      <c r="B42" s="68"/>
      <c r="C42" s="68"/>
      <c r="D42" s="7" t="s">
        <v>135</v>
      </c>
      <c r="E42" s="9"/>
      <c r="F42" s="9"/>
      <c r="G42" s="9">
        <f t="shared" si="0"/>
        <v>0</v>
      </c>
      <c r="H42" s="9"/>
    </row>
    <row r="43" spans="2:8" x14ac:dyDescent="0.4">
      <c r="B43" s="68"/>
      <c r="C43" s="68"/>
      <c r="D43" s="7" t="s">
        <v>136</v>
      </c>
      <c r="E43" s="9"/>
      <c r="F43" s="9"/>
      <c r="G43" s="9">
        <f t="shared" si="0"/>
        <v>0</v>
      </c>
      <c r="H43" s="9"/>
    </row>
    <row r="44" spans="2:8" x14ac:dyDescent="0.4">
      <c r="B44" s="68"/>
      <c r="C44" s="68"/>
      <c r="D44" s="7" t="s">
        <v>137</v>
      </c>
      <c r="E44" s="9"/>
      <c r="F44" s="9"/>
      <c r="G44" s="9">
        <f t="shared" si="0"/>
        <v>0</v>
      </c>
      <c r="H44" s="9"/>
    </row>
    <row r="45" spans="2:8" x14ac:dyDescent="0.4">
      <c r="B45" s="68"/>
      <c r="C45" s="68"/>
      <c r="D45" s="7" t="s">
        <v>138</v>
      </c>
      <c r="E45" s="9">
        <f>+E46+E47+E48+E49+E50+E51+E52</f>
        <v>0</v>
      </c>
      <c r="F45" s="9">
        <f>+F46+F47+F48+F49+F50+F51+F52</f>
        <v>0</v>
      </c>
      <c r="G45" s="9">
        <f t="shared" si="0"/>
        <v>0</v>
      </c>
      <c r="H45" s="9"/>
    </row>
    <row r="46" spans="2:8" x14ac:dyDescent="0.4">
      <c r="B46" s="68"/>
      <c r="C46" s="68"/>
      <c r="D46" s="7" t="s">
        <v>139</v>
      </c>
      <c r="E46" s="9"/>
      <c r="F46" s="9"/>
      <c r="G46" s="9">
        <f t="shared" si="0"/>
        <v>0</v>
      </c>
      <c r="H46" s="9"/>
    </row>
    <row r="47" spans="2:8" x14ac:dyDescent="0.4">
      <c r="B47" s="68"/>
      <c r="C47" s="68"/>
      <c r="D47" s="7" t="s">
        <v>140</v>
      </c>
      <c r="E47" s="9"/>
      <c r="F47" s="9"/>
      <c r="G47" s="9">
        <f t="shared" si="0"/>
        <v>0</v>
      </c>
      <c r="H47" s="9"/>
    </row>
    <row r="48" spans="2:8" x14ac:dyDescent="0.4">
      <c r="B48" s="68"/>
      <c r="C48" s="68"/>
      <c r="D48" s="7" t="s">
        <v>141</v>
      </c>
      <c r="E48" s="9"/>
      <c r="F48" s="9"/>
      <c r="G48" s="9">
        <f t="shared" si="0"/>
        <v>0</v>
      </c>
      <c r="H48" s="9"/>
    </row>
    <row r="49" spans="2:8" x14ac:dyDescent="0.4">
      <c r="B49" s="68"/>
      <c r="C49" s="68"/>
      <c r="D49" s="7" t="s">
        <v>142</v>
      </c>
      <c r="E49" s="9"/>
      <c r="F49" s="9"/>
      <c r="G49" s="9">
        <f t="shared" si="0"/>
        <v>0</v>
      </c>
      <c r="H49" s="9"/>
    </row>
    <row r="50" spans="2:8" x14ac:dyDescent="0.4">
      <c r="B50" s="68"/>
      <c r="C50" s="68"/>
      <c r="D50" s="7" t="s">
        <v>143</v>
      </c>
      <c r="E50" s="9"/>
      <c r="F50" s="9"/>
      <c r="G50" s="9">
        <f t="shared" si="0"/>
        <v>0</v>
      </c>
      <c r="H50" s="9"/>
    </row>
    <row r="51" spans="2:8" x14ac:dyDescent="0.4">
      <c r="B51" s="68"/>
      <c r="C51" s="68"/>
      <c r="D51" s="7" t="s">
        <v>144</v>
      </c>
      <c r="E51" s="9"/>
      <c r="F51" s="9"/>
      <c r="G51" s="9">
        <f t="shared" si="0"/>
        <v>0</v>
      </c>
      <c r="H51" s="9"/>
    </row>
    <row r="52" spans="2:8" x14ac:dyDescent="0.4">
      <c r="B52" s="68"/>
      <c r="C52" s="68"/>
      <c r="D52" s="7" t="s">
        <v>145</v>
      </c>
      <c r="E52" s="9"/>
      <c r="F52" s="9"/>
      <c r="G52" s="9">
        <f t="shared" si="0"/>
        <v>0</v>
      </c>
      <c r="H52" s="9"/>
    </row>
    <row r="53" spans="2:8" x14ac:dyDescent="0.4">
      <c r="B53" s="68"/>
      <c r="C53" s="68"/>
      <c r="D53" s="7" t="s">
        <v>146</v>
      </c>
      <c r="E53" s="9"/>
      <c r="F53" s="9"/>
      <c r="G53" s="9">
        <f t="shared" si="0"/>
        <v>0</v>
      </c>
      <c r="H53" s="9"/>
    </row>
    <row r="54" spans="2:8" x14ac:dyDescent="0.4">
      <c r="B54" s="68"/>
      <c r="C54" s="68"/>
      <c r="D54" s="7" t="s">
        <v>11</v>
      </c>
      <c r="E54" s="9">
        <f>+E55+E60+E66</f>
        <v>0</v>
      </c>
      <c r="F54" s="9">
        <f>+F55+F60+F66</f>
        <v>0</v>
      </c>
      <c r="G54" s="9">
        <f t="shared" si="0"/>
        <v>0</v>
      </c>
      <c r="H54" s="9"/>
    </row>
    <row r="55" spans="2:8" x14ac:dyDescent="0.4">
      <c r="B55" s="68"/>
      <c r="C55" s="68"/>
      <c r="D55" s="7" t="s">
        <v>147</v>
      </c>
      <c r="E55" s="9">
        <f>+E56+E57+E58+E59</f>
        <v>0</v>
      </c>
      <c r="F55" s="9">
        <f>+F56+F57+F58+F59</f>
        <v>0</v>
      </c>
      <c r="G55" s="9">
        <f t="shared" si="0"/>
        <v>0</v>
      </c>
      <c r="H55" s="9"/>
    </row>
    <row r="56" spans="2:8" x14ac:dyDescent="0.4">
      <c r="B56" s="68"/>
      <c r="C56" s="68"/>
      <c r="D56" s="7" t="s">
        <v>148</v>
      </c>
      <c r="E56" s="9"/>
      <c r="F56" s="9"/>
      <c r="G56" s="9">
        <f t="shared" si="0"/>
        <v>0</v>
      </c>
      <c r="H56" s="9"/>
    </row>
    <row r="57" spans="2:8" x14ac:dyDescent="0.4">
      <c r="B57" s="68"/>
      <c r="C57" s="68"/>
      <c r="D57" s="7" t="s">
        <v>123</v>
      </c>
      <c r="E57" s="9"/>
      <c r="F57" s="9"/>
      <c r="G57" s="9">
        <f t="shared" si="0"/>
        <v>0</v>
      </c>
      <c r="H57" s="9"/>
    </row>
    <row r="58" spans="2:8" x14ac:dyDescent="0.4">
      <c r="B58" s="68"/>
      <c r="C58" s="68"/>
      <c r="D58" s="7" t="s">
        <v>137</v>
      </c>
      <c r="E58" s="9"/>
      <c r="F58" s="9"/>
      <c r="G58" s="9">
        <f t="shared" si="0"/>
        <v>0</v>
      </c>
      <c r="H58" s="9"/>
    </row>
    <row r="59" spans="2:8" x14ac:dyDescent="0.4">
      <c r="B59" s="68"/>
      <c r="C59" s="68"/>
      <c r="D59" s="7" t="s">
        <v>145</v>
      </c>
      <c r="E59" s="9"/>
      <c r="F59" s="9"/>
      <c r="G59" s="9">
        <f t="shared" si="0"/>
        <v>0</v>
      </c>
      <c r="H59" s="9"/>
    </row>
    <row r="60" spans="2:8" x14ac:dyDescent="0.4">
      <c r="B60" s="68"/>
      <c r="C60" s="68"/>
      <c r="D60" s="7" t="s">
        <v>149</v>
      </c>
      <c r="E60" s="9">
        <f>+E61+E62+E63+E64+E65</f>
        <v>0</v>
      </c>
      <c r="F60" s="9">
        <f>+F61+F62+F63+F64+F65</f>
        <v>0</v>
      </c>
      <c r="G60" s="9">
        <f t="shared" si="0"/>
        <v>0</v>
      </c>
      <c r="H60" s="9"/>
    </row>
    <row r="61" spans="2:8" x14ac:dyDescent="0.4">
      <c r="B61" s="68"/>
      <c r="C61" s="68"/>
      <c r="D61" s="7" t="s">
        <v>150</v>
      </c>
      <c r="E61" s="9"/>
      <c r="F61" s="9"/>
      <c r="G61" s="9">
        <f t="shared" si="0"/>
        <v>0</v>
      </c>
      <c r="H61" s="9"/>
    </row>
    <row r="62" spans="2:8" x14ac:dyDescent="0.4">
      <c r="B62" s="68"/>
      <c r="C62" s="68"/>
      <c r="D62" s="7" t="s">
        <v>137</v>
      </c>
      <c r="E62" s="9"/>
      <c r="F62" s="9"/>
      <c r="G62" s="9">
        <f t="shared" si="0"/>
        <v>0</v>
      </c>
      <c r="H62" s="9"/>
    </row>
    <row r="63" spans="2:8" x14ac:dyDescent="0.4">
      <c r="B63" s="68"/>
      <c r="C63" s="68"/>
      <c r="D63" s="7" t="s">
        <v>139</v>
      </c>
      <c r="E63" s="9"/>
      <c r="F63" s="9"/>
      <c r="G63" s="9">
        <f t="shared" si="0"/>
        <v>0</v>
      </c>
      <c r="H63" s="9"/>
    </row>
    <row r="64" spans="2:8" x14ac:dyDescent="0.4">
      <c r="B64" s="68"/>
      <c r="C64" s="68"/>
      <c r="D64" s="7" t="s">
        <v>140</v>
      </c>
      <c r="E64" s="9"/>
      <c r="F64" s="9"/>
      <c r="G64" s="9">
        <f t="shared" si="0"/>
        <v>0</v>
      </c>
      <c r="H64" s="9"/>
    </row>
    <row r="65" spans="2:8" x14ac:dyDescent="0.4">
      <c r="B65" s="68"/>
      <c r="C65" s="68"/>
      <c r="D65" s="7" t="s">
        <v>145</v>
      </c>
      <c r="E65" s="9"/>
      <c r="F65" s="9"/>
      <c r="G65" s="9">
        <f t="shared" si="0"/>
        <v>0</v>
      </c>
      <c r="H65" s="9"/>
    </row>
    <row r="66" spans="2:8" x14ac:dyDescent="0.4">
      <c r="B66" s="68"/>
      <c r="C66" s="68"/>
      <c r="D66" s="7" t="s">
        <v>138</v>
      </c>
      <c r="E66" s="9">
        <f>+E67+E68+E69</f>
        <v>0</v>
      </c>
      <c r="F66" s="9">
        <f>+F67+F68+F69</f>
        <v>0</v>
      </c>
      <c r="G66" s="9">
        <f t="shared" si="0"/>
        <v>0</v>
      </c>
      <c r="H66" s="9"/>
    </row>
    <row r="67" spans="2:8" x14ac:dyDescent="0.4">
      <c r="B67" s="68"/>
      <c r="C67" s="68"/>
      <c r="D67" s="7" t="s">
        <v>150</v>
      </c>
      <c r="E67" s="9"/>
      <c r="F67" s="9"/>
      <c r="G67" s="9">
        <f t="shared" si="0"/>
        <v>0</v>
      </c>
      <c r="H67" s="9"/>
    </row>
    <row r="68" spans="2:8" x14ac:dyDescent="0.4">
      <c r="B68" s="68"/>
      <c r="C68" s="68"/>
      <c r="D68" s="7" t="s">
        <v>137</v>
      </c>
      <c r="E68" s="9"/>
      <c r="F68" s="9"/>
      <c r="G68" s="9">
        <f t="shared" si="0"/>
        <v>0</v>
      </c>
      <c r="H68" s="9"/>
    </row>
    <row r="69" spans="2:8" x14ac:dyDescent="0.4">
      <c r="B69" s="68"/>
      <c r="C69" s="68"/>
      <c r="D69" s="7" t="s">
        <v>145</v>
      </c>
      <c r="E69" s="9"/>
      <c r="F69" s="9"/>
      <c r="G69" s="9">
        <f t="shared" si="0"/>
        <v>0</v>
      </c>
      <c r="H69" s="9"/>
    </row>
    <row r="70" spans="2:8" x14ac:dyDescent="0.4">
      <c r="B70" s="68"/>
      <c r="C70" s="68"/>
      <c r="D70" s="7" t="s">
        <v>12</v>
      </c>
      <c r="E70" s="9">
        <f>+E71+E74+E75</f>
        <v>0</v>
      </c>
      <c r="F70" s="9">
        <f>+F71+F74+F75</f>
        <v>0</v>
      </c>
      <c r="G70" s="9">
        <f t="shared" si="0"/>
        <v>0</v>
      </c>
      <c r="H70" s="9"/>
    </row>
    <row r="71" spans="2:8" x14ac:dyDescent="0.4">
      <c r="B71" s="68"/>
      <c r="C71" s="68"/>
      <c r="D71" s="7" t="s">
        <v>151</v>
      </c>
      <c r="E71" s="9">
        <f>+E72+E73</f>
        <v>0</v>
      </c>
      <c r="F71" s="9">
        <f>+F72+F73</f>
        <v>0</v>
      </c>
      <c r="G71" s="9">
        <f t="shared" ref="G71:G134" si="1">E71-F71</f>
        <v>0</v>
      </c>
      <c r="H71" s="9"/>
    </row>
    <row r="72" spans="2:8" x14ac:dyDescent="0.4">
      <c r="B72" s="68"/>
      <c r="C72" s="68"/>
      <c r="D72" s="7" t="s">
        <v>148</v>
      </c>
      <c r="E72" s="9"/>
      <c r="F72" s="9"/>
      <c r="G72" s="9">
        <f t="shared" si="1"/>
        <v>0</v>
      </c>
      <c r="H72" s="9"/>
    </row>
    <row r="73" spans="2:8" x14ac:dyDescent="0.4">
      <c r="B73" s="68"/>
      <c r="C73" s="68"/>
      <c r="D73" s="7" t="s">
        <v>123</v>
      </c>
      <c r="E73" s="9"/>
      <c r="F73" s="9"/>
      <c r="G73" s="9">
        <f t="shared" si="1"/>
        <v>0</v>
      </c>
      <c r="H73" s="9"/>
    </row>
    <row r="74" spans="2:8" x14ac:dyDescent="0.4">
      <c r="B74" s="68"/>
      <c r="C74" s="68"/>
      <c r="D74" s="7" t="s">
        <v>152</v>
      </c>
      <c r="E74" s="9"/>
      <c r="F74" s="9"/>
      <c r="G74" s="9">
        <f t="shared" si="1"/>
        <v>0</v>
      </c>
      <c r="H74" s="9"/>
    </row>
    <row r="75" spans="2:8" x14ac:dyDescent="0.4">
      <c r="B75" s="68"/>
      <c r="C75" s="68"/>
      <c r="D75" s="7" t="s">
        <v>138</v>
      </c>
      <c r="E75" s="9">
        <f>+E76+E77+E78+E79+E80</f>
        <v>0</v>
      </c>
      <c r="F75" s="9">
        <f>+F76+F77+F78+F79+F80</f>
        <v>0</v>
      </c>
      <c r="G75" s="9">
        <f t="shared" si="1"/>
        <v>0</v>
      </c>
      <c r="H75" s="9"/>
    </row>
    <row r="76" spans="2:8" x14ac:dyDescent="0.4">
      <c r="B76" s="68"/>
      <c r="C76" s="68"/>
      <c r="D76" s="7" t="s">
        <v>139</v>
      </c>
      <c r="E76" s="9"/>
      <c r="F76" s="9"/>
      <c r="G76" s="9">
        <f t="shared" si="1"/>
        <v>0</v>
      </c>
      <c r="H76" s="9"/>
    </row>
    <row r="77" spans="2:8" x14ac:dyDescent="0.4">
      <c r="B77" s="68"/>
      <c r="C77" s="68"/>
      <c r="D77" s="7" t="s">
        <v>140</v>
      </c>
      <c r="E77" s="9"/>
      <c r="F77" s="9"/>
      <c r="G77" s="9">
        <f t="shared" si="1"/>
        <v>0</v>
      </c>
      <c r="H77" s="9"/>
    </row>
    <row r="78" spans="2:8" x14ac:dyDescent="0.4">
      <c r="B78" s="68"/>
      <c r="C78" s="68"/>
      <c r="D78" s="7" t="s">
        <v>143</v>
      </c>
      <c r="E78" s="9"/>
      <c r="F78" s="9"/>
      <c r="G78" s="9">
        <f t="shared" si="1"/>
        <v>0</v>
      </c>
      <c r="H78" s="9"/>
    </row>
    <row r="79" spans="2:8" x14ac:dyDescent="0.4">
      <c r="B79" s="68"/>
      <c r="C79" s="68"/>
      <c r="D79" s="7" t="s">
        <v>144</v>
      </c>
      <c r="E79" s="9"/>
      <c r="F79" s="9"/>
      <c r="G79" s="9">
        <f t="shared" si="1"/>
        <v>0</v>
      </c>
      <c r="H79" s="9"/>
    </row>
    <row r="80" spans="2:8" x14ac:dyDescent="0.4">
      <c r="B80" s="68"/>
      <c r="C80" s="68"/>
      <c r="D80" s="7" t="s">
        <v>145</v>
      </c>
      <c r="E80" s="9"/>
      <c r="F80" s="9"/>
      <c r="G80" s="9">
        <f t="shared" si="1"/>
        <v>0</v>
      </c>
      <c r="H80" s="9"/>
    </row>
    <row r="81" spans="2:8" x14ac:dyDescent="0.4">
      <c r="B81" s="68"/>
      <c r="C81" s="68"/>
      <c r="D81" s="7" t="s">
        <v>13</v>
      </c>
      <c r="E81" s="9">
        <f>+E82+E85+E88+E91+E94+E95+E99+E100</f>
        <v>0</v>
      </c>
      <c r="F81" s="9">
        <f>+F82+F85+F88+F91+F94+F95+F99+F100</f>
        <v>0</v>
      </c>
      <c r="G81" s="9">
        <f t="shared" si="1"/>
        <v>0</v>
      </c>
      <c r="H81" s="9"/>
    </row>
    <row r="82" spans="2:8" x14ac:dyDescent="0.4">
      <c r="B82" s="68"/>
      <c r="C82" s="68"/>
      <c r="D82" s="7" t="s">
        <v>153</v>
      </c>
      <c r="E82" s="9">
        <f>+E83+E84</f>
        <v>0</v>
      </c>
      <c r="F82" s="9">
        <f>+F83+F84</f>
        <v>0</v>
      </c>
      <c r="G82" s="9">
        <f t="shared" si="1"/>
        <v>0</v>
      </c>
      <c r="H82" s="9"/>
    </row>
    <row r="83" spans="2:8" x14ac:dyDescent="0.4">
      <c r="B83" s="68"/>
      <c r="C83" s="68"/>
      <c r="D83" s="7" t="s">
        <v>154</v>
      </c>
      <c r="E83" s="9"/>
      <c r="F83" s="9"/>
      <c r="G83" s="9">
        <f t="shared" si="1"/>
        <v>0</v>
      </c>
      <c r="H83" s="9"/>
    </row>
    <row r="84" spans="2:8" x14ac:dyDescent="0.4">
      <c r="B84" s="68"/>
      <c r="C84" s="68"/>
      <c r="D84" s="7" t="s">
        <v>117</v>
      </c>
      <c r="E84" s="9"/>
      <c r="F84" s="9"/>
      <c r="G84" s="9">
        <f t="shared" si="1"/>
        <v>0</v>
      </c>
      <c r="H84" s="9"/>
    </row>
    <row r="85" spans="2:8" x14ac:dyDescent="0.4">
      <c r="B85" s="68"/>
      <c r="C85" s="68"/>
      <c r="D85" s="7" t="s">
        <v>155</v>
      </c>
      <c r="E85" s="9">
        <f>+E86+E87</f>
        <v>0</v>
      </c>
      <c r="F85" s="9">
        <f>+F86+F87</f>
        <v>0</v>
      </c>
      <c r="G85" s="9">
        <f t="shared" si="1"/>
        <v>0</v>
      </c>
      <c r="H85" s="9"/>
    </row>
    <row r="86" spans="2:8" x14ac:dyDescent="0.4">
      <c r="B86" s="68"/>
      <c r="C86" s="68"/>
      <c r="D86" s="7" t="s">
        <v>156</v>
      </c>
      <c r="E86" s="9"/>
      <c r="F86" s="9"/>
      <c r="G86" s="9">
        <f t="shared" si="1"/>
        <v>0</v>
      </c>
      <c r="H86" s="9"/>
    </row>
    <row r="87" spans="2:8" x14ac:dyDescent="0.4">
      <c r="B87" s="68"/>
      <c r="C87" s="68"/>
      <c r="D87" s="7" t="s">
        <v>117</v>
      </c>
      <c r="E87" s="9"/>
      <c r="F87" s="9"/>
      <c r="G87" s="9">
        <f t="shared" si="1"/>
        <v>0</v>
      </c>
      <c r="H87" s="9"/>
    </row>
    <row r="88" spans="2:8" x14ac:dyDescent="0.4">
      <c r="B88" s="68"/>
      <c r="C88" s="68"/>
      <c r="D88" s="7" t="s">
        <v>157</v>
      </c>
      <c r="E88" s="9">
        <f>+E89+E90</f>
        <v>0</v>
      </c>
      <c r="F88" s="9">
        <f>+F89+F90</f>
        <v>0</v>
      </c>
      <c r="G88" s="9">
        <f t="shared" si="1"/>
        <v>0</v>
      </c>
      <c r="H88" s="9"/>
    </row>
    <row r="89" spans="2:8" x14ac:dyDescent="0.4">
      <c r="B89" s="68"/>
      <c r="C89" s="68"/>
      <c r="D89" s="7" t="s">
        <v>158</v>
      </c>
      <c r="E89" s="9"/>
      <c r="F89" s="9"/>
      <c r="G89" s="9">
        <f t="shared" si="1"/>
        <v>0</v>
      </c>
      <c r="H89" s="9"/>
    </row>
    <row r="90" spans="2:8" x14ac:dyDescent="0.4">
      <c r="B90" s="68"/>
      <c r="C90" s="68"/>
      <c r="D90" s="7" t="s">
        <v>117</v>
      </c>
      <c r="E90" s="9"/>
      <c r="F90" s="9"/>
      <c r="G90" s="9">
        <f t="shared" si="1"/>
        <v>0</v>
      </c>
      <c r="H90" s="9"/>
    </row>
    <row r="91" spans="2:8" x14ac:dyDescent="0.4">
      <c r="B91" s="68"/>
      <c r="C91" s="68"/>
      <c r="D91" s="7" t="s">
        <v>159</v>
      </c>
      <c r="E91" s="9">
        <f>+E92+E93</f>
        <v>0</v>
      </c>
      <c r="F91" s="9">
        <f>+F92+F93</f>
        <v>0</v>
      </c>
      <c r="G91" s="9">
        <f t="shared" si="1"/>
        <v>0</v>
      </c>
      <c r="H91" s="9"/>
    </row>
    <row r="92" spans="2:8" x14ac:dyDescent="0.4">
      <c r="B92" s="68"/>
      <c r="C92" s="68"/>
      <c r="D92" s="7" t="s">
        <v>160</v>
      </c>
      <c r="E92" s="9"/>
      <c r="F92" s="9"/>
      <c r="G92" s="9">
        <f t="shared" si="1"/>
        <v>0</v>
      </c>
      <c r="H92" s="9"/>
    </row>
    <row r="93" spans="2:8" x14ac:dyDescent="0.4">
      <c r="B93" s="68"/>
      <c r="C93" s="68"/>
      <c r="D93" s="7" t="s">
        <v>117</v>
      </c>
      <c r="E93" s="9"/>
      <c r="F93" s="9"/>
      <c r="G93" s="9">
        <f t="shared" si="1"/>
        <v>0</v>
      </c>
      <c r="H93" s="9"/>
    </row>
    <row r="94" spans="2:8" x14ac:dyDescent="0.4">
      <c r="B94" s="68"/>
      <c r="C94" s="68"/>
      <c r="D94" s="7" t="s">
        <v>161</v>
      </c>
      <c r="E94" s="9"/>
      <c r="F94" s="9"/>
      <c r="G94" s="9">
        <f t="shared" si="1"/>
        <v>0</v>
      </c>
      <c r="H94" s="9"/>
    </row>
    <row r="95" spans="2:8" x14ac:dyDescent="0.4">
      <c r="B95" s="68"/>
      <c r="C95" s="68"/>
      <c r="D95" s="7" t="s">
        <v>126</v>
      </c>
      <c r="E95" s="9">
        <f>+E96+E97+E98</f>
        <v>0</v>
      </c>
      <c r="F95" s="9">
        <f>+F96+F97+F98</f>
        <v>0</v>
      </c>
      <c r="G95" s="9">
        <f t="shared" si="1"/>
        <v>0</v>
      </c>
      <c r="H95" s="9"/>
    </row>
    <row r="96" spans="2:8" x14ac:dyDescent="0.4">
      <c r="B96" s="68"/>
      <c r="C96" s="68"/>
      <c r="D96" s="7" t="s">
        <v>162</v>
      </c>
      <c r="E96" s="9"/>
      <c r="F96" s="9"/>
      <c r="G96" s="9">
        <f t="shared" si="1"/>
        <v>0</v>
      </c>
      <c r="H96" s="9"/>
    </row>
    <row r="97" spans="2:8" x14ac:dyDescent="0.4">
      <c r="B97" s="68"/>
      <c r="C97" s="68"/>
      <c r="D97" s="7" t="s">
        <v>163</v>
      </c>
      <c r="E97" s="9"/>
      <c r="F97" s="9"/>
      <c r="G97" s="9">
        <f t="shared" si="1"/>
        <v>0</v>
      </c>
      <c r="H97" s="9"/>
    </row>
    <row r="98" spans="2:8" x14ac:dyDescent="0.4">
      <c r="B98" s="68"/>
      <c r="C98" s="68"/>
      <c r="D98" s="7" t="s">
        <v>137</v>
      </c>
      <c r="E98" s="9"/>
      <c r="F98" s="9"/>
      <c r="G98" s="9">
        <f t="shared" si="1"/>
        <v>0</v>
      </c>
      <c r="H98" s="9"/>
    </row>
    <row r="99" spans="2:8" x14ac:dyDescent="0.4">
      <c r="B99" s="68"/>
      <c r="C99" s="68"/>
      <c r="D99" s="7" t="s">
        <v>152</v>
      </c>
      <c r="E99" s="9"/>
      <c r="F99" s="9"/>
      <c r="G99" s="9">
        <f t="shared" si="1"/>
        <v>0</v>
      </c>
      <c r="H99" s="9"/>
    </row>
    <row r="100" spans="2:8" x14ac:dyDescent="0.4">
      <c r="B100" s="68"/>
      <c r="C100" s="68"/>
      <c r="D100" s="7" t="s">
        <v>138</v>
      </c>
      <c r="E100" s="9">
        <f>+E101+E102+E103+E104+E105</f>
        <v>0</v>
      </c>
      <c r="F100" s="9">
        <f>+F101+F102+F103+F104+F105</f>
        <v>0</v>
      </c>
      <c r="G100" s="9">
        <f t="shared" si="1"/>
        <v>0</v>
      </c>
      <c r="H100" s="9"/>
    </row>
    <row r="101" spans="2:8" x14ac:dyDescent="0.4">
      <c r="B101" s="68"/>
      <c r="C101" s="68"/>
      <c r="D101" s="7" t="s">
        <v>139</v>
      </c>
      <c r="E101" s="9"/>
      <c r="F101" s="9"/>
      <c r="G101" s="9">
        <f t="shared" si="1"/>
        <v>0</v>
      </c>
      <c r="H101" s="9"/>
    </row>
    <row r="102" spans="2:8" x14ac:dyDescent="0.4">
      <c r="B102" s="68"/>
      <c r="C102" s="68"/>
      <c r="D102" s="7" t="s">
        <v>140</v>
      </c>
      <c r="E102" s="9"/>
      <c r="F102" s="9"/>
      <c r="G102" s="9">
        <f t="shared" si="1"/>
        <v>0</v>
      </c>
      <c r="H102" s="9"/>
    </row>
    <row r="103" spans="2:8" x14ac:dyDescent="0.4">
      <c r="B103" s="68"/>
      <c r="C103" s="68"/>
      <c r="D103" s="7" t="s">
        <v>143</v>
      </c>
      <c r="E103" s="9"/>
      <c r="F103" s="9"/>
      <c r="G103" s="9">
        <f t="shared" si="1"/>
        <v>0</v>
      </c>
      <c r="H103" s="9"/>
    </row>
    <row r="104" spans="2:8" x14ac:dyDescent="0.4">
      <c r="B104" s="68"/>
      <c r="C104" s="68"/>
      <c r="D104" s="7" t="s">
        <v>144</v>
      </c>
      <c r="E104" s="9"/>
      <c r="F104" s="9"/>
      <c r="G104" s="9">
        <f t="shared" si="1"/>
        <v>0</v>
      </c>
      <c r="H104" s="9"/>
    </row>
    <row r="105" spans="2:8" x14ac:dyDescent="0.4">
      <c r="B105" s="68"/>
      <c r="C105" s="68"/>
      <c r="D105" s="7" t="s">
        <v>145</v>
      </c>
      <c r="E105" s="9"/>
      <c r="F105" s="9"/>
      <c r="G105" s="9">
        <f t="shared" si="1"/>
        <v>0</v>
      </c>
      <c r="H105" s="9"/>
    </row>
    <row r="106" spans="2:8" x14ac:dyDescent="0.4">
      <c r="B106" s="68"/>
      <c r="C106" s="68"/>
      <c r="D106" s="7" t="s">
        <v>14</v>
      </c>
      <c r="E106" s="9"/>
      <c r="F106" s="9"/>
      <c r="G106" s="9">
        <f t="shared" si="1"/>
        <v>0</v>
      </c>
      <c r="H106" s="9"/>
    </row>
    <row r="107" spans="2:8" x14ac:dyDescent="0.4">
      <c r="B107" s="68"/>
      <c r="C107" s="68"/>
      <c r="D107" s="7" t="s">
        <v>15</v>
      </c>
      <c r="E107" s="9">
        <f>+E108+E117+E122+E123+E127+E130+E136</f>
        <v>0</v>
      </c>
      <c r="F107" s="9">
        <f>+F108+F117+F122+F123+F127+F130+F136</f>
        <v>0</v>
      </c>
      <c r="G107" s="9">
        <f t="shared" si="1"/>
        <v>0</v>
      </c>
      <c r="H107" s="9"/>
    </row>
    <row r="108" spans="2:8" x14ac:dyDescent="0.4">
      <c r="B108" s="68"/>
      <c r="C108" s="68"/>
      <c r="D108" s="7" t="s">
        <v>164</v>
      </c>
      <c r="E108" s="9">
        <f>+E109+E110+E111+E112+E113+E114+E115+E116</f>
        <v>0</v>
      </c>
      <c r="F108" s="9">
        <f>+F109+F110+F111+F112+F113+F114+F115+F116</f>
        <v>0</v>
      </c>
      <c r="G108" s="9">
        <f t="shared" si="1"/>
        <v>0</v>
      </c>
      <c r="H108" s="9"/>
    </row>
    <row r="109" spans="2:8" x14ac:dyDescent="0.4">
      <c r="B109" s="68"/>
      <c r="C109" s="68"/>
      <c r="D109" s="7" t="s">
        <v>165</v>
      </c>
      <c r="E109" s="9"/>
      <c r="F109" s="9"/>
      <c r="G109" s="9">
        <f t="shared" si="1"/>
        <v>0</v>
      </c>
      <c r="H109" s="9"/>
    </row>
    <row r="110" spans="2:8" x14ac:dyDescent="0.4">
      <c r="B110" s="68"/>
      <c r="C110" s="68"/>
      <c r="D110" s="7" t="s">
        <v>166</v>
      </c>
      <c r="E110" s="9"/>
      <c r="F110" s="9"/>
      <c r="G110" s="9">
        <f t="shared" si="1"/>
        <v>0</v>
      </c>
      <c r="H110" s="9"/>
    </row>
    <row r="111" spans="2:8" x14ac:dyDescent="0.4">
      <c r="B111" s="68"/>
      <c r="C111" s="68"/>
      <c r="D111" s="7" t="s">
        <v>167</v>
      </c>
      <c r="E111" s="9"/>
      <c r="F111" s="9"/>
      <c r="G111" s="9">
        <f t="shared" si="1"/>
        <v>0</v>
      </c>
      <c r="H111" s="9"/>
    </row>
    <row r="112" spans="2:8" x14ac:dyDescent="0.4">
      <c r="B112" s="68"/>
      <c r="C112" s="68"/>
      <c r="D112" s="7" t="s">
        <v>168</v>
      </c>
      <c r="E112" s="9"/>
      <c r="F112" s="9"/>
      <c r="G112" s="9">
        <f t="shared" si="1"/>
        <v>0</v>
      </c>
      <c r="H112" s="9"/>
    </row>
    <row r="113" spans="2:8" x14ac:dyDescent="0.4">
      <c r="B113" s="68"/>
      <c r="C113" s="68"/>
      <c r="D113" s="7" t="s">
        <v>169</v>
      </c>
      <c r="E113" s="9"/>
      <c r="F113" s="9"/>
      <c r="G113" s="9">
        <f t="shared" si="1"/>
        <v>0</v>
      </c>
      <c r="H113" s="9"/>
    </row>
    <row r="114" spans="2:8" x14ac:dyDescent="0.4">
      <c r="B114" s="68"/>
      <c r="C114" s="68"/>
      <c r="D114" s="7" t="s">
        <v>170</v>
      </c>
      <c r="E114" s="9"/>
      <c r="F114" s="9"/>
      <c r="G114" s="9">
        <f t="shared" si="1"/>
        <v>0</v>
      </c>
      <c r="H114" s="9"/>
    </row>
    <row r="115" spans="2:8" x14ac:dyDescent="0.4">
      <c r="B115" s="68"/>
      <c r="C115" s="68"/>
      <c r="D115" s="7" t="s">
        <v>171</v>
      </c>
      <c r="E115" s="9"/>
      <c r="F115" s="9"/>
      <c r="G115" s="9">
        <f t="shared" si="1"/>
        <v>0</v>
      </c>
      <c r="H115" s="9"/>
    </row>
    <row r="116" spans="2:8" x14ac:dyDescent="0.4">
      <c r="B116" s="68"/>
      <c r="C116" s="68"/>
      <c r="D116" s="7" t="s">
        <v>172</v>
      </c>
      <c r="E116" s="9"/>
      <c r="F116" s="9"/>
      <c r="G116" s="9">
        <f t="shared" si="1"/>
        <v>0</v>
      </c>
      <c r="H116" s="9"/>
    </row>
    <row r="117" spans="2:8" x14ac:dyDescent="0.4">
      <c r="B117" s="68"/>
      <c r="C117" s="68"/>
      <c r="D117" s="7" t="s">
        <v>173</v>
      </c>
      <c r="E117" s="9">
        <f>+E118+E119+E120+E121</f>
        <v>0</v>
      </c>
      <c r="F117" s="9">
        <f>+F118+F119+F120+F121</f>
        <v>0</v>
      </c>
      <c r="G117" s="9">
        <f t="shared" si="1"/>
        <v>0</v>
      </c>
      <c r="H117" s="9"/>
    </row>
    <row r="118" spans="2:8" x14ac:dyDescent="0.4">
      <c r="B118" s="68"/>
      <c r="C118" s="68"/>
      <c r="D118" s="7" t="s">
        <v>174</v>
      </c>
      <c r="E118" s="9"/>
      <c r="F118" s="9"/>
      <c r="G118" s="9">
        <f t="shared" si="1"/>
        <v>0</v>
      </c>
      <c r="H118" s="9"/>
    </row>
    <row r="119" spans="2:8" x14ac:dyDescent="0.4">
      <c r="B119" s="68"/>
      <c r="C119" s="68"/>
      <c r="D119" s="7" t="s">
        <v>175</v>
      </c>
      <c r="E119" s="9"/>
      <c r="F119" s="9"/>
      <c r="G119" s="9">
        <f t="shared" si="1"/>
        <v>0</v>
      </c>
      <c r="H119" s="9"/>
    </row>
    <row r="120" spans="2:8" x14ac:dyDescent="0.4">
      <c r="B120" s="68"/>
      <c r="C120" s="68"/>
      <c r="D120" s="7" t="s">
        <v>176</v>
      </c>
      <c r="E120" s="9"/>
      <c r="F120" s="9"/>
      <c r="G120" s="9">
        <f t="shared" si="1"/>
        <v>0</v>
      </c>
      <c r="H120" s="9"/>
    </row>
    <row r="121" spans="2:8" x14ac:dyDescent="0.4">
      <c r="B121" s="68"/>
      <c r="C121" s="68"/>
      <c r="D121" s="7" t="s">
        <v>177</v>
      </c>
      <c r="E121" s="9"/>
      <c r="F121" s="9"/>
      <c r="G121" s="9">
        <f t="shared" si="1"/>
        <v>0</v>
      </c>
      <c r="H121" s="9"/>
    </row>
    <row r="122" spans="2:8" x14ac:dyDescent="0.4">
      <c r="B122" s="68"/>
      <c r="C122" s="68"/>
      <c r="D122" s="7" t="s">
        <v>178</v>
      </c>
      <c r="E122" s="9"/>
      <c r="F122" s="9"/>
      <c r="G122" s="9">
        <f t="shared" si="1"/>
        <v>0</v>
      </c>
      <c r="H122" s="9"/>
    </row>
    <row r="123" spans="2:8" x14ac:dyDescent="0.4">
      <c r="B123" s="68"/>
      <c r="C123" s="68"/>
      <c r="D123" s="7" t="s">
        <v>179</v>
      </c>
      <c r="E123" s="9">
        <f>+E124+E125+E126</f>
        <v>0</v>
      </c>
      <c r="F123" s="9">
        <f>+F124+F125+F126</f>
        <v>0</v>
      </c>
      <c r="G123" s="9">
        <f t="shared" si="1"/>
        <v>0</v>
      </c>
      <c r="H123" s="9"/>
    </row>
    <row r="124" spans="2:8" x14ac:dyDescent="0.4">
      <c r="B124" s="68"/>
      <c r="C124" s="68"/>
      <c r="D124" s="7" t="s">
        <v>180</v>
      </c>
      <c r="E124" s="9"/>
      <c r="F124" s="9"/>
      <c r="G124" s="9">
        <f t="shared" si="1"/>
        <v>0</v>
      </c>
      <c r="H124" s="9"/>
    </row>
    <row r="125" spans="2:8" x14ac:dyDescent="0.4">
      <c r="B125" s="68"/>
      <c r="C125" s="68"/>
      <c r="D125" s="7" t="s">
        <v>181</v>
      </c>
      <c r="E125" s="9"/>
      <c r="F125" s="9"/>
      <c r="G125" s="9">
        <f t="shared" si="1"/>
        <v>0</v>
      </c>
      <c r="H125" s="9"/>
    </row>
    <row r="126" spans="2:8" x14ac:dyDescent="0.4">
      <c r="B126" s="68"/>
      <c r="C126" s="68"/>
      <c r="D126" s="7" t="s">
        <v>182</v>
      </c>
      <c r="E126" s="9"/>
      <c r="F126" s="9"/>
      <c r="G126" s="9">
        <f t="shared" si="1"/>
        <v>0</v>
      </c>
      <c r="H126" s="9"/>
    </row>
    <row r="127" spans="2:8" x14ac:dyDescent="0.4">
      <c r="B127" s="68"/>
      <c r="C127" s="68"/>
      <c r="D127" s="7" t="s">
        <v>183</v>
      </c>
      <c r="E127" s="9">
        <f>+E128+E129</f>
        <v>0</v>
      </c>
      <c r="F127" s="9">
        <f>+F128+F129</f>
        <v>0</v>
      </c>
      <c r="G127" s="9">
        <f t="shared" si="1"/>
        <v>0</v>
      </c>
      <c r="H127" s="9"/>
    </row>
    <row r="128" spans="2:8" x14ac:dyDescent="0.4">
      <c r="B128" s="68"/>
      <c r="C128" s="68"/>
      <c r="D128" s="7" t="s">
        <v>117</v>
      </c>
      <c r="E128" s="9"/>
      <c r="F128" s="9"/>
      <c r="G128" s="9">
        <f t="shared" si="1"/>
        <v>0</v>
      </c>
      <c r="H128" s="9"/>
    </row>
    <row r="129" spans="2:8" x14ac:dyDescent="0.4">
      <c r="B129" s="68"/>
      <c r="C129" s="68"/>
      <c r="D129" s="7" t="s">
        <v>184</v>
      </c>
      <c r="E129" s="9"/>
      <c r="F129" s="9"/>
      <c r="G129" s="9">
        <f t="shared" si="1"/>
        <v>0</v>
      </c>
      <c r="H129" s="9"/>
    </row>
    <row r="130" spans="2:8" x14ac:dyDescent="0.4">
      <c r="B130" s="68"/>
      <c r="C130" s="68"/>
      <c r="D130" s="7" t="s">
        <v>138</v>
      </c>
      <c r="E130" s="9">
        <f>+E131+E132+E133+E134+E135</f>
        <v>0</v>
      </c>
      <c r="F130" s="9">
        <f>+F131+F132+F133+F134+F135</f>
        <v>0</v>
      </c>
      <c r="G130" s="9">
        <f t="shared" si="1"/>
        <v>0</v>
      </c>
      <c r="H130" s="9"/>
    </row>
    <row r="131" spans="2:8" x14ac:dyDescent="0.4">
      <c r="B131" s="68"/>
      <c r="C131" s="68"/>
      <c r="D131" s="7" t="s">
        <v>139</v>
      </c>
      <c r="E131" s="9"/>
      <c r="F131" s="9"/>
      <c r="G131" s="9">
        <f t="shared" si="1"/>
        <v>0</v>
      </c>
      <c r="H131" s="9"/>
    </row>
    <row r="132" spans="2:8" x14ac:dyDescent="0.4">
      <c r="B132" s="68"/>
      <c r="C132" s="68"/>
      <c r="D132" s="7" t="s">
        <v>140</v>
      </c>
      <c r="E132" s="9"/>
      <c r="F132" s="9"/>
      <c r="G132" s="9">
        <f t="shared" si="1"/>
        <v>0</v>
      </c>
      <c r="H132" s="9"/>
    </row>
    <row r="133" spans="2:8" x14ac:dyDescent="0.4">
      <c r="B133" s="68"/>
      <c r="C133" s="68"/>
      <c r="D133" s="7" t="s">
        <v>143</v>
      </c>
      <c r="E133" s="9"/>
      <c r="F133" s="9"/>
      <c r="G133" s="9">
        <f t="shared" si="1"/>
        <v>0</v>
      </c>
      <c r="H133" s="9"/>
    </row>
    <row r="134" spans="2:8" x14ac:dyDescent="0.4">
      <c r="B134" s="68"/>
      <c r="C134" s="68"/>
      <c r="D134" s="7" t="s">
        <v>144</v>
      </c>
      <c r="E134" s="9"/>
      <c r="F134" s="9"/>
      <c r="G134" s="9">
        <f t="shared" si="1"/>
        <v>0</v>
      </c>
      <c r="H134" s="9"/>
    </row>
    <row r="135" spans="2:8" x14ac:dyDescent="0.4">
      <c r="B135" s="68"/>
      <c r="C135" s="68"/>
      <c r="D135" s="7" t="s">
        <v>145</v>
      </c>
      <c r="E135" s="9"/>
      <c r="F135" s="9"/>
      <c r="G135" s="9">
        <f t="shared" ref="G135:G198" si="2">E135-F135</f>
        <v>0</v>
      </c>
      <c r="H135" s="9"/>
    </row>
    <row r="136" spans="2:8" x14ac:dyDescent="0.4">
      <c r="B136" s="68"/>
      <c r="C136" s="68"/>
      <c r="D136" s="7" t="s">
        <v>146</v>
      </c>
      <c r="E136" s="9"/>
      <c r="F136" s="9"/>
      <c r="G136" s="9">
        <f t="shared" si="2"/>
        <v>0</v>
      </c>
      <c r="H136" s="9"/>
    </row>
    <row r="137" spans="2:8" x14ac:dyDescent="0.4">
      <c r="B137" s="68"/>
      <c r="C137" s="68"/>
      <c r="D137" s="7" t="s">
        <v>16</v>
      </c>
      <c r="E137" s="9">
        <f>+E138+E141+E142+E143</f>
        <v>0</v>
      </c>
      <c r="F137" s="9">
        <f>+F138+F141+F142+F143</f>
        <v>0</v>
      </c>
      <c r="G137" s="9">
        <f t="shared" si="2"/>
        <v>0</v>
      </c>
      <c r="H137" s="9"/>
    </row>
    <row r="138" spans="2:8" x14ac:dyDescent="0.4">
      <c r="B138" s="68"/>
      <c r="C138" s="68"/>
      <c r="D138" s="7" t="s">
        <v>151</v>
      </c>
      <c r="E138" s="9">
        <f>+E139+E140</f>
        <v>0</v>
      </c>
      <c r="F138" s="9">
        <f>+F139+F140</f>
        <v>0</v>
      </c>
      <c r="G138" s="9">
        <f t="shared" si="2"/>
        <v>0</v>
      </c>
      <c r="H138" s="9"/>
    </row>
    <row r="139" spans="2:8" x14ac:dyDescent="0.4">
      <c r="B139" s="68"/>
      <c r="C139" s="68"/>
      <c r="D139" s="7" t="s">
        <v>148</v>
      </c>
      <c r="E139" s="9"/>
      <c r="F139" s="9"/>
      <c r="G139" s="9">
        <f t="shared" si="2"/>
        <v>0</v>
      </c>
      <c r="H139" s="9"/>
    </row>
    <row r="140" spans="2:8" x14ac:dyDescent="0.4">
      <c r="B140" s="68"/>
      <c r="C140" s="68"/>
      <c r="D140" s="7" t="s">
        <v>123</v>
      </c>
      <c r="E140" s="9"/>
      <c r="F140" s="9"/>
      <c r="G140" s="9">
        <f t="shared" si="2"/>
        <v>0</v>
      </c>
      <c r="H140" s="9"/>
    </row>
    <row r="141" spans="2:8" x14ac:dyDescent="0.4">
      <c r="B141" s="68"/>
      <c r="C141" s="68"/>
      <c r="D141" s="7" t="s">
        <v>185</v>
      </c>
      <c r="E141" s="9"/>
      <c r="F141" s="9"/>
      <c r="G141" s="9">
        <f t="shared" si="2"/>
        <v>0</v>
      </c>
      <c r="H141" s="9"/>
    </row>
    <row r="142" spans="2:8" x14ac:dyDescent="0.4">
      <c r="B142" s="68"/>
      <c r="C142" s="68"/>
      <c r="D142" s="7" t="s">
        <v>178</v>
      </c>
      <c r="E142" s="9"/>
      <c r="F142" s="9"/>
      <c r="G142" s="9">
        <f t="shared" si="2"/>
        <v>0</v>
      </c>
      <c r="H142" s="9"/>
    </row>
    <row r="143" spans="2:8" x14ac:dyDescent="0.4">
      <c r="B143" s="68"/>
      <c r="C143" s="68"/>
      <c r="D143" s="7" t="s">
        <v>138</v>
      </c>
      <c r="E143" s="9">
        <f>+E144+E145+E146+E147+E148</f>
        <v>0</v>
      </c>
      <c r="F143" s="9">
        <f>+F144+F145+F146+F147+F148</f>
        <v>0</v>
      </c>
      <c r="G143" s="9">
        <f t="shared" si="2"/>
        <v>0</v>
      </c>
      <c r="H143" s="9"/>
    </row>
    <row r="144" spans="2:8" x14ac:dyDescent="0.4">
      <c r="B144" s="68"/>
      <c r="C144" s="68"/>
      <c r="D144" s="7" t="s">
        <v>139</v>
      </c>
      <c r="E144" s="9"/>
      <c r="F144" s="9"/>
      <c r="G144" s="9">
        <f t="shared" si="2"/>
        <v>0</v>
      </c>
      <c r="H144" s="9"/>
    </row>
    <row r="145" spans="2:8" x14ac:dyDescent="0.4">
      <c r="B145" s="68"/>
      <c r="C145" s="68"/>
      <c r="D145" s="7" t="s">
        <v>140</v>
      </c>
      <c r="E145" s="9"/>
      <c r="F145" s="9"/>
      <c r="G145" s="9">
        <f t="shared" si="2"/>
        <v>0</v>
      </c>
      <c r="H145" s="9"/>
    </row>
    <row r="146" spans="2:8" x14ac:dyDescent="0.4">
      <c r="B146" s="68"/>
      <c r="C146" s="68"/>
      <c r="D146" s="7" t="s">
        <v>143</v>
      </c>
      <c r="E146" s="9"/>
      <c r="F146" s="9"/>
      <c r="G146" s="9">
        <f t="shared" si="2"/>
        <v>0</v>
      </c>
      <c r="H146" s="9"/>
    </row>
    <row r="147" spans="2:8" x14ac:dyDescent="0.4">
      <c r="B147" s="68"/>
      <c r="C147" s="68"/>
      <c r="D147" s="7" t="s">
        <v>144</v>
      </c>
      <c r="E147" s="9"/>
      <c r="F147" s="9"/>
      <c r="G147" s="9">
        <f t="shared" si="2"/>
        <v>0</v>
      </c>
      <c r="H147" s="9"/>
    </row>
    <row r="148" spans="2:8" x14ac:dyDescent="0.4">
      <c r="B148" s="68"/>
      <c r="C148" s="68"/>
      <c r="D148" s="7" t="s">
        <v>145</v>
      </c>
      <c r="E148" s="9"/>
      <c r="F148" s="9"/>
      <c r="G148" s="9">
        <f t="shared" si="2"/>
        <v>0</v>
      </c>
      <c r="H148" s="9"/>
    </row>
    <row r="149" spans="2:8" x14ac:dyDescent="0.4">
      <c r="B149" s="68"/>
      <c r="C149" s="68"/>
      <c r="D149" s="7" t="s">
        <v>17</v>
      </c>
      <c r="E149" s="9">
        <f>+E150+E151+E152+E153+E154+E155+E156+E157+E158+E159+E162+E168</f>
        <v>0</v>
      </c>
      <c r="F149" s="9">
        <f>+F150+F151+F152+F153+F154+F155+F156+F157+F158+F159+F162+F168</f>
        <v>0</v>
      </c>
      <c r="G149" s="9">
        <f t="shared" si="2"/>
        <v>0</v>
      </c>
      <c r="H149" s="9"/>
    </row>
    <row r="150" spans="2:8" x14ac:dyDescent="0.4">
      <c r="B150" s="68"/>
      <c r="C150" s="68"/>
      <c r="D150" s="7" t="s">
        <v>186</v>
      </c>
      <c r="E150" s="9"/>
      <c r="F150" s="9"/>
      <c r="G150" s="9">
        <f t="shared" si="2"/>
        <v>0</v>
      </c>
      <c r="H150" s="9"/>
    </row>
    <row r="151" spans="2:8" x14ac:dyDescent="0.4">
      <c r="B151" s="68"/>
      <c r="C151" s="68"/>
      <c r="D151" s="7" t="s">
        <v>187</v>
      </c>
      <c r="E151" s="9"/>
      <c r="F151" s="9"/>
      <c r="G151" s="9">
        <f t="shared" si="2"/>
        <v>0</v>
      </c>
      <c r="H151" s="9"/>
    </row>
    <row r="152" spans="2:8" x14ac:dyDescent="0.4">
      <c r="B152" s="68"/>
      <c r="C152" s="68"/>
      <c r="D152" s="7" t="s">
        <v>188</v>
      </c>
      <c r="E152" s="9"/>
      <c r="F152" s="9"/>
      <c r="G152" s="9">
        <f t="shared" si="2"/>
        <v>0</v>
      </c>
      <c r="H152" s="9"/>
    </row>
    <row r="153" spans="2:8" x14ac:dyDescent="0.4">
      <c r="B153" s="68"/>
      <c r="C153" s="68"/>
      <c r="D153" s="7" t="s">
        <v>189</v>
      </c>
      <c r="E153" s="9"/>
      <c r="F153" s="9"/>
      <c r="G153" s="9">
        <f t="shared" si="2"/>
        <v>0</v>
      </c>
      <c r="H153" s="9"/>
    </row>
    <row r="154" spans="2:8" x14ac:dyDescent="0.4">
      <c r="B154" s="68"/>
      <c r="C154" s="68"/>
      <c r="D154" s="7" t="s">
        <v>190</v>
      </c>
      <c r="E154" s="9"/>
      <c r="F154" s="9"/>
      <c r="G154" s="9">
        <f t="shared" si="2"/>
        <v>0</v>
      </c>
      <c r="H154" s="9"/>
    </row>
    <row r="155" spans="2:8" x14ac:dyDescent="0.4">
      <c r="B155" s="68"/>
      <c r="C155" s="68"/>
      <c r="D155" s="7" t="s">
        <v>191</v>
      </c>
      <c r="E155" s="9"/>
      <c r="F155" s="9"/>
      <c r="G155" s="9">
        <f t="shared" si="2"/>
        <v>0</v>
      </c>
      <c r="H155" s="9"/>
    </row>
    <row r="156" spans="2:8" x14ac:dyDescent="0.4">
      <c r="B156" s="68"/>
      <c r="C156" s="68"/>
      <c r="D156" s="7" t="s">
        <v>192</v>
      </c>
      <c r="E156" s="9"/>
      <c r="F156" s="9"/>
      <c r="G156" s="9">
        <f t="shared" si="2"/>
        <v>0</v>
      </c>
      <c r="H156" s="9"/>
    </row>
    <row r="157" spans="2:8" x14ac:dyDescent="0.4">
      <c r="B157" s="68"/>
      <c r="C157" s="68"/>
      <c r="D157" s="7" t="s">
        <v>193</v>
      </c>
      <c r="E157" s="9"/>
      <c r="F157" s="9"/>
      <c r="G157" s="9">
        <f t="shared" si="2"/>
        <v>0</v>
      </c>
      <c r="H157" s="9"/>
    </row>
    <row r="158" spans="2:8" x14ac:dyDescent="0.4">
      <c r="B158" s="68"/>
      <c r="C158" s="68"/>
      <c r="D158" s="7" t="s">
        <v>194</v>
      </c>
      <c r="E158" s="9"/>
      <c r="F158" s="9"/>
      <c r="G158" s="9">
        <f t="shared" si="2"/>
        <v>0</v>
      </c>
      <c r="H158" s="9"/>
    </row>
    <row r="159" spans="2:8" x14ac:dyDescent="0.4">
      <c r="B159" s="68"/>
      <c r="C159" s="68"/>
      <c r="D159" s="7" t="s">
        <v>195</v>
      </c>
      <c r="E159" s="9">
        <f>+E160+E161</f>
        <v>0</v>
      </c>
      <c r="F159" s="9">
        <f>+F160+F161</f>
        <v>0</v>
      </c>
      <c r="G159" s="9">
        <f t="shared" si="2"/>
        <v>0</v>
      </c>
      <c r="H159" s="9"/>
    </row>
    <row r="160" spans="2:8" x14ac:dyDescent="0.4">
      <c r="B160" s="68"/>
      <c r="C160" s="68"/>
      <c r="D160" s="7" t="s">
        <v>196</v>
      </c>
      <c r="E160" s="9"/>
      <c r="F160" s="9"/>
      <c r="G160" s="9">
        <f t="shared" si="2"/>
        <v>0</v>
      </c>
      <c r="H160" s="9"/>
    </row>
    <row r="161" spans="2:8" x14ac:dyDescent="0.4">
      <c r="B161" s="68"/>
      <c r="C161" s="68"/>
      <c r="D161" s="7" t="s">
        <v>197</v>
      </c>
      <c r="E161" s="9"/>
      <c r="F161" s="9"/>
      <c r="G161" s="9">
        <f t="shared" si="2"/>
        <v>0</v>
      </c>
      <c r="H161" s="9"/>
    </row>
    <row r="162" spans="2:8" x14ac:dyDescent="0.4">
      <c r="B162" s="68"/>
      <c r="C162" s="68"/>
      <c r="D162" s="7" t="s">
        <v>198</v>
      </c>
      <c r="E162" s="9">
        <f>+E163+E164+E165+E166+E167</f>
        <v>0</v>
      </c>
      <c r="F162" s="9">
        <f>+F163+F164+F165+F166+F167</f>
        <v>0</v>
      </c>
      <c r="G162" s="9">
        <f t="shared" si="2"/>
        <v>0</v>
      </c>
      <c r="H162" s="9"/>
    </row>
    <row r="163" spans="2:8" x14ac:dyDescent="0.4">
      <c r="B163" s="68"/>
      <c r="C163" s="68"/>
      <c r="D163" s="7" t="s">
        <v>139</v>
      </c>
      <c r="E163" s="9"/>
      <c r="F163" s="9"/>
      <c r="G163" s="9">
        <f t="shared" si="2"/>
        <v>0</v>
      </c>
      <c r="H163" s="9"/>
    </row>
    <row r="164" spans="2:8" x14ac:dyDescent="0.4">
      <c r="B164" s="68"/>
      <c r="C164" s="68"/>
      <c r="D164" s="7" t="s">
        <v>140</v>
      </c>
      <c r="E164" s="9"/>
      <c r="F164" s="9"/>
      <c r="G164" s="9">
        <f t="shared" si="2"/>
        <v>0</v>
      </c>
      <c r="H164" s="9"/>
    </row>
    <row r="165" spans="2:8" x14ac:dyDescent="0.4">
      <c r="B165" s="68"/>
      <c r="C165" s="68"/>
      <c r="D165" s="7" t="s">
        <v>143</v>
      </c>
      <c r="E165" s="9"/>
      <c r="F165" s="9"/>
      <c r="G165" s="9">
        <f t="shared" si="2"/>
        <v>0</v>
      </c>
      <c r="H165" s="9"/>
    </row>
    <row r="166" spans="2:8" x14ac:dyDescent="0.4">
      <c r="B166" s="68"/>
      <c r="C166" s="68"/>
      <c r="D166" s="7" t="s">
        <v>144</v>
      </c>
      <c r="E166" s="9"/>
      <c r="F166" s="9"/>
      <c r="G166" s="9">
        <f t="shared" si="2"/>
        <v>0</v>
      </c>
      <c r="H166" s="9"/>
    </row>
    <row r="167" spans="2:8" x14ac:dyDescent="0.4">
      <c r="B167" s="68"/>
      <c r="C167" s="68"/>
      <c r="D167" s="7" t="s">
        <v>199</v>
      </c>
      <c r="E167" s="9"/>
      <c r="F167" s="9"/>
      <c r="G167" s="9">
        <f t="shared" si="2"/>
        <v>0</v>
      </c>
      <c r="H167" s="9"/>
    </row>
    <row r="168" spans="2:8" x14ac:dyDescent="0.4">
      <c r="B168" s="68"/>
      <c r="C168" s="68"/>
      <c r="D168" s="7" t="s">
        <v>146</v>
      </c>
      <c r="E168" s="9"/>
      <c r="F168" s="9"/>
      <c r="G168" s="9">
        <f t="shared" si="2"/>
        <v>0</v>
      </c>
      <c r="H168" s="9"/>
    </row>
    <row r="169" spans="2:8" x14ac:dyDescent="0.4">
      <c r="B169" s="68"/>
      <c r="C169" s="68"/>
      <c r="D169" s="7" t="s">
        <v>18</v>
      </c>
      <c r="E169" s="9">
        <f>+E170</f>
        <v>0</v>
      </c>
      <c r="F169" s="9">
        <f>+F170</f>
        <v>0</v>
      </c>
      <c r="G169" s="9">
        <f t="shared" si="2"/>
        <v>0</v>
      </c>
      <c r="H169" s="9"/>
    </row>
    <row r="170" spans="2:8" x14ac:dyDescent="0.4">
      <c r="B170" s="68"/>
      <c r="C170" s="68"/>
      <c r="D170" s="7" t="s">
        <v>138</v>
      </c>
      <c r="E170" s="9">
        <f>+E171+E172</f>
        <v>0</v>
      </c>
      <c r="F170" s="9">
        <f>+F171+F172</f>
        <v>0</v>
      </c>
      <c r="G170" s="9">
        <f t="shared" si="2"/>
        <v>0</v>
      </c>
      <c r="H170" s="9"/>
    </row>
    <row r="171" spans="2:8" x14ac:dyDescent="0.4">
      <c r="B171" s="68"/>
      <c r="C171" s="68"/>
      <c r="D171" s="7" t="s">
        <v>200</v>
      </c>
      <c r="E171" s="9"/>
      <c r="F171" s="9"/>
      <c r="G171" s="9">
        <f t="shared" si="2"/>
        <v>0</v>
      </c>
      <c r="H171" s="9"/>
    </row>
    <row r="172" spans="2:8" x14ac:dyDescent="0.4">
      <c r="B172" s="68"/>
      <c r="C172" s="68"/>
      <c r="D172" s="7" t="s">
        <v>201</v>
      </c>
      <c r="E172" s="9"/>
      <c r="F172" s="9"/>
      <c r="G172" s="9">
        <f t="shared" si="2"/>
        <v>0</v>
      </c>
      <c r="H172" s="9"/>
    </row>
    <row r="173" spans="2:8" x14ac:dyDescent="0.4">
      <c r="B173" s="68"/>
      <c r="C173" s="68"/>
      <c r="D173" s="7" t="s">
        <v>19</v>
      </c>
      <c r="E173" s="9">
        <f>+E174</f>
        <v>0</v>
      </c>
      <c r="F173" s="9">
        <f>+F174</f>
        <v>0</v>
      </c>
      <c r="G173" s="9">
        <f t="shared" si="2"/>
        <v>0</v>
      </c>
      <c r="H173" s="9"/>
    </row>
    <row r="174" spans="2:8" x14ac:dyDescent="0.4">
      <c r="B174" s="68"/>
      <c r="C174" s="68"/>
      <c r="D174" s="7" t="s">
        <v>138</v>
      </c>
      <c r="E174" s="9">
        <f>+E175+E176</f>
        <v>0</v>
      </c>
      <c r="F174" s="9">
        <f>+F175+F176</f>
        <v>0</v>
      </c>
      <c r="G174" s="9">
        <f t="shared" si="2"/>
        <v>0</v>
      </c>
      <c r="H174" s="9"/>
    </row>
    <row r="175" spans="2:8" x14ac:dyDescent="0.4">
      <c r="B175" s="68"/>
      <c r="C175" s="68"/>
      <c r="D175" s="7" t="s">
        <v>202</v>
      </c>
      <c r="E175" s="9"/>
      <c r="F175" s="9"/>
      <c r="G175" s="9">
        <f t="shared" si="2"/>
        <v>0</v>
      </c>
      <c r="H175" s="9"/>
    </row>
    <row r="176" spans="2:8" x14ac:dyDescent="0.4">
      <c r="B176" s="68"/>
      <c r="C176" s="68"/>
      <c r="D176" s="7" t="s">
        <v>201</v>
      </c>
      <c r="E176" s="9"/>
      <c r="F176" s="9"/>
      <c r="G176" s="9">
        <f t="shared" si="2"/>
        <v>0</v>
      </c>
      <c r="H176" s="9"/>
    </row>
    <row r="177" spans="2:8" x14ac:dyDescent="0.4">
      <c r="B177" s="68"/>
      <c r="C177" s="68"/>
      <c r="D177" s="7" t="s">
        <v>20</v>
      </c>
      <c r="E177" s="9">
        <f>+E178</f>
        <v>0</v>
      </c>
      <c r="F177" s="9">
        <f>+F178</f>
        <v>0</v>
      </c>
      <c r="G177" s="9">
        <f t="shared" si="2"/>
        <v>0</v>
      </c>
      <c r="H177" s="9"/>
    </row>
    <row r="178" spans="2:8" x14ac:dyDescent="0.4">
      <c r="B178" s="68"/>
      <c r="C178" s="68"/>
      <c r="D178" s="7" t="s">
        <v>138</v>
      </c>
      <c r="E178" s="9">
        <f>+E179</f>
        <v>0</v>
      </c>
      <c r="F178" s="9">
        <f>+F179</f>
        <v>0</v>
      </c>
      <c r="G178" s="9">
        <f t="shared" si="2"/>
        <v>0</v>
      </c>
      <c r="H178" s="9"/>
    </row>
    <row r="179" spans="2:8" x14ac:dyDescent="0.4">
      <c r="B179" s="68"/>
      <c r="C179" s="68"/>
      <c r="D179" s="7" t="s">
        <v>201</v>
      </c>
      <c r="E179" s="9"/>
      <c r="F179" s="9"/>
      <c r="G179" s="9">
        <f t="shared" si="2"/>
        <v>0</v>
      </c>
      <c r="H179" s="9"/>
    </row>
    <row r="180" spans="2:8" x14ac:dyDescent="0.4">
      <c r="B180" s="68"/>
      <c r="C180" s="68"/>
      <c r="D180" s="7" t="s">
        <v>21</v>
      </c>
      <c r="E180" s="9">
        <f>+E181</f>
        <v>0</v>
      </c>
      <c r="F180" s="9">
        <f>+F181</f>
        <v>0</v>
      </c>
      <c r="G180" s="9">
        <f t="shared" si="2"/>
        <v>0</v>
      </c>
      <c r="H180" s="9"/>
    </row>
    <row r="181" spans="2:8" x14ac:dyDescent="0.4">
      <c r="B181" s="68"/>
      <c r="C181" s="68"/>
      <c r="D181" s="7" t="s">
        <v>203</v>
      </c>
      <c r="E181" s="9">
        <f>+E182</f>
        <v>0</v>
      </c>
      <c r="F181" s="9">
        <f>+F182</f>
        <v>0</v>
      </c>
      <c r="G181" s="9">
        <f t="shared" si="2"/>
        <v>0</v>
      </c>
      <c r="H181" s="9"/>
    </row>
    <row r="182" spans="2:8" x14ac:dyDescent="0.4">
      <c r="B182" s="68"/>
      <c r="C182" s="68"/>
      <c r="D182" s="7" t="s">
        <v>727</v>
      </c>
      <c r="E182" s="9"/>
      <c r="F182" s="9"/>
      <c r="G182" s="9">
        <f t="shared" si="2"/>
        <v>0</v>
      </c>
      <c r="H182" s="9"/>
    </row>
    <row r="183" spans="2:8" x14ac:dyDescent="0.4">
      <c r="B183" s="68"/>
      <c r="C183" s="68"/>
      <c r="D183" s="7" t="s">
        <v>22</v>
      </c>
      <c r="E183" s="9"/>
      <c r="F183" s="9"/>
      <c r="G183" s="9">
        <f t="shared" si="2"/>
        <v>0</v>
      </c>
      <c r="H183" s="9"/>
    </row>
    <row r="184" spans="2:8" x14ac:dyDescent="0.4">
      <c r="B184" s="68"/>
      <c r="C184" s="68"/>
      <c r="D184" s="7" t="s">
        <v>23</v>
      </c>
      <c r="E184" s="9">
        <v>10000</v>
      </c>
      <c r="F184" s="9">
        <v>16000</v>
      </c>
      <c r="G184" s="9">
        <f t="shared" si="2"/>
        <v>-6000</v>
      </c>
      <c r="H184" s="9"/>
    </row>
    <row r="185" spans="2:8" x14ac:dyDescent="0.4">
      <c r="B185" s="68"/>
      <c r="C185" s="68"/>
      <c r="D185" s="7" t="s">
        <v>24</v>
      </c>
      <c r="E185" s="9"/>
      <c r="F185" s="9"/>
      <c r="G185" s="9">
        <f t="shared" si="2"/>
        <v>0</v>
      </c>
      <c r="H185" s="9"/>
    </row>
    <row r="186" spans="2:8" x14ac:dyDescent="0.4">
      <c r="B186" s="68"/>
      <c r="C186" s="68"/>
      <c r="D186" s="7" t="s">
        <v>719</v>
      </c>
      <c r="E186" s="9"/>
      <c r="F186" s="9"/>
      <c r="G186" s="9">
        <f t="shared" si="2"/>
        <v>0</v>
      </c>
      <c r="H186" s="9"/>
    </row>
    <row r="187" spans="2:8" x14ac:dyDescent="0.4">
      <c r="B187" s="68"/>
      <c r="C187" s="68"/>
      <c r="D187" s="7" t="s">
        <v>25</v>
      </c>
      <c r="E187" s="9">
        <f>+E188+E189+E190</f>
        <v>3600000</v>
      </c>
      <c r="F187" s="9">
        <f>+F188+F189+F190</f>
        <v>3931176</v>
      </c>
      <c r="G187" s="9">
        <f t="shared" si="2"/>
        <v>-331176</v>
      </c>
      <c r="H187" s="9"/>
    </row>
    <row r="188" spans="2:8" x14ac:dyDescent="0.4">
      <c r="B188" s="68"/>
      <c r="C188" s="68"/>
      <c r="D188" s="7" t="s">
        <v>204</v>
      </c>
      <c r="E188" s="9"/>
      <c r="F188" s="9"/>
      <c r="G188" s="9">
        <f t="shared" si="2"/>
        <v>0</v>
      </c>
      <c r="H188" s="9"/>
    </row>
    <row r="189" spans="2:8" x14ac:dyDescent="0.4">
      <c r="B189" s="68"/>
      <c r="C189" s="68"/>
      <c r="D189" s="7" t="s">
        <v>205</v>
      </c>
      <c r="E189" s="9"/>
      <c r="F189" s="9"/>
      <c r="G189" s="9">
        <f t="shared" si="2"/>
        <v>0</v>
      </c>
      <c r="H189" s="9"/>
    </row>
    <row r="190" spans="2:8" x14ac:dyDescent="0.4">
      <c r="B190" s="68"/>
      <c r="C190" s="68"/>
      <c r="D190" s="7" t="s">
        <v>206</v>
      </c>
      <c r="E190" s="9">
        <v>3600000</v>
      </c>
      <c r="F190" s="9">
        <v>3931176</v>
      </c>
      <c r="G190" s="9">
        <f t="shared" si="2"/>
        <v>-331176</v>
      </c>
      <c r="H190" s="9"/>
    </row>
    <row r="191" spans="2:8" x14ac:dyDescent="0.4">
      <c r="B191" s="68"/>
      <c r="C191" s="68"/>
      <c r="D191" s="7" t="s">
        <v>26</v>
      </c>
      <c r="E191" s="9">
        <f>+E192+E193+E194</f>
        <v>0</v>
      </c>
      <c r="F191" s="9">
        <f>+F192+F193+F194</f>
        <v>0</v>
      </c>
      <c r="G191" s="9">
        <f t="shared" si="2"/>
        <v>0</v>
      </c>
      <c r="H191" s="9"/>
    </row>
    <row r="192" spans="2:8" x14ac:dyDescent="0.4">
      <c r="B192" s="68"/>
      <c r="C192" s="68"/>
      <c r="D192" s="7" t="s">
        <v>207</v>
      </c>
      <c r="E192" s="9"/>
      <c r="F192" s="9"/>
      <c r="G192" s="9">
        <f t="shared" si="2"/>
        <v>0</v>
      </c>
      <c r="H192" s="9"/>
    </row>
    <row r="193" spans="2:8" x14ac:dyDescent="0.4">
      <c r="B193" s="68"/>
      <c r="C193" s="68"/>
      <c r="D193" s="7" t="s">
        <v>208</v>
      </c>
      <c r="E193" s="9"/>
      <c r="F193" s="9"/>
      <c r="G193" s="9">
        <f t="shared" si="2"/>
        <v>0</v>
      </c>
      <c r="H193" s="9"/>
    </row>
    <row r="194" spans="2:8" x14ac:dyDescent="0.4">
      <c r="B194" s="68"/>
      <c r="C194" s="68"/>
      <c r="D194" s="7" t="s">
        <v>209</v>
      </c>
      <c r="E194" s="9"/>
      <c r="F194" s="9"/>
      <c r="G194" s="9">
        <f t="shared" si="2"/>
        <v>0</v>
      </c>
      <c r="H194" s="9"/>
    </row>
    <row r="195" spans="2:8" x14ac:dyDescent="0.4">
      <c r="B195" s="68"/>
      <c r="C195" s="69"/>
      <c r="D195" s="11" t="s">
        <v>27</v>
      </c>
      <c r="E195" s="13">
        <f>+E6+E54+E70+E81+E106+E107+E137+E149+E169+E173+E177+E180+E183+E184+E185+E186+E187+E191</f>
        <v>3610000</v>
      </c>
      <c r="F195" s="13">
        <f>+F6+F54+F70+F81+F106+F107+F137+F149+F169+F173+F177+F180+F183+F184+F185+F186+F187+F191</f>
        <v>3947176</v>
      </c>
      <c r="G195" s="13">
        <f t="shared" si="2"/>
        <v>-337176</v>
      </c>
      <c r="H195" s="13"/>
    </row>
    <row r="196" spans="2:8" x14ac:dyDescent="0.4">
      <c r="B196" s="68"/>
      <c r="C196" s="67" t="s">
        <v>28</v>
      </c>
      <c r="D196" s="7" t="s">
        <v>29</v>
      </c>
      <c r="E196" s="9">
        <f>+E197+E198+E199+E200+E201+E202+E203+E204</f>
        <v>200000</v>
      </c>
      <c r="F196" s="9">
        <f>+F197+F198+F199+F200+F201+F202+F203+F204</f>
        <v>67500</v>
      </c>
      <c r="G196" s="9">
        <f t="shared" si="2"/>
        <v>132500</v>
      </c>
      <c r="H196" s="9"/>
    </row>
    <row r="197" spans="2:8" x14ac:dyDescent="0.4">
      <c r="B197" s="68"/>
      <c r="C197" s="68"/>
      <c r="D197" s="7" t="s">
        <v>210</v>
      </c>
      <c r="E197" s="9">
        <v>200000</v>
      </c>
      <c r="F197" s="9">
        <v>67500</v>
      </c>
      <c r="G197" s="9">
        <f t="shared" si="2"/>
        <v>132500</v>
      </c>
      <c r="H197" s="9"/>
    </row>
    <row r="198" spans="2:8" x14ac:dyDescent="0.4">
      <c r="B198" s="68"/>
      <c r="C198" s="68"/>
      <c r="D198" s="7" t="s">
        <v>211</v>
      </c>
      <c r="E198" s="9"/>
      <c r="F198" s="9"/>
      <c r="G198" s="9">
        <f t="shared" si="2"/>
        <v>0</v>
      </c>
      <c r="H198" s="9"/>
    </row>
    <row r="199" spans="2:8" x14ac:dyDescent="0.4">
      <c r="B199" s="68"/>
      <c r="C199" s="68"/>
      <c r="D199" s="7" t="s">
        <v>212</v>
      </c>
      <c r="E199" s="9"/>
      <c r="F199" s="9"/>
      <c r="G199" s="9">
        <f t="shared" ref="G199:G262" si="3">E199-F199</f>
        <v>0</v>
      </c>
      <c r="H199" s="9"/>
    </row>
    <row r="200" spans="2:8" x14ac:dyDescent="0.4">
      <c r="B200" s="68"/>
      <c r="C200" s="68"/>
      <c r="D200" s="7" t="s">
        <v>213</v>
      </c>
      <c r="E200" s="9"/>
      <c r="F200" s="9"/>
      <c r="G200" s="9">
        <f t="shared" si="3"/>
        <v>0</v>
      </c>
      <c r="H200" s="9"/>
    </row>
    <row r="201" spans="2:8" x14ac:dyDescent="0.4">
      <c r="B201" s="68"/>
      <c r="C201" s="68"/>
      <c r="D201" s="7" t="s">
        <v>214</v>
      </c>
      <c r="E201" s="9"/>
      <c r="F201" s="9"/>
      <c r="G201" s="9">
        <f t="shared" si="3"/>
        <v>0</v>
      </c>
      <c r="H201" s="9"/>
    </row>
    <row r="202" spans="2:8" x14ac:dyDescent="0.4">
      <c r="B202" s="68"/>
      <c r="C202" s="68"/>
      <c r="D202" s="7" t="s">
        <v>215</v>
      </c>
      <c r="E202" s="9"/>
      <c r="F202" s="9"/>
      <c r="G202" s="9">
        <f t="shared" si="3"/>
        <v>0</v>
      </c>
      <c r="H202" s="9"/>
    </row>
    <row r="203" spans="2:8" x14ac:dyDescent="0.4">
      <c r="B203" s="68"/>
      <c r="C203" s="68"/>
      <c r="D203" s="7" t="s">
        <v>216</v>
      </c>
      <c r="E203" s="9"/>
      <c r="F203" s="9"/>
      <c r="G203" s="9">
        <f t="shared" si="3"/>
        <v>0</v>
      </c>
      <c r="H203" s="9"/>
    </row>
    <row r="204" spans="2:8" x14ac:dyDescent="0.4">
      <c r="B204" s="68"/>
      <c r="C204" s="68"/>
      <c r="D204" s="7" t="s">
        <v>217</v>
      </c>
      <c r="E204" s="9"/>
      <c r="F204" s="9"/>
      <c r="G204" s="9">
        <f t="shared" si="3"/>
        <v>0</v>
      </c>
      <c r="H204" s="9"/>
    </row>
    <row r="205" spans="2:8" x14ac:dyDescent="0.4">
      <c r="B205" s="68"/>
      <c r="C205" s="68"/>
      <c r="D205" s="7" t="s">
        <v>30</v>
      </c>
      <c r="E205" s="9">
        <f>+E206+E207+E208+E209+E210+E211+E212+E213+E214+E215+E216+E217+E218+E219+E220+E221+E222+E223+E224+E225+E226+E227+E228+E229+E230+E231+E232+E233</f>
        <v>800000</v>
      </c>
      <c r="F205" s="9">
        <f>+F206+F207+F208+F209+F210+F211+F212+F213+F214+F215+F216+F217+F218+F219+F220+F221+F222+F223+F224+F225+F226+F227+F228+F229+F230+F231+F232+F233</f>
        <v>825158</v>
      </c>
      <c r="G205" s="9">
        <f t="shared" si="3"/>
        <v>-25158</v>
      </c>
      <c r="H205" s="9"/>
    </row>
    <row r="206" spans="2:8" x14ac:dyDescent="0.4">
      <c r="B206" s="68"/>
      <c r="C206" s="68"/>
      <c r="D206" s="7" t="s">
        <v>218</v>
      </c>
      <c r="E206" s="9"/>
      <c r="F206" s="9"/>
      <c r="G206" s="9">
        <f t="shared" si="3"/>
        <v>0</v>
      </c>
      <c r="H206" s="9"/>
    </row>
    <row r="207" spans="2:8" x14ac:dyDescent="0.4">
      <c r="B207" s="68"/>
      <c r="C207" s="68"/>
      <c r="D207" s="7" t="s">
        <v>219</v>
      </c>
      <c r="E207" s="9"/>
      <c r="F207" s="9"/>
      <c r="G207" s="9">
        <f t="shared" si="3"/>
        <v>0</v>
      </c>
      <c r="H207" s="9"/>
    </row>
    <row r="208" spans="2:8" x14ac:dyDescent="0.4">
      <c r="B208" s="68"/>
      <c r="C208" s="68"/>
      <c r="D208" s="7" t="s">
        <v>220</v>
      </c>
      <c r="E208" s="9"/>
      <c r="F208" s="9"/>
      <c r="G208" s="9">
        <f t="shared" si="3"/>
        <v>0</v>
      </c>
      <c r="H208" s="9"/>
    </row>
    <row r="209" spans="2:8" x14ac:dyDescent="0.4">
      <c r="B209" s="68"/>
      <c r="C209" s="68"/>
      <c r="D209" s="7" t="s">
        <v>221</v>
      </c>
      <c r="E209" s="9"/>
      <c r="F209" s="9"/>
      <c r="G209" s="9">
        <f t="shared" si="3"/>
        <v>0</v>
      </c>
      <c r="H209" s="9"/>
    </row>
    <row r="210" spans="2:8" x14ac:dyDescent="0.4">
      <c r="B210" s="68"/>
      <c r="C210" s="68"/>
      <c r="D210" s="7" t="s">
        <v>222</v>
      </c>
      <c r="E210" s="9"/>
      <c r="F210" s="9"/>
      <c r="G210" s="9">
        <f t="shared" si="3"/>
        <v>0</v>
      </c>
      <c r="H210" s="9"/>
    </row>
    <row r="211" spans="2:8" x14ac:dyDescent="0.4">
      <c r="B211" s="68"/>
      <c r="C211" s="68"/>
      <c r="D211" s="7" t="s">
        <v>223</v>
      </c>
      <c r="E211" s="9"/>
      <c r="F211" s="9"/>
      <c r="G211" s="9">
        <f t="shared" si="3"/>
        <v>0</v>
      </c>
      <c r="H211" s="9"/>
    </row>
    <row r="212" spans="2:8" x14ac:dyDescent="0.4">
      <c r="B212" s="68"/>
      <c r="C212" s="68"/>
      <c r="D212" s="7" t="s">
        <v>224</v>
      </c>
      <c r="E212" s="9"/>
      <c r="F212" s="9"/>
      <c r="G212" s="9">
        <f t="shared" si="3"/>
        <v>0</v>
      </c>
      <c r="H212" s="9"/>
    </row>
    <row r="213" spans="2:8" x14ac:dyDescent="0.4">
      <c r="B213" s="68"/>
      <c r="C213" s="68"/>
      <c r="D213" s="7" t="s">
        <v>225</v>
      </c>
      <c r="E213" s="9"/>
      <c r="F213" s="9"/>
      <c r="G213" s="9">
        <f t="shared" si="3"/>
        <v>0</v>
      </c>
      <c r="H213" s="9"/>
    </row>
    <row r="214" spans="2:8" x14ac:dyDescent="0.4">
      <c r="B214" s="68"/>
      <c r="C214" s="68"/>
      <c r="D214" s="7" t="s">
        <v>226</v>
      </c>
      <c r="E214" s="9"/>
      <c r="F214" s="9"/>
      <c r="G214" s="9">
        <f t="shared" si="3"/>
        <v>0</v>
      </c>
      <c r="H214" s="9"/>
    </row>
    <row r="215" spans="2:8" x14ac:dyDescent="0.4">
      <c r="B215" s="68"/>
      <c r="C215" s="68"/>
      <c r="D215" s="7" t="s">
        <v>227</v>
      </c>
      <c r="E215" s="9"/>
      <c r="F215" s="9"/>
      <c r="G215" s="9">
        <f t="shared" si="3"/>
        <v>0</v>
      </c>
      <c r="H215" s="9"/>
    </row>
    <row r="216" spans="2:8" x14ac:dyDescent="0.4">
      <c r="B216" s="68"/>
      <c r="C216" s="68"/>
      <c r="D216" s="7" t="s">
        <v>228</v>
      </c>
      <c r="E216" s="9"/>
      <c r="F216" s="9"/>
      <c r="G216" s="9">
        <f t="shared" si="3"/>
        <v>0</v>
      </c>
      <c r="H216" s="9"/>
    </row>
    <row r="217" spans="2:8" x14ac:dyDescent="0.4">
      <c r="B217" s="68"/>
      <c r="C217" s="68"/>
      <c r="D217" s="7" t="s">
        <v>229</v>
      </c>
      <c r="E217" s="9"/>
      <c r="F217" s="9"/>
      <c r="G217" s="9">
        <f t="shared" si="3"/>
        <v>0</v>
      </c>
      <c r="H217" s="9"/>
    </row>
    <row r="218" spans="2:8" x14ac:dyDescent="0.4">
      <c r="B218" s="68"/>
      <c r="C218" s="68"/>
      <c r="D218" s="7" t="s">
        <v>230</v>
      </c>
      <c r="E218" s="9"/>
      <c r="F218" s="9"/>
      <c r="G218" s="9">
        <f t="shared" si="3"/>
        <v>0</v>
      </c>
      <c r="H218" s="9"/>
    </row>
    <row r="219" spans="2:8" x14ac:dyDescent="0.4">
      <c r="B219" s="68"/>
      <c r="C219" s="68"/>
      <c r="D219" s="7" t="s">
        <v>231</v>
      </c>
      <c r="E219" s="9"/>
      <c r="F219" s="9"/>
      <c r="G219" s="9">
        <f t="shared" si="3"/>
        <v>0</v>
      </c>
      <c r="H219" s="9"/>
    </row>
    <row r="220" spans="2:8" x14ac:dyDescent="0.4">
      <c r="B220" s="68"/>
      <c r="C220" s="68"/>
      <c r="D220" s="7" t="s">
        <v>232</v>
      </c>
      <c r="E220" s="9"/>
      <c r="F220" s="9"/>
      <c r="G220" s="9">
        <f t="shared" si="3"/>
        <v>0</v>
      </c>
      <c r="H220" s="9"/>
    </row>
    <row r="221" spans="2:8" x14ac:dyDescent="0.4">
      <c r="B221" s="68"/>
      <c r="C221" s="68"/>
      <c r="D221" s="7" t="s">
        <v>233</v>
      </c>
      <c r="E221" s="9"/>
      <c r="F221" s="9"/>
      <c r="G221" s="9">
        <f t="shared" si="3"/>
        <v>0</v>
      </c>
      <c r="H221" s="9"/>
    </row>
    <row r="222" spans="2:8" x14ac:dyDescent="0.4">
      <c r="B222" s="68"/>
      <c r="C222" s="68"/>
      <c r="D222" s="7" t="s">
        <v>234</v>
      </c>
      <c r="E222" s="9"/>
      <c r="F222" s="9"/>
      <c r="G222" s="9">
        <f t="shared" si="3"/>
        <v>0</v>
      </c>
      <c r="H222" s="9"/>
    </row>
    <row r="223" spans="2:8" x14ac:dyDescent="0.4">
      <c r="B223" s="68"/>
      <c r="C223" s="68"/>
      <c r="D223" s="7" t="s">
        <v>235</v>
      </c>
      <c r="E223" s="9"/>
      <c r="F223" s="9"/>
      <c r="G223" s="9">
        <f t="shared" si="3"/>
        <v>0</v>
      </c>
      <c r="H223" s="9"/>
    </row>
    <row r="224" spans="2:8" x14ac:dyDescent="0.4">
      <c r="B224" s="68"/>
      <c r="C224" s="68"/>
      <c r="D224" s="7" t="s">
        <v>236</v>
      </c>
      <c r="E224" s="9"/>
      <c r="F224" s="9"/>
      <c r="G224" s="9">
        <f t="shared" si="3"/>
        <v>0</v>
      </c>
      <c r="H224" s="9"/>
    </row>
    <row r="225" spans="2:8" x14ac:dyDescent="0.4">
      <c r="B225" s="68"/>
      <c r="C225" s="68"/>
      <c r="D225" s="7" t="s">
        <v>237</v>
      </c>
      <c r="E225" s="9"/>
      <c r="F225" s="9"/>
      <c r="G225" s="9">
        <f t="shared" si="3"/>
        <v>0</v>
      </c>
      <c r="H225" s="9"/>
    </row>
    <row r="226" spans="2:8" x14ac:dyDescent="0.4">
      <c r="B226" s="68"/>
      <c r="C226" s="68"/>
      <c r="D226" s="7" t="s">
        <v>238</v>
      </c>
      <c r="E226" s="9"/>
      <c r="F226" s="9"/>
      <c r="G226" s="9">
        <f t="shared" si="3"/>
        <v>0</v>
      </c>
      <c r="H226" s="9"/>
    </row>
    <row r="227" spans="2:8" x14ac:dyDescent="0.4">
      <c r="B227" s="68"/>
      <c r="C227" s="68"/>
      <c r="D227" s="7" t="s">
        <v>239</v>
      </c>
      <c r="E227" s="9"/>
      <c r="F227" s="9"/>
      <c r="G227" s="9">
        <f t="shared" si="3"/>
        <v>0</v>
      </c>
      <c r="H227" s="9"/>
    </row>
    <row r="228" spans="2:8" x14ac:dyDescent="0.4">
      <c r="B228" s="68"/>
      <c r="C228" s="68"/>
      <c r="D228" s="7" t="s">
        <v>240</v>
      </c>
      <c r="E228" s="9"/>
      <c r="F228" s="9"/>
      <c r="G228" s="9">
        <f t="shared" si="3"/>
        <v>0</v>
      </c>
      <c r="H228" s="9"/>
    </row>
    <row r="229" spans="2:8" x14ac:dyDescent="0.4">
      <c r="B229" s="68"/>
      <c r="C229" s="68"/>
      <c r="D229" s="7" t="s">
        <v>241</v>
      </c>
      <c r="E229" s="9">
        <v>800000</v>
      </c>
      <c r="F229" s="9">
        <v>825158</v>
      </c>
      <c r="G229" s="9">
        <f t="shared" si="3"/>
        <v>-25158</v>
      </c>
      <c r="H229" s="9"/>
    </row>
    <row r="230" spans="2:8" x14ac:dyDescent="0.4">
      <c r="B230" s="68"/>
      <c r="C230" s="68"/>
      <c r="D230" s="7" t="s">
        <v>242</v>
      </c>
      <c r="E230" s="9"/>
      <c r="F230" s="9"/>
      <c r="G230" s="9">
        <f t="shared" si="3"/>
        <v>0</v>
      </c>
      <c r="H230" s="9"/>
    </row>
    <row r="231" spans="2:8" x14ac:dyDescent="0.4">
      <c r="B231" s="68"/>
      <c r="C231" s="68"/>
      <c r="D231" s="7" t="s">
        <v>243</v>
      </c>
      <c r="E231" s="9"/>
      <c r="F231" s="9"/>
      <c r="G231" s="9">
        <f t="shared" si="3"/>
        <v>0</v>
      </c>
      <c r="H231" s="9"/>
    </row>
    <row r="232" spans="2:8" x14ac:dyDescent="0.4">
      <c r="B232" s="68"/>
      <c r="C232" s="68"/>
      <c r="D232" s="7" t="s">
        <v>244</v>
      </c>
      <c r="E232" s="9"/>
      <c r="F232" s="9"/>
      <c r="G232" s="9">
        <f t="shared" si="3"/>
        <v>0</v>
      </c>
      <c r="H232" s="9"/>
    </row>
    <row r="233" spans="2:8" x14ac:dyDescent="0.4">
      <c r="B233" s="68"/>
      <c r="C233" s="68"/>
      <c r="D233" s="7" t="s">
        <v>245</v>
      </c>
      <c r="E233" s="9"/>
      <c r="F233" s="9"/>
      <c r="G233" s="9">
        <f t="shared" si="3"/>
        <v>0</v>
      </c>
      <c r="H233" s="9"/>
    </row>
    <row r="234" spans="2:8" x14ac:dyDescent="0.4">
      <c r="B234" s="68"/>
      <c r="C234" s="68"/>
      <c r="D234" s="7" t="s">
        <v>31</v>
      </c>
      <c r="E234" s="9">
        <f>+E235+E236+E237+E238+E239+E240+E241+E242+E243+E244+E245+E246+E247+E248+E249+E250+E251+E252+E253+E254+E255+E256</f>
        <v>1852000</v>
      </c>
      <c r="F234" s="9">
        <f>+F235+F236+F237+F238+F239+F240+F241+F242+F243+F244+F245+F246+F247+F248+F249+F250+F251+F252+F253+F254+F255+F256</f>
        <v>1187892</v>
      </c>
      <c r="G234" s="9">
        <f t="shared" si="3"/>
        <v>664108</v>
      </c>
      <c r="H234" s="9"/>
    </row>
    <row r="235" spans="2:8" x14ac:dyDescent="0.4">
      <c r="B235" s="68"/>
      <c r="C235" s="68"/>
      <c r="D235" s="7" t="s">
        <v>246</v>
      </c>
      <c r="E235" s="9"/>
      <c r="F235" s="9"/>
      <c r="G235" s="9">
        <f t="shared" si="3"/>
        <v>0</v>
      </c>
      <c r="H235" s="9"/>
    </row>
    <row r="236" spans="2:8" x14ac:dyDescent="0.4">
      <c r="B236" s="68"/>
      <c r="C236" s="68"/>
      <c r="D236" s="7" t="s">
        <v>247</v>
      </c>
      <c r="E236" s="9"/>
      <c r="F236" s="9"/>
      <c r="G236" s="9">
        <f t="shared" si="3"/>
        <v>0</v>
      </c>
      <c r="H236" s="9"/>
    </row>
    <row r="237" spans="2:8" x14ac:dyDescent="0.4">
      <c r="B237" s="68"/>
      <c r="C237" s="68"/>
      <c r="D237" s="7" t="s">
        <v>248</v>
      </c>
      <c r="E237" s="9">
        <v>400000</v>
      </c>
      <c r="F237" s="9">
        <v>97020</v>
      </c>
      <c r="G237" s="9">
        <f t="shared" si="3"/>
        <v>302980</v>
      </c>
      <c r="H237" s="9"/>
    </row>
    <row r="238" spans="2:8" x14ac:dyDescent="0.4">
      <c r="B238" s="68"/>
      <c r="C238" s="68"/>
      <c r="D238" s="7" t="s">
        <v>249</v>
      </c>
      <c r="E238" s="9"/>
      <c r="F238" s="9"/>
      <c r="G238" s="9">
        <f t="shared" si="3"/>
        <v>0</v>
      </c>
      <c r="H238" s="9"/>
    </row>
    <row r="239" spans="2:8" x14ac:dyDescent="0.4">
      <c r="B239" s="68"/>
      <c r="C239" s="68"/>
      <c r="D239" s="7" t="s">
        <v>250</v>
      </c>
      <c r="E239" s="9"/>
      <c r="F239" s="9"/>
      <c r="G239" s="9">
        <f t="shared" si="3"/>
        <v>0</v>
      </c>
      <c r="H239" s="9"/>
    </row>
    <row r="240" spans="2:8" x14ac:dyDescent="0.4">
      <c r="B240" s="68"/>
      <c r="C240" s="68"/>
      <c r="D240" s="7" t="s">
        <v>251</v>
      </c>
      <c r="E240" s="9"/>
      <c r="F240" s="9"/>
      <c r="G240" s="9">
        <f t="shared" si="3"/>
        <v>0</v>
      </c>
      <c r="H240" s="9"/>
    </row>
    <row r="241" spans="2:8" x14ac:dyDescent="0.4">
      <c r="B241" s="68"/>
      <c r="C241" s="68"/>
      <c r="D241" s="7" t="s">
        <v>229</v>
      </c>
      <c r="E241" s="9"/>
      <c r="F241" s="9"/>
      <c r="G241" s="9">
        <f t="shared" si="3"/>
        <v>0</v>
      </c>
      <c r="H241" s="9"/>
    </row>
    <row r="242" spans="2:8" x14ac:dyDescent="0.4">
      <c r="B242" s="68"/>
      <c r="C242" s="68"/>
      <c r="D242" s="7" t="s">
        <v>230</v>
      </c>
      <c r="E242" s="9"/>
      <c r="F242" s="9"/>
      <c r="G242" s="9">
        <f t="shared" si="3"/>
        <v>0</v>
      </c>
      <c r="H242" s="9"/>
    </row>
    <row r="243" spans="2:8" x14ac:dyDescent="0.4">
      <c r="B243" s="68"/>
      <c r="C243" s="68"/>
      <c r="D243" s="7" t="s">
        <v>236</v>
      </c>
      <c r="E243" s="9"/>
      <c r="F243" s="9"/>
      <c r="G243" s="9">
        <f t="shared" si="3"/>
        <v>0</v>
      </c>
      <c r="H243" s="9"/>
    </row>
    <row r="244" spans="2:8" x14ac:dyDescent="0.4">
      <c r="B244" s="68"/>
      <c r="C244" s="68"/>
      <c r="D244" s="7" t="s">
        <v>252</v>
      </c>
      <c r="E244" s="9"/>
      <c r="F244" s="9"/>
      <c r="G244" s="9">
        <f t="shared" si="3"/>
        <v>0</v>
      </c>
      <c r="H244" s="9"/>
    </row>
    <row r="245" spans="2:8" x14ac:dyDescent="0.4">
      <c r="B245" s="68"/>
      <c r="C245" s="68"/>
      <c r="D245" s="7" t="s">
        <v>253</v>
      </c>
      <c r="E245" s="9">
        <v>350000</v>
      </c>
      <c r="F245" s="9">
        <v>158338</v>
      </c>
      <c r="G245" s="9">
        <f t="shared" si="3"/>
        <v>191662</v>
      </c>
      <c r="H245" s="9"/>
    </row>
    <row r="246" spans="2:8" x14ac:dyDescent="0.4">
      <c r="B246" s="68"/>
      <c r="C246" s="68"/>
      <c r="D246" s="7" t="s">
        <v>254</v>
      </c>
      <c r="E246" s="9"/>
      <c r="F246" s="9"/>
      <c r="G246" s="9">
        <f t="shared" si="3"/>
        <v>0</v>
      </c>
      <c r="H246" s="9"/>
    </row>
    <row r="247" spans="2:8" x14ac:dyDescent="0.4">
      <c r="B247" s="68"/>
      <c r="C247" s="68"/>
      <c r="D247" s="7" t="s">
        <v>255</v>
      </c>
      <c r="E247" s="9">
        <v>700000</v>
      </c>
      <c r="F247" s="9">
        <v>660000</v>
      </c>
      <c r="G247" s="9">
        <f t="shared" si="3"/>
        <v>40000</v>
      </c>
      <c r="H247" s="9"/>
    </row>
    <row r="248" spans="2:8" x14ac:dyDescent="0.4">
      <c r="B248" s="68"/>
      <c r="C248" s="68"/>
      <c r="D248" s="7" t="s">
        <v>256</v>
      </c>
      <c r="E248" s="9"/>
      <c r="F248" s="9"/>
      <c r="G248" s="9">
        <f t="shared" si="3"/>
        <v>0</v>
      </c>
      <c r="H248" s="9"/>
    </row>
    <row r="249" spans="2:8" x14ac:dyDescent="0.4">
      <c r="B249" s="68"/>
      <c r="C249" s="68"/>
      <c r="D249" s="7" t="s">
        <v>232</v>
      </c>
      <c r="E249" s="9"/>
      <c r="F249" s="9"/>
      <c r="G249" s="9">
        <f t="shared" si="3"/>
        <v>0</v>
      </c>
      <c r="H249" s="9"/>
    </row>
    <row r="250" spans="2:8" x14ac:dyDescent="0.4">
      <c r="B250" s="68"/>
      <c r="C250" s="68"/>
      <c r="D250" s="7" t="s">
        <v>233</v>
      </c>
      <c r="E250" s="9"/>
      <c r="F250" s="9"/>
      <c r="G250" s="9">
        <f t="shared" si="3"/>
        <v>0</v>
      </c>
      <c r="H250" s="9"/>
    </row>
    <row r="251" spans="2:8" x14ac:dyDescent="0.4">
      <c r="B251" s="68"/>
      <c r="C251" s="68"/>
      <c r="D251" s="7" t="s">
        <v>257</v>
      </c>
      <c r="E251" s="9">
        <v>156000</v>
      </c>
      <c r="F251" s="9">
        <v>141781</v>
      </c>
      <c r="G251" s="9">
        <f t="shared" si="3"/>
        <v>14219</v>
      </c>
      <c r="H251" s="9"/>
    </row>
    <row r="252" spans="2:8" x14ac:dyDescent="0.4">
      <c r="B252" s="68"/>
      <c r="C252" s="68"/>
      <c r="D252" s="7" t="s">
        <v>258</v>
      </c>
      <c r="E252" s="9"/>
      <c r="F252" s="9"/>
      <c r="G252" s="9">
        <f t="shared" si="3"/>
        <v>0</v>
      </c>
      <c r="H252" s="9"/>
    </row>
    <row r="253" spans="2:8" x14ac:dyDescent="0.4">
      <c r="B253" s="68"/>
      <c r="C253" s="68"/>
      <c r="D253" s="7" t="s">
        <v>259</v>
      </c>
      <c r="E253" s="9"/>
      <c r="F253" s="9"/>
      <c r="G253" s="9">
        <f t="shared" si="3"/>
        <v>0</v>
      </c>
      <c r="H253" s="9"/>
    </row>
    <row r="254" spans="2:8" x14ac:dyDescent="0.4">
      <c r="B254" s="68"/>
      <c r="C254" s="68"/>
      <c r="D254" s="7" t="s">
        <v>260</v>
      </c>
      <c r="E254" s="9"/>
      <c r="F254" s="9"/>
      <c r="G254" s="9">
        <f t="shared" si="3"/>
        <v>0</v>
      </c>
      <c r="H254" s="9"/>
    </row>
    <row r="255" spans="2:8" x14ac:dyDescent="0.4">
      <c r="B255" s="68"/>
      <c r="C255" s="68"/>
      <c r="D255" s="7" t="s">
        <v>261</v>
      </c>
      <c r="E255" s="9"/>
      <c r="F255" s="9"/>
      <c r="G255" s="9">
        <f t="shared" si="3"/>
        <v>0</v>
      </c>
      <c r="H255" s="9"/>
    </row>
    <row r="256" spans="2:8" x14ac:dyDescent="0.4">
      <c r="B256" s="68"/>
      <c r="C256" s="68"/>
      <c r="D256" s="7" t="s">
        <v>245</v>
      </c>
      <c r="E256" s="9">
        <v>246000</v>
      </c>
      <c r="F256" s="9">
        <v>130753</v>
      </c>
      <c r="G256" s="9">
        <f t="shared" si="3"/>
        <v>115247</v>
      </c>
      <c r="H256" s="9"/>
    </row>
    <row r="257" spans="2:8" x14ac:dyDescent="0.4">
      <c r="B257" s="68"/>
      <c r="C257" s="68"/>
      <c r="D257" s="7" t="s">
        <v>32</v>
      </c>
      <c r="E257" s="9">
        <f>+E258+E261</f>
        <v>0</v>
      </c>
      <c r="F257" s="9">
        <f>+F258+F261</f>
        <v>0</v>
      </c>
      <c r="G257" s="9">
        <f t="shared" si="3"/>
        <v>0</v>
      </c>
      <c r="H257" s="9"/>
    </row>
    <row r="258" spans="2:8" x14ac:dyDescent="0.4">
      <c r="B258" s="68"/>
      <c r="C258" s="68"/>
      <c r="D258" s="7" t="s">
        <v>262</v>
      </c>
      <c r="E258" s="9">
        <f>+E259+E260</f>
        <v>0</v>
      </c>
      <c r="F258" s="9">
        <f>+F259+F260</f>
        <v>0</v>
      </c>
      <c r="G258" s="9">
        <f t="shared" si="3"/>
        <v>0</v>
      </c>
      <c r="H258" s="9"/>
    </row>
    <row r="259" spans="2:8" x14ac:dyDescent="0.4">
      <c r="B259" s="68"/>
      <c r="C259" s="68"/>
      <c r="D259" s="7" t="s">
        <v>263</v>
      </c>
      <c r="E259" s="9"/>
      <c r="F259" s="9"/>
      <c r="G259" s="9">
        <f t="shared" si="3"/>
        <v>0</v>
      </c>
      <c r="H259" s="9"/>
    </row>
    <row r="260" spans="2:8" x14ac:dyDescent="0.4">
      <c r="B260" s="68"/>
      <c r="C260" s="68"/>
      <c r="D260" s="7" t="s">
        <v>264</v>
      </c>
      <c r="E260" s="9"/>
      <c r="F260" s="9"/>
      <c r="G260" s="9">
        <f t="shared" si="3"/>
        <v>0</v>
      </c>
      <c r="H260" s="9"/>
    </row>
    <row r="261" spans="2:8" x14ac:dyDescent="0.4">
      <c r="B261" s="68"/>
      <c r="C261" s="68"/>
      <c r="D261" s="7" t="s">
        <v>265</v>
      </c>
      <c r="E261" s="9"/>
      <c r="F261" s="9"/>
      <c r="G261" s="9">
        <f t="shared" si="3"/>
        <v>0</v>
      </c>
      <c r="H261" s="9"/>
    </row>
    <row r="262" spans="2:8" x14ac:dyDescent="0.4">
      <c r="B262" s="68"/>
      <c r="C262" s="68"/>
      <c r="D262" s="7" t="s">
        <v>33</v>
      </c>
      <c r="E262" s="9"/>
      <c r="F262" s="9"/>
      <c r="G262" s="9">
        <f t="shared" si="3"/>
        <v>0</v>
      </c>
      <c r="H262" s="9"/>
    </row>
    <row r="263" spans="2:8" x14ac:dyDescent="0.4">
      <c r="B263" s="68"/>
      <c r="C263" s="68"/>
      <c r="D263" s="7" t="s">
        <v>34</v>
      </c>
      <c r="E263" s="9"/>
      <c r="F263" s="9"/>
      <c r="G263" s="9">
        <f t="shared" ref="G263:G326" si="4">E263-F263</f>
        <v>0</v>
      </c>
      <c r="H263" s="9"/>
    </row>
    <row r="264" spans="2:8" x14ac:dyDescent="0.4">
      <c r="B264" s="68"/>
      <c r="C264" s="68"/>
      <c r="D264" s="7" t="s">
        <v>35</v>
      </c>
      <c r="E264" s="9"/>
      <c r="F264" s="9"/>
      <c r="G264" s="9">
        <f t="shared" si="4"/>
        <v>0</v>
      </c>
      <c r="H264" s="9"/>
    </row>
    <row r="265" spans="2:8" x14ac:dyDescent="0.4">
      <c r="B265" s="68"/>
      <c r="C265" s="68"/>
      <c r="D265" s="7" t="s">
        <v>720</v>
      </c>
      <c r="E265" s="9"/>
      <c r="F265" s="9"/>
      <c r="G265" s="9">
        <f t="shared" si="4"/>
        <v>0</v>
      </c>
      <c r="H265" s="9"/>
    </row>
    <row r="266" spans="2:8" x14ac:dyDescent="0.4">
      <c r="B266" s="68"/>
      <c r="C266" s="68"/>
      <c r="D266" s="7" t="s">
        <v>36</v>
      </c>
      <c r="E266" s="9">
        <f>+E267+E268</f>
        <v>1720000</v>
      </c>
      <c r="F266" s="9">
        <f>+F267+F268</f>
        <v>1716589</v>
      </c>
      <c r="G266" s="9">
        <f t="shared" si="4"/>
        <v>3411</v>
      </c>
      <c r="H266" s="9"/>
    </row>
    <row r="267" spans="2:8" x14ac:dyDescent="0.4">
      <c r="B267" s="68"/>
      <c r="C267" s="68"/>
      <c r="D267" s="7" t="s">
        <v>266</v>
      </c>
      <c r="E267" s="9"/>
      <c r="F267" s="9"/>
      <c r="G267" s="9">
        <f t="shared" si="4"/>
        <v>0</v>
      </c>
      <c r="H267" s="9"/>
    </row>
    <row r="268" spans="2:8" x14ac:dyDescent="0.4">
      <c r="B268" s="68"/>
      <c r="C268" s="68"/>
      <c r="D268" s="7" t="s">
        <v>245</v>
      </c>
      <c r="E268" s="9">
        <v>1720000</v>
      </c>
      <c r="F268" s="9">
        <v>1716589</v>
      </c>
      <c r="G268" s="9">
        <f t="shared" si="4"/>
        <v>3411</v>
      </c>
      <c r="H268" s="9"/>
    </row>
    <row r="269" spans="2:8" x14ac:dyDescent="0.4">
      <c r="B269" s="68"/>
      <c r="C269" s="68"/>
      <c r="D269" s="7" t="s">
        <v>37</v>
      </c>
      <c r="E269" s="9">
        <f>+E270+E271+E273+E274+E275</f>
        <v>0</v>
      </c>
      <c r="F269" s="9">
        <f>+F270+F271+F273+F274+F275</f>
        <v>0</v>
      </c>
      <c r="G269" s="9">
        <f t="shared" si="4"/>
        <v>0</v>
      </c>
      <c r="H269" s="9"/>
    </row>
    <row r="270" spans="2:8" x14ac:dyDescent="0.4">
      <c r="B270" s="68"/>
      <c r="C270" s="68"/>
      <c r="D270" s="7" t="s">
        <v>267</v>
      </c>
      <c r="E270" s="9"/>
      <c r="F270" s="9"/>
      <c r="G270" s="9">
        <f t="shared" si="4"/>
        <v>0</v>
      </c>
      <c r="H270" s="9"/>
    </row>
    <row r="271" spans="2:8" x14ac:dyDescent="0.4">
      <c r="B271" s="68"/>
      <c r="C271" s="68"/>
      <c r="D271" s="7" t="s">
        <v>268</v>
      </c>
      <c r="E271" s="9">
        <f>+E272</f>
        <v>0</v>
      </c>
      <c r="F271" s="9">
        <f>+F272</f>
        <v>0</v>
      </c>
      <c r="G271" s="9">
        <f t="shared" si="4"/>
        <v>0</v>
      </c>
      <c r="H271" s="9"/>
    </row>
    <row r="272" spans="2:8" x14ac:dyDescent="0.4">
      <c r="B272" s="68"/>
      <c r="C272" s="68"/>
      <c r="D272" s="7" t="s">
        <v>269</v>
      </c>
      <c r="E272" s="9"/>
      <c r="F272" s="9"/>
      <c r="G272" s="9">
        <f t="shared" si="4"/>
        <v>0</v>
      </c>
      <c r="H272" s="9"/>
    </row>
    <row r="273" spans="2:8" x14ac:dyDescent="0.4">
      <c r="B273" s="68"/>
      <c r="C273" s="68"/>
      <c r="D273" s="7" t="s">
        <v>270</v>
      </c>
      <c r="E273" s="9"/>
      <c r="F273" s="9"/>
      <c r="G273" s="9">
        <f t="shared" si="4"/>
        <v>0</v>
      </c>
      <c r="H273" s="9"/>
    </row>
    <row r="274" spans="2:8" x14ac:dyDescent="0.4">
      <c r="B274" s="68"/>
      <c r="C274" s="68"/>
      <c r="D274" s="7" t="s">
        <v>728</v>
      </c>
      <c r="E274" s="9"/>
      <c r="F274" s="9"/>
      <c r="G274" s="9">
        <f t="shared" si="4"/>
        <v>0</v>
      </c>
      <c r="H274" s="9"/>
    </row>
    <row r="275" spans="2:8" x14ac:dyDescent="0.4">
      <c r="B275" s="68"/>
      <c r="C275" s="68"/>
      <c r="D275" s="7" t="s">
        <v>271</v>
      </c>
      <c r="E275" s="9"/>
      <c r="F275" s="9"/>
      <c r="G275" s="9">
        <f t="shared" si="4"/>
        <v>0</v>
      </c>
      <c r="H275" s="9"/>
    </row>
    <row r="276" spans="2:8" x14ac:dyDescent="0.4">
      <c r="B276" s="68"/>
      <c r="C276" s="69"/>
      <c r="D276" s="11" t="s">
        <v>38</v>
      </c>
      <c r="E276" s="13">
        <f>+E196+E205+E234+E257+E262+E263+E264+E265+E266+E269</f>
        <v>4572000</v>
      </c>
      <c r="F276" s="13">
        <f>+F196+F205+F234+F257+F262+F263+F264+F265+F266+F269</f>
        <v>3797139</v>
      </c>
      <c r="G276" s="13">
        <f t="shared" si="4"/>
        <v>774861</v>
      </c>
      <c r="H276" s="13"/>
    </row>
    <row r="277" spans="2:8" x14ac:dyDescent="0.4">
      <c r="B277" s="69"/>
      <c r="C277" s="14" t="s">
        <v>39</v>
      </c>
      <c r="D277" s="15"/>
      <c r="E277" s="16">
        <f xml:space="preserve"> +E195 - E276</f>
        <v>-962000</v>
      </c>
      <c r="F277" s="16">
        <f xml:space="preserve"> +F195 - F276</f>
        <v>150037</v>
      </c>
      <c r="G277" s="16">
        <f t="shared" si="4"/>
        <v>-1112037</v>
      </c>
      <c r="H277" s="16"/>
    </row>
    <row r="278" spans="2:8" x14ac:dyDescent="0.4">
      <c r="B278" s="67" t="s">
        <v>40</v>
      </c>
      <c r="C278" s="67" t="s">
        <v>9</v>
      </c>
      <c r="D278" s="7" t="s">
        <v>41</v>
      </c>
      <c r="E278" s="9">
        <f>+E279+E280</f>
        <v>0</v>
      </c>
      <c r="F278" s="9">
        <f>+F279+F280</f>
        <v>0</v>
      </c>
      <c r="G278" s="9">
        <f t="shared" si="4"/>
        <v>0</v>
      </c>
      <c r="H278" s="9"/>
    </row>
    <row r="279" spans="2:8" x14ac:dyDescent="0.4">
      <c r="B279" s="68"/>
      <c r="C279" s="68"/>
      <c r="D279" s="7" t="s">
        <v>272</v>
      </c>
      <c r="E279" s="9"/>
      <c r="F279" s="9"/>
      <c r="G279" s="9">
        <f t="shared" si="4"/>
        <v>0</v>
      </c>
      <c r="H279" s="9"/>
    </row>
    <row r="280" spans="2:8" x14ac:dyDescent="0.4">
      <c r="B280" s="68"/>
      <c r="C280" s="68"/>
      <c r="D280" s="7" t="s">
        <v>273</v>
      </c>
      <c r="E280" s="9"/>
      <c r="F280" s="9"/>
      <c r="G280" s="9">
        <f t="shared" si="4"/>
        <v>0</v>
      </c>
      <c r="H280" s="9"/>
    </row>
    <row r="281" spans="2:8" x14ac:dyDescent="0.4">
      <c r="B281" s="68"/>
      <c r="C281" s="68"/>
      <c r="D281" s="7" t="s">
        <v>42</v>
      </c>
      <c r="E281" s="9">
        <f>+E282+E283</f>
        <v>0</v>
      </c>
      <c r="F281" s="9">
        <f>+F282+F283</f>
        <v>0</v>
      </c>
      <c r="G281" s="9">
        <f t="shared" si="4"/>
        <v>0</v>
      </c>
      <c r="H281" s="9"/>
    </row>
    <row r="282" spans="2:8" x14ac:dyDescent="0.4">
      <c r="B282" s="68"/>
      <c r="C282" s="68"/>
      <c r="D282" s="7" t="s">
        <v>274</v>
      </c>
      <c r="E282" s="9"/>
      <c r="F282" s="9"/>
      <c r="G282" s="9">
        <f t="shared" si="4"/>
        <v>0</v>
      </c>
      <c r="H282" s="9"/>
    </row>
    <row r="283" spans="2:8" x14ac:dyDescent="0.4">
      <c r="B283" s="68"/>
      <c r="C283" s="68"/>
      <c r="D283" s="7" t="s">
        <v>275</v>
      </c>
      <c r="E283" s="9"/>
      <c r="F283" s="9"/>
      <c r="G283" s="9">
        <f t="shared" si="4"/>
        <v>0</v>
      </c>
      <c r="H283" s="9"/>
    </row>
    <row r="284" spans="2:8" x14ac:dyDescent="0.4">
      <c r="B284" s="68"/>
      <c r="C284" s="68"/>
      <c r="D284" s="7" t="s">
        <v>43</v>
      </c>
      <c r="E284" s="9"/>
      <c r="F284" s="9"/>
      <c r="G284" s="9">
        <f t="shared" si="4"/>
        <v>0</v>
      </c>
      <c r="H284" s="9"/>
    </row>
    <row r="285" spans="2:8" x14ac:dyDescent="0.4">
      <c r="B285" s="68"/>
      <c r="C285" s="68"/>
      <c r="D285" s="7" t="s">
        <v>721</v>
      </c>
      <c r="E285" s="9"/>
      <c r="F285" s="9"/>
      <c r="G285" s="9">
        <f t="shared" si="4"/>
        <v>0</v>
      </c>
      <c r="H285" s="9"/>
    </row>
    <row r="286" spans="2:8" x14ac:dyDescent="0.4">
      <c r="B286" s="68"/>
      <c r="C286" s="68"/>
      <c r="D286" s="7" t="s">
        <v>44</v>
      </c>
      <c r="E286" s="9">
        <f>+E287+E288</f>
        <v>0</v>
      </c>
      <c r="F286" s="9">
        <f>+F287+F288</f>
        <v>0</v>
      </c>
      <c r="G286" s="9">
        <f t="shared" si="4"/>
        <v>0</v>
      </c>
      <c r="H286" s="9"/>
    </row>
    <row r="287" spans="2:8" x14ac:dyDescent="0.4">
      <c r="B287" s="68"/>
      <c r="C287" s="68"/>
      <c r="D287" s="7" t="s">
        <v>276</v>
      </c>
      <c r="E287" s="9"/>
      <c r="F287" s="9"/>
      <c r="G287" s="9">
        <f t="shared" si="4"/>
        <v>0</v>
      </c>
      <c r="H287" s="9"/>
    </row>
    <row r="288" spans="2:8" x14ac:dyDescent="0.4">
      <c r="B288" s="68"/>
      <c r="C288" s="68"/>
      <c r="D288" s="7" t="s">
        <v>277</v>
      </c>
      <c r="E288" s="9"/>
      <c r="F288" s="9"/>
      <c r="G288" s="9">
        <f t="shared" si="4"/>
        <v>0</v>
      </c>
      <c r="H288" s="9"/>
    </row>
    <row r="289" spans="2:8" x14ac:dyDescent="0.4">
      <c r="B289" s="68"/>
      <c r="C289" s="68"/>
      <c r="D289" s="7" t="s">
        <v>45</v>
      </c>
      <c r="E289" s="9"/>
      <c r="F289" s="9"/>
      <c r="G289" s="9">
        <f t="shared" si="4"/>
        <v>0</v>
      </c>
      <c r="H289" s="9"/>
    </row>
    <row r="290" spans="2:8" x14ac:dyDescent="0.4">
      <c r="B290" s="68"/>
      <c r="C290" s="69"/>
      <c r="D290" s="11" t="s">
        <v>46</v>
      </c>
      <c r="E290" s="13">
        <f>+E278+E281+E284+E285+E286+E289</f>
        <v>0</v>
      </c>
      <c r="F290" s="13">
        <f>+F278+F281+F284+F285+F286+F289</f>
        <v>0</v>
      </c>
      <c r="G290" s="13">
        <f t="shared" si="4"/>
        <v>0</v>
      </c>
      <c r="H290" s="13"/>
    </row>
    <row r="291" spans="2:8" x14ac:dyDescent="0.4">
      <c r="B291" s="68"/>
      <c r="C291" s="67" t="s">
        <v>28</v>
      </c>
      <c r="D291" s="7" t="s">
        <v>47</v>
      </c>
      <c r="E291" s="9"/>
      <c r="F291" s="9"/>
      <c r="G291" s="9">
        <f t="shared" si="4"/>
        <v>0</v>
      </c>
      <c r="H291" s="9"/>
    </row>
    <row r="292" spans="2:8" x14ac:dyDescent="0.4">
      <c r="B292" s="68"/>
      <c r="C292" s="68"/>
      <c r="D292" s="7" t="s">
        <v>722</v>
      </c>
      <c r="E292" s="9"/>
      <c r="F292" s="9"/>
      <c r="G292" s="9">
        <f t="shared" si="4"/>
        <v>0</v>
      </c>
      <c r="H292" s="9"/>
    </row>
    <row r="293" spans="2:8" x14ac:dyDescent="0.4">
      <c r="B293" s="68"/>
      <c r="C293" s="68"/>
      <c r="D293" s="7" t="s">
        <v>48</v>
      </c>
      <c r="E293" s="9">
        <f>+E294+E295+E296+E297</f>
        <v>0</v>
      </c>
      <c r="F293" s="9">
        <f>+F294+F295+F296+F297</f>
        <v>0</v>
      </c>
      <c r="G293" s="9">
        <f t="shared" si="4"/>
        <v>0</v>
      </c>
      <c r="H293" s="9"/>
    </row>
    <row r="294" spans="2:8" x14ac:dyDescent="0.4">
      <c r="B294" s="68"/>
      <c r="C294" s="68"/>
      <c r="D294" s="7" t="s">
        <v>278</v>
      </c>
      <c r="E294" s="9"/>
      <c r="F294" s="9"/>
      <c r="G294" s="9">
        <f t="shared" si="4"/>
        <v>0</v>
      </c>
      <c r="H294" s="9"/>
    </row>
    <row r="295" spans="2:8" x14ac:dyDescent="0.4">
      <c r="B295" s="68"/>
      <c r="C295" s="68"/>
      <c r="D295" s="7" t="s">
        <v>279</v>
      </c>
      <c r="E295" s="9"/>
      <c r="F295" s="9"/>
      <c r="G295" s="9">
        <f t="shared" si="4"/>
        <v>0</v>
      </c>
      <c r="H295" s="9"/>
    </row>
    <row r="296" spans="2:8" x14ac:dyDescent="0.4">
      <c r="B296" s="68"/>
      <c r="C296" s="68"/>
      <c r="D296" s="7" t="s">
        <v>280</v>
      </c>
      <c r="E296" s="9"/>
      <c r="F296" s="9"/>
      <c r="G296" s="9">
        <f t="shared" si="4"/>
        <v>0</v>
      </c>
      <c r="H296" s="9"/>
    </row>
    <row r="297" spans="2:8" x14ac:dyDescent="0.4">
      <c r="B297" s="68"/>
      <c r="C297" s="68"/>
      <c r="D297" s="7" t="s">
        <v>281</v>
      </c>
      <c r="E297" s="9"/>
      <c r="F297" s="9"/>
      <c r="G297" s="9">
        <f t="shared" si="4"/>
        <v>0</v>
      </c>
      <c r="H297" s="9"/>
    </row>
    <row r="298" spans="2:8" x14ac:dyDescent="0.4">
      <c r="B298" s="68"/>
      <c r="C298" s="68"/>
      <c r="D298" s="7" t="s">
        <v>49</v>
      </c>
      <c r="E298" s="9"/>
      <c r="F298" s="9"/>
      <c r="G298" s="9">
        <f t="shared" si="4"/>
        <v>0</v>
      </c>
      <c r="H298" s="9"/>
    </row>
    <row r="299" spans="2:8" x14ac:dyDescent="0.4">
      <c r="B299" s="68"/>
      <c r="C299" s="68"/>
      <c r="D299" s="7" t="s">
        <v>50</v>
      </c>
      <c r="E299" s="9"/>
      <c r="F299" s="9"/>
      <c r="G299" s="9">
        <f t="shared" si="4"/>
        <v>0</v>
      </c>
      <c r="H299" s="9"/>
    </row>
    <row r="300" spans="2:8" x14ac:dyDescent="0.4">
      <c r="B300" s="68"/>
      <c r="C300" s="68"/>
      <c r="D300" s="7" t="s">
        <v>51</v>
      </c>
      <c r="E300" s="9">
        <f>+E301</f>
        <v>0</v>
      </c>
      <c r="F300" s="9">
        <f>+F301</f>
        <v>0</v>
      </c>
      <c r="G300" s="9">
        <f t="shared" si="4"/>
        <v>0</v>
      </c>
      <c r="H300" s="9"/>
    </row>
    <row r="301" spans="2:8" x14ac:dyDescent="0.4">
      <c r="B301" s="68"/>
      <c r="C301" s="68"/>
      <c r="D301" s="7" t="s">
        <v>704</v>
      </c>
      <c r="E301" s="9"/>
      <c r="F301" s="9"/>
      <c r="G301" s="9">
        <f t="shared" si="4"/>
        <v>0</v>
      </c>
      <c r="H301" s="9"/>
    </row>
    <row r="302" spans="2:8" x14ac:dyDescent="0.4">
      <c r="B302" s="68"/>
      <c r="C302" s="69"/>
      <c r="D302" s="11" t="s">
        <v>52</v>
      </c>
      <c r="E302" s="13">
        <f>+E291+E292+E293+E298+E299+E300</f>
        <v>0</v>
      </c>
      <c r="F302" s="13">
        <f>+F291+F292+F293+F298+F299+F300</f>
        <v>0</v>
      </c>
      <c r="G302" s="13">
        <f t="shared" si="4"/>
        <v>0</v>
      </c>
      <c r="H302" s="13"/>
    </row>
    <row r="303" spans="2:8" x14ac:dyDescent="0.4">
      <c r="B303" s="69"/>
      <c r="C303" s="17" t="s">
        <v>53</v>
      </c>
      <c r="D303" s="15"/>
      <c r="E303" s="16">
        <f xml:space="preserve"> +E290 - E302</f>
        <v>0</v>
      </c>
      <c r="F303" s="16">
        <f xml:space="preserve"> +F290 - F302</f>
        <v>0</v>
      </c>
      <c r="G303" s="16">
        <f t="shared" si="4"/>
        <v>0</v>
      </c>
      <c r="H303" s="16"/>
    </row>
    <row r="304" spans="2:8" x14ac:dyDescent="0.4">
      <c r="B304" s="67" t="s">
        <v>54</v>
      </c>
      <c r="C304" s="67" t="s">
        <v>9</v>
      </c>
      <c r="D304" s="7" t="s">
        <v>55</v>
      </c>
      <c r="E304" s="9"/>
      <c r="F304" s="9"/>
      <c r="G304" s="9">
        <f t="shared" si="4"/>
        <v>0</v>
      </c>
      <c r="H304" s="9"/>
    </row>
    <row r="305" spans="2:8" x14ac:dyDescent="0.4">
      <c r="B305" s="68"/>
      <c r="C305" s="68"/>
      <c r="D305" s="7" t="s">
        <v>56</v>
      </c>
      <c r="E305" s="9"/>
      <c r="F305" s="9"/>
      <c r="G305" s="9">
        <f t="shared" si="4"/>
        <v>0</v>
      </c>
      <c r="H305" s="9"/>
    </row>
    <row r="306" spans="2:8" x14ac:dyDescent="0.4">
      <c r="B306" s="68"/>
      <c r="C306" s="68"/>
      <c r="D306" s="7" t="s">
        <v>57</v>
      </c>
      <c r="E306" s="9"/>
      <c r="F306" s="9"/>
      <c r="G306" s="9">
        <f t="shared" si="4"/>
        <v>0</v>
      </c>
      <c r="H306" s="9"/>
    </row>
    <row r="307" spans="2:8" x14ac:dyDescent="0.4">
      <c r="B307" s="68"/>
      <c r="C307" s="68"/>
      <c r="D307" s="7" t="s">
        <v>723</v>
      </c>
      <c r="E307" s="9"/>
      <c r="F307" s="9"/>
      <c r="G307" s="9">
        <f t="shared" si="4"/>
        <v>0</v>
      </c>
      <c r="H307" s="9"/>
    </row>
    <row r="308" spans="2:8" x14ac:dyDescent="0.4">
      <c r="B308" s="68"/>
      <c r="C308" s="68"/>
      <c r="D308" s="7" t="s">
        <v>58</v>
      </c>
      <c r="E308" s="9"/>
      <c r="F308" s="9"/>
      <c r="G308" s="9">
        <f t="shared" si="4"/>
        <v>0</v>
      </c>
      <c r="H308" s="9"/>
    </row>
    <row r="309" spans="2:8" x14ac:dyDescent="0.4">
      <c r="B309" s="68"/>
      <c r="C309" s="68"/>
      <c r="D309" s="7" t="s">
        <v>724</v>
      </c>
      <c r="E309" s="9"/>
      <c r="F309" s="9"/>
      <c r="G309" s="9">
        <f t="shared" si="4"/>
        <v>0</v>
      </c>
      <c r="H309" s="9"/>
    </row>
    <row r="310" spans="2:8" x14ac:dyDescent="0.4">
      <c r="B310" s="68"/>
      <c r="C310" s="68"/>
      <c r="D310" s="7" t="s">
        <v>59</v>
      </c>
      <c r="E310" s="9"/>
      <c r="F310" s="9"/>
      <c r="G310" s="9">
        <f t="shared" si="4"/>
        <v>0</v>
      </c>
      <c r="H310" s="9"/>
    </row>
    <row r="311" spans="2:8" x14ac:dyDescent="0.4">
      <c r="B311" s="68"/>
      <c r="C311" s="68"/>
      <c r="D311" s="7" t="s">
        <v>60</v>
      </c>
      <c r="E311" s="9">
        <f>+E312+E313+E314</f>
        <v>0</v>
      </c>
      <c r="F311" s="9">
        <f>+F312+F313+F314</f>
        <v>0</v>
      </c>
      <c r="G311" s="9">
        <f t="shared" si="4"/>
        <v>0</v>
      </c>
      <c r="H311" s="9"/>
    </row>
    <row r="312" spans="2:8" x14ac:dyDescent="0.4">
      <c r="B312" s="68"/>
      <c r="C312" s="68"/>
      <c r="D312" s="7" t="s">
        <v>282</v>
      </c>
      <c r="E312" s="9"/>
      <c r="F312" s="9"/>
      <c r="G312" s="9">
        <f t="shared" si="4"/>
        <v>0</v>
      </c>
      <c r="H312" s="9"/>
    </row>
    <row r="313" spans="2:8" x14ac:dyDescent="0.4">
      <c r="B313" s="68"/>
      <c r="C313" s="68"/>
      <c r="D313" s="7" t="s">
        <v>283</v>
      </c>
      <c r="E313" s="9"/>
      <c r="F313" s="9"/>
      <c r="G313" s="9">
        <f t="shared" si="4"/>
        <v>0</v>
      </c>
      <c r="H313" s="9"/>
    </row>
    <row r="314" spans="2:8" x14ac:dyDescent="0.4">
      <c r="B314" s="68"/>
      <c r="C314" s="68"/>
      <c r="D314" s="7" t="s">
        <v>284</v>
      </c>
      <c r="E314" s="9"/>
      <c r="F314" s="9"/>
      <c r="G314" s="9">
        <f t="shared" si="4"/>
        <v>0</v>
      </c>
      <c r="H314" s="9"/>
    </row>
    <row r="315" spans="2:8" x14ac:dyDescent="0.4">
      <c r="B315" s="68"/>
      <c r="C315" s="68"/>
      <c r="D315" s="7" t="s">
        <v>83</v>
      </c>
      <c r="E315" s="9"/>
      <c r="F315" s="9"/>
      <c r="G315" s="9">
        <f t="shared" si="4"/>
        <v>0</v>
      </c>
      <c r="H315" s="9"/>
    </row>
    <row r="316" spans="2:8" x14ac:dyDescent="0.4">
      <c r="B316" s="68"/>
      <c r="C316" s="68"/>
      <c r="D316" s="7" t="s">
        <v>100</v>
      </c>
      <c r="E316" s="9"/>
      <c r="F316" s="9"/>
      <c r="G316" s="9">
        <f t="shared" si="4"/>
        <v>0</v>
      </c>
      <c r="H316" s="9"/>
    </row>
    <row r="317" spans="2:8" x14ac:dyDescent="0.4">
      <c r="B317" s="68"/>
      <c r="C317" s="68"/>
      <c r="D317" s="7" t="s">
        <v>84</v>
      </c>
      <c r="E317" s="9"/>
      <c r="F317" s="9"/>
      <c r="G317" s="9">
        <f t="shared" si="4"/>
        <v>0</v>
      </c>
      <c r="H317" s="9"/>
    </row>
    <row r="318" spans="2:8" x14ac:dyDescent="0.4">
      <c r="B318" s="68"/>
      <c r="C318" s="68"/>
      <c r="D318" s="7" t="s">
        <v>101</v>
      </c>
      <c r="E318" s="9"/>
      <c r="F318" s="9"/>
      <c r="G318" s="9">
        <f t="shared" si="4"/>
        <v>0</v>
      </c>
      <c r="H318" s="9"/>
    </row>
    <row r="319" spans="2:8" x14ac:dyDescent="0.4">
      <c r="B319" s="68"/>
      <c r="C319" s="68"/>
      <c r="D319" s="7" t="s">
        <v>85</v>
      </c>
      <c r="E319" s="9"/>
      <c r="F319" s="9"/>
      <c r="G319" s="9">
        <f t="shared" si="4"/>
        <v>0</v>
      </c>
      <c r="H319" s="9"/>
    </row>
    <row r="320" spans="2:8" x14ac:dyDescent="0.4">
      <c r="B320" s="68"/>
      <c r="C320" s="68"/>
      <c r="D320" s="7" t="s">
        <v>102</v>
      </c>
      <c r="E320" s="9">
        <v>9700000</v>
      </c>
      <c r="F320" s="9">
        <v>9700000</v>
      </c>
      <c r="G320" s="9">
        <f t="shared" si="4"/>
        <v>0</v>
      </c>
      <c r="H320" s="9"/>
    </row>
    <row r="321" spans="2:8" x14ac:dyDescent="0.4">
      <c r="B321" s="68"/>
      <c r="C321" s="68"/>
      <c r="D321" s="7" t="s">
        <v>61</v>
      </c>
      <c r="E321" s="9"/>
      <c r="F321" s="9"/>
      <c r="G321" s="9">
        <f t="shared" si="4"/>
        <v>0</v>
      </c>
      <c r="H321" s="9"/>
    </row>
    <row r="322" spans="2:8" x14ac:dyDescent="0.4">
      <c r="B322" s="68"/>
      <c r="C322" s="69"/>
      <c r="D322" s="11" t="s">
        <v>62</v>
      </c>
      <c r="E322" s="13">
        <f>+E304+E305+E306+E307+E308+E309+E310+E311+E315+E316+E317+E318+E319+E320+E321</f>
        <v>9700000</v>
      </c>
      <c r="F322" s="13">
        <f>+F304+F305+F306+F307+F308+F309+F310+F311+F315+F316+F317+F318+F319+F320+F321</f>
        <v>9700000</v>
      </c>
      <c r="G322" s="13">
        <f t="shared" si="4"/>
        <v>0</v>
      </c>
      <c r="H322" s="13"/>
    </row>
    <row r="323" spans="2:8" x14ac:dyDescent="0.4">
      <c r="B323" s="68"/>
      <c r="C323" s="67" t="s">
        <v>28</v>
      </c>
      <c r="D323" s="7" t="s">
        <v>63</v>
      </c>
      <c r="E323" s="9"/>
      <c r="F323" s="9"/>
      <c r="G323" s="9">
        <f t="shared" si="4"/>
        <v>0</v>
      </c>
      <c r="H323" s="9"/>
    </row>
    <row r="324" spans="2:8" x14ac:dyDescent="0.4">
      <c r="B324" s="68"/>
      <c r="C324" s="68"/>
      <c r="D324" s="7" t="s">
        <v>64</v>
      </c>
      <c r="E324" s="9"/>
      <c r="F324" s="9"/>
      <c r="G324" s="9">
        <f t="shared" si="4"/>
        <v>0</v>
      </c>
      <c r="H324" s="9"/>
    </row>
    <row r="325" spans="2:8" x14ac:dyDescent="0.4">
      <c r="B325" s="68"/>
      <c r="C325" s="68"/>
      <c r="D325" s="7" t="s">
        <v>725</v>
      </c>
      <c r="E325" s="9"/>
      <c r="F325" s="9"/>
      <c r="G325" s="9">
        <f t="shared" si="4"/>
        <v>0</v>
      </c>
      <c r="H325" s="9"/>
    </row>
    <row r="326" spans="2:8" x14ac:dyDescent="0.4">
      <c r="B326" s="68"/>
      <c r="C326" s="68"/>
      <c r="D326" s="7" t="s">
        <v>65</v>
      </c>
      <c r="E326" s="9"/>
      <c r="F326" s="9"/>
      <c r="G326" s="9">
        <f t="shared" si="4"/>
        <v>0</v>
      </c>
      <c r="H326" s="9"/>
    </row>
    <row r="327" spans="2:8" x14ac:dyDescent="0.4">
      <c r="B327" s="68"/>
      <c r="C327" s="68"/>
      <c r="D327" s="7" t="s">
        <v>726</v>
      </c>
      <c r="E327" s="9"/>
      <c r="F327" s="9"/>
      <c r="G327" s="9">
        <f t="shared" ref="G327:G346" si="5">E327-F327</f>
        <v>0</v>
      </c>
      <c r="H327" s="9"/>
    </row>
    <row r="328" spans="2:8" x14ac:dyDescent="0.4">
      <c r="B328" s="68"/>
      <c r="C328" s="68"/>
      <c r="D328" s="7" t="s">
        <v>66</v>
      </c>
      <c r="E328" s="9"/>
      <c r="F328" s="9"/>
      <c r="G328" s="9">
        <f t="shared" si="5"/>
        <v>0</v>
      </c>
      <c r="H328" s="9"/>
    </row>
    <row r="329" spans="2:8" x14ac:dyDescent="0.4">
      <c r="B329" s="68"/>
      <c r="C329" s="68"/>
      <c r="D329" s="7" t="s">
        <v>67</v>
      </c>
      <c r="E329" s="9">
        <f>+E330+E331+E332</f>
        <v>0</v>
      </c>
      <c r="F329" s="9">
        <f>+F330+F331+F332</f>
        <v>0</v>
      </c>
      <c r="G329" s="9">
        <f t="shared" si="5"/>
        <v>0</v>
      </c>
      <c r="H329" s="9"/>
    </row>
    <row r="330" spans="2:8" x14ac:dyDescent="0.4">
      <c r="B330" s="68"/>
      <c r="C330" s="68"/>
      <c r="D330" s="7" t="s">
        <v>285</v>
      </c>
      <c r="E330" s="9"/>
      <c r="F330" s="9"/>
      <c r="G330" s="9">
        <f t="shared" si="5"/>
        <v>0</v>
      </c>
      <c r="H330" s="9"/>
    </row>
    <row r="331" spans="2:8" x14ac:dyDescent="0.4">
      <c r="B331" s="68"/>
      <c r="C331" s="68"/>
      <c r="D331" s="7" t="s">
        <v>286</v>
      </c>
      <c r="E331" s="9"/>
      <c r="F331" s="9"/>
      <c r="G331" s="9">
        <f t="shared" si="5"/>
        <v>0</v>
      </c>
      <c r="H331" s="9"/>
    </row>
    <row r="332" spans="2:8" x14ac:dyDescent="0.4">
      <c r="B332" s="68"/>
      <c r="C332" s="68"/>
      <c r="D332" s="7" t="s">
        <v>287</v>
      </c>
      <c r="E332" s="9"/>
      <c r="F332" s="9"/>
      <c r="G332" s="9">
        <f t="shared" si="5"/>
        <v>0</v>
      </c>
      <c r="H332" s="9"/>
    </row>
    <row r="333" spans="2:8" x14ac:dyDescent="0.4">
      <c r="B333" s="68"/>
      <c r="C333" s="68"/>
      <c r="D333" s="7" t="s">
        <v>86</v>
      </c>
      <c r="E333" s="9"/>
      <c r="F333" s="9"/>
      <c r="G333" s="9">
        <f t="shared" si="5"/>
        <v>0</v>
      </c>
      <c r="H333" s="9"/>
    </row>
    <row r="334" spans="2:8" x14ac:dyDescent="0.4">
      <c r="B334" s="68"/>
      <c r="C334" s="68"/>
      <c r="D334" s="7" t="s">
        <v>103</v>
      </c>
      <c r="E334" s="9"/>
      <c r="F334" s="9"/>
      <c r="G334" s="9">
        <f t="shared" si="5"/>
        <v>0</v>
      </c>
      <c r="H334" s="9"/>
    </row>
    <row r="335" spans="2:8" x14ac:dyDescent="0.4">
      <c r="B335" s="68"/>
      <c r="C335" s="68"/>
      <c r="D335" s="7" t="s">
        <v>87</v>
      </c>
      <c r="E335" s="9"/>
      <c r="F335" s="9"/>
      <c r="G335" s="9">
        <f t="shared" si="5"/>
        <v>0</v>
      </c>
      <c r="H335" s="9"/>
    </row>
    <row r="336" spans="2:8" x14ac:dyDescent="0.4">
      <c r="B336" s="68"/>
      <c r="C336" s="68"/>
      <c r="D336" s="18" t="s">
        <v>104</v>
      </c>
      <c r="E336" s="19"/>
      <c r="F336" s="19"/>
      <c r="G336" s="19">
        <f t="shared" si="5"/>
        <v>0</v>
      </c>
      <c r="H336" s="19"/>
    </row>
    <row r="337" spans="2:8" x14ac:dyDescent="0.4">
      <c r="B337" s="68"/>
      <c r="C337" s="68"/>
      <c r="D337" s="18" t="s">
        <v>88</v>
      </c>
      <c r="E337" s="19"/>
      <c r="F337" s="19"/>
      <c r="G337" s="19">
        <f t="shared" si="5"/>
        <v>0</v>
      </c>
      <c r="H337" s="19"/>
    </row>
    <row r="338" spans="2:8" x14ac:dyDescent="0.4">
      <c r="B338" s="68"/>
      <c r="C338" s="68"/>
      <c r="D338" s="18" t="s">
        <v>105</v>
      </c>
      <c r="E338" s="19">
        <v>4000000</v>
      </c>
      <c r="F338" s="19">
        <v>4000000</v>
      </c>
      <c r="G338" s="19">
        <f t="shared" si="5"/>
        <v>0</v>
      </c>
      <c r="H338" s="19"/>
    </row>
    <row r="339" spans="2:8" x14ac:dyDescent="0.4">
      <c r="B339" s="68"/>
      <c r="C339" s="68"/>
      <c r="D339" s="18" t="s">
        <v>68</v>
      </c>
      <c r="E339" s="19"/>
      <c r="F339" s="19"/>
      <c r="G339" s="19">
        <f t="shared" si="5"/>
        <v>0</v>
      </c>
      <c r="H339" s="19"/>
    </row>
    <row r="340" spans="2:8" x14ac:dyDescent="0.4">
      <c r="B340" s="68"/>
      <c r="C340" s="69"/>
      <c r="D340" s="20" t="s">
        <v>69</v>
      </c>
      <c r="E340" s="21">
        <f>+E323+E324+E325+E326+E327+E328+E329+E333+E334+E335+E336+E337+E338+E339</f>
        <v>4000000</v>
      </c>
      <c r="F340" s="21">
        <f>+F323+F324+F325+F326+F327+F328+F329+F333+F334+F335+F336+F337+F338+F339</f>
        <v>4000000</v>
      </c>
      <c r="G340" s="21">
        <f t="shared" si="5"/>
        <v>0</v>
      </c>
      <c r="H340" s="21"/>
    </row>
    <row r="341" spans="2:8" x14ac:dyDescent="0.4">
      <c r="B341" s="69"/>
      <c r="C341" s="17" t="s">
        <v>70</v>
      </c>
      <c r="D341" s="15"/>
      <c r="E341" s="16">
        <f xml:space="preserve"> +E322 - E340</f>
        <v>5700000</v>
      </c>
      <c r="F341" s="16">
        <f xml:space="preserve"> +F322 - F340</f>
        <v>5700000</v>
      </c>
      <c r="G341" s="16">
        <f t="shared" si="5"/>
        <v>0</v>
      </c>
      <c r="H341" s="16"/>
    </row>
    <row r="342" spans="2:8" x14ac:dyDescent="0.4">
      <c r="B342" s="22" t="s">
        <v>71</v>
      </c>
      <c r="C342" s="23"/>
      <c r="D342" s="24"/>
      <c r="E342" s="25">
        <v>738000</v>
      </c>
      <c r="F342" s="25"/>
      <c r="G342" s="25">
        <f>E342 + E343</f>
        <v>738000</v>
      </c>
      <c r="H342" s="25"/>
    </row>
    <row r="343" spans="2:8" x14ac:dyDescent="0.4">
      <c r="B343" s="26"/>
      <c r="C343" s="27"/>
      <c r="D343" s="28"/>
      <c r="E343" s="29"/>
      <c r="F343" s="29"/>
      <c r="G343" s="29"/>
      <c r="H343" s="29"/>
    </row>
    <row r="344" spans="2:8" x14ac:dyDescent="0.4">
      <c r="B344" s="17" t="s">
        <v>72</v>
      </c>
      <c r="C344" s="14"/>
      <c r="D344" s="15"/>
      <c r="E344" s="16">
        <f xml:space="preserve"> +E277 +E303 +E341 - (E342 + E343)</f>
        <v>4000000</v>
      </c>
      <c r="F344" s="16">
        <f xml:space="preserve"> +F277 +F303 +F341 - (F342 + F343)</f>
        <v>5850037</v>
      </c>
      <c r="G344" s="16">
        <f t="shared" si="5"/>
        <v>-1850037</v>
      </c>
      <c r="H344" s="16"/>
    </row>
    <row r="345" spans="2:8" x14ac:dyDescent="0.4">
      <c r="B345" s="17" t="s">
        <v>73</v>
      </c>
      <c r="C345" s="14"/>
      <c r="D345" s="15"/>
      <c r="E345" s="16">
        <v>73332138</v>
      </c>
      <c r="F345" s="16">
        <v>73332138</v>
      </c>
      <c r="G345" s="16">
        <f t="shared" si="5"/>
        <v>0</v>
      </c>
      <c r="H345" s="16"/>
    </row>
    <row r="346" spans="2:8" x14ac:dyDescent="0.4">
      <c r="B346" s="17" t="s">
        <v>74</v>
      </c>
      <c r="C346" s="14"/>
      <c r="D346" s="15"/>
      <c r="E346" s="16">
        <f xml:space="preserve"> +E344 +E345</f>
        <v>77332138</v>
      </c>
      <c r="F346" s="16">
        <f xml:space="preserve"> +F344 +F345</f>
        <v>79182175</v>
      </c>
      <c r="G346" s="16">
        <f t="shared" si="5"/>
        <v>-1850037</v>
      </c>
      <c r="H346" s="16"/>
    </row>
  </sheetData>
  <mergeCells count="12">
    <mergeCell ref="B304:B341"/>
    <mergeCell ref="C304:C322"/>
    <mergeCell ref="C323:C340"/>
    <mergeCell ref="B2:H2"/>
    <mergeCell ref="B3:H3"/>
    <mergeCell ref="B5:D5"/>
    <mergeCell ref="B6:B277"/>
    <mergeCell ref="C6:C195"/>
    <mergeCell ref="C196:C276"/>
    <mergeCell ref="B278:B303"/>
    <mergeCell ref="C278:C290"/>
    <mergeCell ref="C291:C30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2CD23-1470-49EA-99CA-D3229A5F9F25}">
  <dimension ref="B1:H356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64"/>
      <c r="C1" s="64"/>
      <c r="D1" s="64"/>
      <c r="E1" s="1"/>
      <c r="F1" s="1"/>
      <c r="G1" s="2"/>
      <c r="H1" s="2" t="s">
        <v>106</v>
      </c>
    </row>
    <row r="2" spans="2:8" ht="21" x14ac:dyDescent="0.4">
      <c r="B2" s="70" t="s">
        <v>705</v>
      </c>
      <c r="C2" s="70"/>
      <c r="D2" s="70"/>
      <c r="E2" s="70"/>
      <c r="F2" s="70"/>
      <c r="G2" s="70"/>
      <c r="H2" s="70"/>
    </row>
    <row r="3" spans="2:8" ht="21" x14ac:dyDescent="0.4">
      <c r="B3" s="71" t="s">
        <v>718</v>
      </c>
      <c r="C3" s="71"/>
      <c r="D3" s="71"/>
      <c r="E3" s="71"/>
      <c r="F3" s="71"/>
      <c r="G3" s="71"/>
      <c r="H3" s="71"/>
    </row>
    <row r="4" spans="2:8" x14ac:dyDescent="0.4">
      <c r="B4" s="3"/>
      <c r="C4" s="3"/>
      <c r="D4" s="3"/>
      <c r="E4" s="3"/>
      <c r="F4" s="1"/>
      <c r="G4" s="1"/>
      <c r="H4" s="3" t="s">
        <v>2</v>
      </c>
    </row>
    <row r="5" spans="2:8" x14ac:dyDescent="0.4">
      <c r="B5" s="72" t="s">
        <v>3</v>
      </c>
      <c r="C5" s="72"/>
      <c r="D5" s="72"/>
      <c r="E5" s="65" t="s">
        <v>4</v>
      </c>
      <c r="F5" s="65" t="s">
        <v>5</v>
      </c>
      <c r="G5" s="65" t="s">
        <v>6</v>
      </c>
      <c r="H5" s="65" t="s">
        <v>7</v>
      </c>
    </row>
    <row r="6" spans="2:8" x14ac:dyDescent="0.4">
      <c r="B6" s="67" t="s">
        <v>8</v>
      </c>
      <c r="C6" s="67" t="s">
        <v>9</v>
      </c>
      <c r="D6" s="4" t="s">
        <v>10</v>
      </c>
      <c r="E6" s="6">
        <f>+E7+E11+E19+E26+E29+E33+E45+E53</f>
        <v>37535600</v>
      </c>
      <c r="F6" s="6">
        <f>+F7+F11+F19+F26+F29+F33+F45+F53</f>
        <v>46651870</v>
      </c>
      <c r="G6" s="6">
        <f>E6-F6</f>
        <v>-9116270</v>
      </c>
      <c r="H6" s="6"/>
    </row>
    <row r="7" spans="2:8" x14ac:dyDescent="0.4">
      <c r="B7" s="68"/>
      <c r="C7" s="68"/>
      <c r="D7" s="7" t="s">
        <v>107</v>
      </c>
      <c r="E7" s="9">
        <f>+E8+E9+E10</f>
        <v>0</v>
      </c>
      <c r="F7" s="9">
        <f>+F8+F9+F10</f>
        <v>0</v>
      </c>
      <c r="G7" s="9">
        <f t="shared" ref="G7:G70" si="0">E7-F7</f>
        <v>0</v>
      </c>
      <c r="H7" s="9"/>
    </row>
    <row r="8" spans="2:8" x14ac:dyDescent="0.4">
      <c r="B8" s="68"/>
      <c r="C8" s="68"/>
      <c r="D8" s="7" t="s">
        <v>108</v>
      </c>
      <c r="E8" s="9"/>
      <c r="F8" s="9"/>
      <c r="G8" s="9">
        <f t="shared" si="0"/>
        <v>0</v>
      </c>
      <c r="H8" s="9"/>
    </row>
    <row r="9" spans="2:8" x14ac:dyDescent="0.4">
      <c r="B9" s="68"/>
      <c r="C9" s="68"/>
      <c r="D9" s="7" t="s">
        <v>109</v>
      </c>
      <c r="E9" s="9"/>
      <c r="F9" s="9"/>
      <c r="G9" s="9">
        <f t="shared" si="0"/>
        <v>0</v>
      </c>
      <c r="H9" s="9"/>
    </row>
    <row r="10" spans="2:8" x14ac:dyDescent="0.4">
      <c r="B10" s="68"/>
      <c r="C10" s="68"/>
      <c r="D10" s="7" t="s">
        <v>110</v>
      </c>
      <c r="E10" s="9"/>
      <c r="F10" s="9"/>
      <c r="G10" s="9">
        <f t="shared" si="0"/>
        <v>0</v>
      </c>
      <c r="H10" s="9"/>
    </row>
    <row r="11" spans="2:8" x14ac:dyDescent="0.4">
      <c r="B11" s="68"/>
      <c r="C11" s="68"/>
      <c r="D11" s="7" t="s">
        <v>111</v>
      </c>
      <c r="E11" s="9">
        <f>+E12+E13+E14+E15+E16+E17+E18</f>
        <v>33555000</v>
      </c>
      <c r="F11" s="9">
        <f>+F12+F13+F14+F15+F16+F17+F18</f>
        <v>33225010</v>
      </c>
      <c r="G11" s="9">
        <f t="shared" si="0"/>
        <v>329990</v>
      </c>
      <c r="H11" s="9"/>
    </row>
    <row r="12" spans="2:8" x14ac:dyDescent="0.4">
      <c r="B12" s="68"/>
      <c r="C12" s="68"/>
      <c r="D12" s="7" t="s">
        <v>108</v>
      </c>
      <c r="E12" s="9">
        <v>29590000</v>
      </c>
      <c r="F12" s="9">
        <v>29332013</v>
      </c>
      <c r="G12" s="9">
        <f t="shared" si="0"/>
        <v>257987</v>
      </c>
      <c r="H12" s="9"/>
    </row>
    <row r="13" spans="2:8" x14ac:dyDescent="0.4">
      <c r="B13" s="68"/>
      <c r="C13" s="68"/>
      <c r="D13" s="7" t="s">
        <v>112</v>
      </c>
      <c r="E13" s="9"/>
      <c r="F13" s="9"/>
      <c r="G13" s="9">
        <f t="shared" si="0"/>
        <v>0</v>
      </c>
      <c r="H13" s="9"/>
    </row>
    <row r="14" spans="2:8" x14ac:dyDescent="0.4">
      <c r="B14" s="68"/>
      <c r="C14" s="68"/>
      <c r="D14" s="7" t="s">
        <v>113</v>
      </c>
      <c r="E14" s="9">
        <v>3150000</v>
      </c>
      <c r="F14" s="9">
        <v>3130473</v>
      </c>
      <c r="G14" s="9">
        <f t="shared" si="0"/>
        <v>19527</v>
      </c>
      <c r="H14" s="9"/>
    </row>
    <row r="15" spans="2:8" x14ac:dyDescent="0.4">
      <c r="B15" s="68"/>
      <c r="C15" s="68"/>
      <c r="D15" s="7" t="s">
        <v>114</v>
      </c>
      <c r="E15" s="9">
        <v>815000</v>
      </c>
      <c r="F15" s="9">
        <v>762524</v>
      </c>
      <c r="G15" s="9">
        <f t="shared" si="0"/>
        <v>52476</v>
      </c>
      <c r="H15" s="9"/>
    </row>
    <row r="16" spans="2:8" x14ac:dyDescent="0.4">
      <c r="B16" s="68"/>
      <c r="C16" s="68"/>
      <c r="D16" s="7" t="s">
        <v>115</v>
      </c>
      <c r="E16" s="9"/>
      <c r="F16" s="9"/>
      <c r="G16" s="9">
        <f t="shared" si="0"/>
        <v>0</v>
      </c>
      <c r="H16" s="9"/>
    </row>
    <row r="17" spans="2:8" x14ac:dyDescent="0.4">
      <c r="B17" s="68"/>
      <c r="C17" s="68"/>
      <c r="D17" s="7" t="s">
        <v>116</v>
      </c>
      <c r="E17" s="9"/>
      <c r="F17" s="9"/>
      <c r="G17" s="9">
        <f t="shared" si="0"/>
        <v>0</v>
      </c>
      <c r="H17" s="9"/>
    </row>
    <row r="18" spans="2:8" x14ac:dyDescent="0.4">
      <c r="B18" s="68"/>
      <c r="C18" s="68"/>
      <c r="D18" s="7" t="s">
        <v>117</v>
      </c>
      <c r="E18" s="9"/>
      <c r="F18" s="9"/>
      <c r="G18" s="9">
        <f t="shared" si="0"/>
        <v>0</v>
      </c>
      <c r="H18" s="9"/>
    </row>
    <row r="19" spans="2:8" x14ac:dyDescent="0.4">
      <c r="B19" s="68"/>
      <c r="C19" s="68"/>
      <c r="D19" s="7" t="s">
        <v>118</v>
      </c>
      <c r="E19" s="9">
        <f>+E20+E21+E22+E23+E24+E25</f>
        <v>0</v>
      </c>
      <c r="F19" s="9">
        <f>+F20+F21+F22+F23+F24+F25</f>
        <v>0</v>
      </c>
      <c r="G19" s="9">
        <f t="shared" si="0"/>
        <v>0</v>
      </c>
      <c r="H19" s="9"/>
    </row>
    <row r="20" spans="2:8" x14ac:dyDescent="0.4">
      <c r="B20" s="68"/>
      <c r="C20" s="68"/>
      <c r="D20" s="7" t="s">
        <v>108</v>
      </c>
      <c r="E20" s="9"/>
      <c r="F20" s="9"/>
      <c r="G20" s="9">
        <f t="shared" si="0"/>
        <v>0</v>
      </c>
      <c r="H20" s="9"/>
    </row>
    <row r="21" spans="2:8" x14ac:dyDescent="0.4">
      <c r="B21" s="68"/>
      <c r="C21" s="68"/>
      <c r="D21" s="7" t="s">
        <v>112</v>
      </c>
      <c r="E21" s="9"/>
      <c r="F21" s="9"/>
      <c r="G21" s="9">
        <f t="shared" si="0"/>
        <v>0</v>
      </c>
      <c r="H21" s="9"/>
    </row>
    <row r="22" spans="2:8" x14ac:dyDescent="0.4">
      <c r="B22" s="68"/>
      <c r="C22" s="68"/>
      <c r="D22" s="7" t="s">
        <v>113</v>
      </c>
      <c r="E22" s="9"/>
      <c r="F22" s="9"/>
      <c r="G22" s="9">
        <f t="shared" si="0"/>
        <v>0</v>
      </c>
      <c r="H22" s="9"/>
    </row>
    <row r="23" spans="2:8" x14ac:dyDescent="0.4">
      <c r="B23" s="68"/>
      <c r="C23" s="68"/>
      <c r="D23" s="7" t="s">
        <v>114</v>
      </c>
      <c r="E23" s="9"/>
      <c r="F23" s="9"/>
      <c r="G23" s="9">
        <f t="shared" si="0"/>
        <v>0</v>
      </c>
      <c r="H23" s="9"/>
    </row>
    <row r="24" spans="2:8" x14ac:dyDescent="0.4">
      <c r="B24" s="68"/>
      <c r="C24" s="68"/>
      <c r="D24" s="7" t="s">
        <v>115</v>
      </c>
      <c r="E24" s="9"/>
      <c r="F24" s="9"/>
      <c r="G24" s="9">
        <f t="shared" si="0"/>
        <v>0</v>
      </c>
      <c r="H24" s="9"/>
    </row>
    <row r="25" spans="2:8" x14ac:dyDescent="0.4">
      <c r="B25" s="68"/>
      <c r="C25" s="68"/>
      <c r="D25" s="7" t="s">
        <v>116</v>
      </c>
      <c r="E25" s="9"/>
      <c r="F25" s="9"/>
      <c r="G25" s="9">
        <f t="shared" si="0"/>
        <v>0</v>
      </c>
      <c r="H25" s="9"/>
    </row>
    <row r="26" spans="2:8" x14ac:dyDescent="0.4">
      <c r="B26" s="68"/>
      <c r="C26" s="68"/>
      <c r="D26" s="7" t="s">
        <v>119</v>
      </c>
      <c r="E26" s="9">
        <f>+E27+E28</f>
        <v>940600</v>
      </c>
      <c r="F26" s="9">
        <f>+F27+F28</f>
        <v>1119100</v>
      </c>
      <c r="G26" s="9">
        <f t="shared" si="0"/>
        <v>-178500</v>
      </c>
      <c r="H26" s="9"/>
    </row>
    <row r="27" spans="2:8" x14ac:dyDescent="0.4">
      <c r="B27" s="68"/>
      <c r="C27" s="68"/>
      <c r="D27" s="7" t="s">
        <v>120</v>
      </c>
      <c r="E27" s="9">
        <v>940600</v>
      </c>
      <c r="F27" s="9">
        <v>1119100</v>
      </c>
      <c r="G27" s="9">
        <f t="shared" si="0"/>
        <v>-178500</v>
      </c>
      <c r="H27" s="9"/>
    </row>
    <row r="28" spans="2:8" x14ac:dyDescent="0.4">
      <c r="B28" s="68"/>
      <c r="C28" s="68"/>
      <c r="D28" s="7" t="s">
        <v>121</v>
      </c>
      <c r="E28" s="9"/>
      <c r="F28" s="9"/>
      <c r="G28" s="9">
        <f t="shared" si="0"/>
        <v>0</v>
      </c>
      <c r="H28" s="9"/>
    </row>
    <row r="29" spans="2:8" x14ac:dyDescent="0.4">
      <c r="B29" s="68"/>
      <c r="C29" s="68"/>
      <c r="D29" s="7" t="s">
        <v>122</v>
      </c>
      <c r="E29" s="9">
        <f>+E30+E31+E32</f>
        <v>1480000</v>
      </c>
      <c r="F29" s="9">
        <f>+F30+F31+F32</f>
        <v>1427920</v>
      </c>
      <c r="G29" s="9">
        <f t="shared" si="0"/>
        <v>52080</v>
      </c>
      <c r="H29" s="9"/>
    </row>
    <row r="30" spans="2:8" x14ac:dyDescent="0.4">
      <c r="B30" s="68"/>
      <c r="C30" s="68"/>
      <c r="D30" s="7" t="s">
        <v>123</v>
      </c>
      <c r="E30" s="9">
        <v>1300000</v>
      </c>
      <c r="F30" s="9">
        <v>1252728</v>
      </c>
      <c r="G30" s="9">
        <f t="shared" si="0"/>
        <v>47272</v>
      </c>
      <c r="H30" s="9"/>
    </row>
    <row r="31" spans="2:8" x14ac:dyDescent="0.4">
      <c r="B31" s="68"/>
      <c r="C31" s="68"/>
      <c r="D31" s="7" t="s">
        <v>124</v>
      </c>
      <c r="E31" s="9"/>
      <c r="F31" s="9"/>
      <c r="G31" s="9">
        <f t="shared" si="0"/>
        <v>0</v>
      </c>
      <c r="H31" s="9"/>
    </row>
    <row r="32" spans="2:8" x14ac:dyDescent="0.4">
      <c r="B32" s="68"/>
      <c r="C32" s="68"/>
      <c r="D32" s="7" t="s">
        <v>125</v>
      </c>
      <c r="E32" s="9">
        <v>180000</v>
      </c>
      <c r="F32" s="9">
        <v>175192</v>
      </c>
      <c r="G32" s="9">
        <f t="shared" si="0"/>
        <v>4808</v>
      </c>
      <c r="H32" s="9"/>
    </row>
    <row r="33" spans="2:8" x14ac:dyDescent="0.4">
      <c r="B33" s="68"/>
      <c r="C33" s="68"/>
      <c r="D33" s="7" t="s">
        <v>126</v>
      </c>
      <c r="E33" s="9">
        <f>+E34+E35+E36+E37+E38+E39+E40+E41+E42+E43+E44</f>
        <v>360000</v>
      </c>
      <c r="F33" s="9">
        <f>+F34+F35+F36+F37+F38+F39+F40+F41+F42+F43+F44</f>
        <v>250200</v>
      </c>
      <c r="G33" s="9">
        <f t="shared" si="0"/>
        <v>109800</v>
      </c>
      <c r="H33" s="9"/>
    </row>
    <row r="34" spans="2:8" x14ac:dyDescent="0.4">
      <c r="B34" s="68"/>
      <c r="C34" s="68"/>
      <c r="D34" s="7" t="s">
        <v>127</v>
      </c>
      <c r="E34" s="9"/>
      <c r="F34" s="9"/>
      <c r="G34" s="9">
        <f t="shared" si="0"/>
        <v>0</v>
      </c>
      <c r="H34" s="9"/>
    </row>
    <row r="35" spans="2:8" x14ac:dyDescent="0.4">
      <c r="B35" s="68"/>
      <c r="C35" s="68"/>
      <c r="D35" s="7" t="s">
        <v>128</v>
      </c>
      <c r="E35" s="9"/>
      <c r="F35" s="9"/>
      <c r="G35" s="9">
        <f t="shared" si="0"/>
        <v>0</v>
      </c>
      <c r="H35" s="9"/>
    </row>
    <row r="36" spans="2:8" x14ac:dyDescent="0.4">
      <c r="B36" s="68"/>
      <c r="C36" s="68"/>
      <c r="D36" s="7" t="s">
        <v>129</v>
      </c>
      <c r="E36" s="9"/>
      <c r="F36" s="9"/>
      <c r="G36" s="9">
        <f t="shared" si="0"/>
        <v>0</v>
      </c>
      <c r="H36" s="9"/>
    </row>
    <row r="37" spans="2:8" x14ac:dyDescent="0.4">
      <c r="B37" s="68"/>
      <c r="C37" s="68"/>
      <c r="D37" s="7" t="s">
        <v>130</v>
      </c>
      <c r="E37" s="9"/>
      <c r="F37" s="9"/>
      <c r="G37" s="9">
        <f t="shared" si="0"/>
        <v>0</v>
      </c>
      <c r="H37" s="9"/>
    </row>
    <row r="38" spans="2:8" x14ac:dyDescent="0.4">
      <c r="B38" s="68"/>
      <c r="C38" s="68"/>
      <c r="D38" s="7" t="s">
        <v>131</v>
      </c>
      <c r="E38" s="9">
        <v>360000</v>
      </c>
      <c r="F38" s="9">
        <v>250200</v>
      </c>
      <c r="G38" s="9">
        <f t="shared" si="0"/>
        <v>109800</v>
      </c>
      <c r="H38" s="9"/>
    </row>
    <row r="39" spans="2:8" x14ac:dyDescent="0.4">
      <c r="B39" s="68"/>
      <c r="C39" s="68"/>
      <c r="D39" s="7" t="s">
        <v>132</v>
      </c>
      <c r="E39" s="9"/>
      <c r="F39" s="9"/>
      <c r="G39" s="9">
        <f t="shared" si="0"/>
        <v>0</v>
      </c>
      <c r="H39" s="9"/>
    </row>
    <row r="40" spans="2:8" x14ac:dyDescent="0.4">
      <c r="B40" s="68"/>
      <c r="C40" s="68"/>
      <c r="D40" s="7" t="s">
        <v>133</v>
      </c>
      <c r="E40" s="9"/>
      <c r="F40" s="9"/>
      <c r="G40" s="9">
        <f t="shared" si="0"/>
        <v>0</v>
      </c>
      <c r="H40" s="9"/>
    </row>
    <row r="41" spans="2:8" x14ac:dyDescent="0.4">
      <c r="B41" s="68"/>
      <c r="C41" s="68"/>
      <c r="D41" s="7" t="s">
        <v>134</v>
      </c>
      <c r="E41" s="9"/>
      <c r="F41" s="9"/>
      <c r="G41" s="9">
        <f t="shared" si="0"/>
        <v>0</v>
      </c>
      <c r="H41" s="9"/>
    </row>
    <row r="42" spans="2:8" x14ac:dyDescent="0.4">
      <c r="B42" s="68"/>
      <c r="C42" s="68"/>
      <c r="D42" s="7" t="s">
        <v>135</v>
      </c>
      <c r="E42" s="9"/>
      <c r="F42" s="9"/>
      <c r="G42" s="9">
        <f t="shared" si="0"/>
        <v>0</v>
      </c>
      <c r="H42" s="9"/>
    </row>
    <row r="43" spans="2:8" x14ac:dyDescent="0.4">
      <c r="B43" s="68"/>
      <c r="C43" s="68"/>
      <c r="D43" s="7" t="s">
        <v>136</v>
      </c>
      <c r="E43" s="9"/>
      <c r="F43" s="9"/>
      <c r="G43" s="9">
        <f t="shared" si="0"/>
        <v>0</v>
      </c>
      <c r="H43" s="9"/>
    </row>
    <row r="44" spans="2:8" x14ac:dyDescent="0.4">
      <c r="B44" s="68"/>
      <c r="C44" s="68"/>
      <c r="D44" s="7" t="s">
        <v>137</v>
      </c>
      <c r="E44" s="9"/>
      <c r="F44" s="9"/>
      <c r="G44" s="9">
        <f t="shared" si="0"/>
        <v>0</v>
      </c>
      <c r="H44" s="9"/>
    </row>
    <row r="45" spans="2:8" x14ac:dyDescent="0.4">
      <c r="B45" s="68"/>
      <c r="C45" s="68"/>
      <c r="D45" s="7" t="s">
        <v>138</v>
      </c>
      <c r="E45" s="9">
        <f>+E46+E47+E48+E49+E50+E51+E52</f>
        <v>1200000</v>
      </c>
      <c r="F45" s="9">
        <f>+F46+F47+F48+F49+F50+F51+F52</f>
        <v>10629640</v>
      </c>
      <c r="G45" s="9">
        <f t="shared" si="0"/>
        <v>-9429640</v>
      </c>
      <c r="H45" s="9"/>
    </row>
    <row r="46" spans="2:8" x14ac:dyDescent="0.4">
      <c r="B46" s="68"/>
      <c r="C46" s="68"/>
      <c r="D46" s="7" t="s">
        <v>139</v>
      </c>
      <c r="E46" s="9">
        <v>60000</v>
      </c>
      <c r="F46" s="9">
        <v>9532000</v>
      </c>
      <c r="G46" s="9">
        <f t="shared" si="0"/>
        <v>-9472000</v>
      </c>
      <c r="H46" s="9"/>
    </row>
    <row r="47" spans="2:8" x14ac:dyDescent="0.4">
      <c r="B47" s="68"/>
      <c r="C47" s="68"/>
      <c r="D47" s="7" t="s">
        <v>140</v>
      </c>
      <c r="E47" s="9"/>
      <c r="F47" s="9"/>
      <c r="G47" s="9">
        <f t="shared" si="0"/>
        <v>0</v>
      </c>
      <c r="H47" s="9"/>
    </row>
    <row r="48" spans="2:8" x14ac:dyDescent="0.4">
      <c r="B48" s="68"/>
      <c r="C48" s="68"/>
      <c r="D48" s="7" t="s">
        <v>141</v>
      </c>
      <c r="E48" s="9"/>
      <c r="F48" s="9"/>
      <c r="G48" s="9">
        <f t="shared" si="0"/>
        <v>0</v>
      </c>
      <c r="H48" s="9"/>
    </row>
    <row r="49" spans="2:8" x14ac:dyDescent="0.4">
      <c r="B49" s="68"/>
      <c r="C49" s="68"/>
      <c r="D49" s="7" t="s">
        <v>142</v>
      </c>
      <c r="E49" s="9"/>
      <c r="F49" s="9"/>
      <c r="G49" s="9">
        <f t="shared" si="0"/>
        <v>0</v>
      </c>
      <c r="H49" s="9"/>
    </row>
    <row r="50" spans="2:8" x14ac:dyDescent="0.4">
      <c r="B50" s="68"/>
      <c r="C50" s="68"/>
      <c r="D50" s="7" t="s">
        <v>143</v>
      </c>
      <c r="E50" s="9">
        <v>630000</v>
      </c>
      <c r="F50" s="9">
        <v>583000</v>
      </c>
      <c r="G50" s="9">
        <f t="shared" si="0"/>
        <v>47000</v>
      </c>
      <c r="H50" s="9"/>
    </row>
    <row r="51" spans="2:8" x14ac:dyDescent="0.4">
      <c r="B51" s="68"/>
      <c r="C51" s="68"/>
      <c r="D51" s="7" t="s">
        <v>144</v>
      </c>
      <c r="E51" s="9"/>
      <c r="F51" s="9"/>
      <c r="G51" s="9">
        <f t="shared" si="0"/>
        <v>0</v>
      </c>
      <c r="H51" s="9"/>
    </row>
    <row r="52" spans="2:8" x14ac:dyDescent="0.4">
      <c r="B52" s="68"/>
      <c r="C52" s="68"/>
      <c r="D52" s="7" t="s">
        <v>145</v>
      </c>
      <c r="E52" s="9">
        <v>510000</v>
      </c>
      <c r="F52" s="9">
        <v>514640</v>
      </c>
      <c r="G52" s="9">
        <f t="shared" si="0"/>
        <v>-4640</v>
      </c>
      <c r="H52" s="9"/>
    </row>
    <row r="53" spans="2:8" x14ac:dyDescent="0.4">
      <c r="B53" s="68"/>
      <c r="C53" s="68"/>
      <c r="D53" s="7" t="s">
        <v>146</v>
      </c>
      <c r="E53" s="9"/>
      <c r="F53" s="9"/>
      <c r="G53" s="9">
        <f t="shared" si="0"/>
        <v>0</v>
      </c>
      <c r="H53" s="9"/>
    </row>
    <row r="54" spans="2:8" x14ac:dyDescent="0.4">
      <c r="B54" s="68"/>
      <c r="C54" s="68"/>
      <c r="D54" s="7" t="s">
        <v>11</v>
      </c>
      <c r="E54" s="9">
        <f>+E55+E60+E66</f>
        <v>134550000</v>
      </c>
      <c r="F54" s="9">
        <f>+F55+F60+F66</f>
        <v>122942596</v>
      </c>
      <c r="G54" s="9">
        <f t="shared" si="0"/>
        <v>11607404</v>
      </c>
      <c r="H54" s="9"/>
    </row>
    <row r="55" spans="2:8" x14ac:dyDescent="0.4">
      <c r="B55" s="68"/>
      <c r="C55" s="68"/>
      <c r="D55" s="7" t="s">
        <v>147</v>
      </c>
      <c r="E55" s="9">
        <f>+E56+E57+E58+E59</f>
        <v>124480000</v>
      </c>
      <c r="F55" s="9">
        <f>+F56+F57+F58+F59</f>
        <v>122177706</v>
      </c>
      <c r="G55" s="9">
        <f t="shared" si="0"/>
        <v>2302294</v>
      </c>
      <c r="H55" s="9"/>
    </row>
    <row r="56" spans="2:8" x14ac:dyDescent="0.4">
      <c r="B56" s="68"/>
      <c r="C56" s="68"/>
      <c r="D56" s="7" t="s">
        <v>148</v>
      </c>
      <c r="E56" s="9">
        <v>92640000</v>
      </c>
      <c r="F56" s="9">
        <v>91745056</v>
      </c>
      <c r="G56" s="9">
        <f t="shared" si="0"/>
        <v>894944</v>
      </c>
      <c r="H56" s="9"/>
    </row>
    <row r="57" spans="2:8" x14ac:dyDescent="0.4">
      <c r="B57" s="68"/>
      <c r="C57" s="68"/>
      <c r="D57" s="7" t="s">
        <v>123</v>
      </c>
      <c r="E57" s="9">
        <v>31840000</v>
      </c>
      <c r="F57" s="9">
        <v>30156250</v>
      </c>
      <c r="G57" s="9">
        <f t="shared" si="0"/>
        <v>1683750</v>
      </c>
      <c r="H57" s="9"/>
    </row>
    <row r="58" spans="2:8" x14ac:dyDescent="0.4">
      <c r="B58" s="68"/>
      <c r="C58" s="68"/>
      <c r="D58" s="7" t="s">
        <v>137</v>
      </c>
      <c r="E58" s="9"/>
      <c r="F58" s="9"/>
      <c r="G58" s="9">
        <f t="shared" si="0"/>
        <v>0</v>
      </c>
      <c r="H58" s="9"/>
    </row>
    <row r="59" spans="2:8" x14ac:dyDescent="0.4">
      <c r="B59" s="68"/>
      <c r="C59" s="68"/>
      <c r="D59" s="7" t="s">
        <v>145</v>
      </c>
      <c r="E59" s="9"/>
      <c r="F59" s="9">
        <v>276400</v>
      </c>
      <c r="G59" s="9">
        <f t="shared" si="0"/>
        <v>-276400</v>
      </c>
      <c r="H59" s="9"/>
    </row>
    <row r="60" spans="2:8" x14ac:dyDescent="0.4">
      <c r="B60" s="68"/>
      <c r="C60" s="68"/>
      <c r="D60" s="7" t="s">
        <v>149</v>
      </c>
      <c r="E60" s="9">
        <f>+E61+E62+E63+E64+E65</f>
        <v>9470000</v>
      </c>
      <c r="F60" s="9">
        <f>+F61+F62+F63+F64+F65</f>
        <v>60000</v>
      </c>
      <c r="G60" s="9">
        <f t="shared" si="0"/>
        <v>9410000</v>
      </c>
      <c r="H60" s="9"/>
    </row>
    <row r="61" spans="2:8" x14ac:dyDescent="0.4">
      <c r="B61" s="68"/>
      <c r="C61" s="68"/>
      <c r="D61" s="7" t="s">
        <v>150</v>
      </c>
      <c r="E61" s="9"/>
      <c r="F61" s="9"/>
      <c r="G61" s="9">
        <f t="shared" si="0"/>
        <v>0</v>
      </c>
      <c r="H61" s="9"/>
    </row>
    <row r="62" spans="2:8" x14ac:dyDescent="0.4">
      <c r="B62" s="68"/>
      <c r="C62" s="68"/>
      <c r="D62" s="7" t="s">
        <v>137</v>
      </c>
      <c r="E62" s="9"/>
      <c r="F62" s="9"/>
      <c r="G62" s="9">
        <f t="shared" si="0"/>
        <v>0</v>
      </c>
      <c r="H62" s="9"/>
    </row>
    <row r="63" spans="2:8" x14ac:dyDescent="0.4">
      <c r="B63" s="68"/>
      <c r="C63" s="68"/>
      <c r="D63" s="7" t="s">
        <v>139</v>
      </c>
      <c r="E63" s="9">
        <v>9470000</v>
      </c>
      <c r="F63" s="9">
        <v>60000</v>
      </c>
      <c r="G63" s="9">
        <f t="shared" si="0"/>
        <v>9410000</v>
      </c>
      <c r="H63" s="9"/>
    </row>
    <row r="64" spans="2:8" x14ac:dyDescent="0.4">
      <c r="B64" s="68"/>
      <c r="C64" s="68"/>
      <c r="D64" s="7" t="s">
        <v>140</v>
      </c>
      <c r="E64" s="9"/>
      <c r="F64" s="9"/>
      <c r="G64" s="9">
        <f t="shared" si="0"/>
        <v>0</v>
      </c>
      <c r="H64" s="9"/>
    </row>
    <row r="65" spans="2:8" x14ac:dyDescent="0.4">
      <c r="B65" s="68"/>
      <c r="C65" s="68"/>
      <c r="D65" s="7" t="s">
        <v>145</v>
      </c>
      <c r="E65" s="9"/>
      <c r="F65" s="9"/>
      <c r="G65" s="9">
        <f t="shared" si="0"/>
        <v>0</v>
      </c>
      <c r="H65" s="9"/>
    </row>
    <row r="66" spans="2:8" x14ac:dyDescent="0.4">
      <c r="B66" s="68"/>
      <c r="C66" s="68"/>
      <c r="D66" s="7" t="s">
        <v>138</v>
      </c>
      <c r="E66" s="9">
        <f>+E67+E68+E69</f>
        <v>600000</v>
      </c>
      <c r="F66" s="9">
        <f>+F67+F68+F69</f>
        <v>704890</v>
      </c>
      <c r="G66" s="9">
        <f t="shared" si="0"/>
        <v>-104890</v>
      </c>
      <c r="H66" s="9"/>
    </row>
    <row r="67" spans="2:8" x14ac:dyDescent="0.4">
      <c r="B67" s="68"/>
      <c r="C67" s="68"/>
      <c r="D67" s="7" t="s">
        <v>150</v>
      </c>
      <c r="E67" s="9"/>
      <c r="F67" s="9"/>
      <c r="G67" s="9">
        <f t="shared" si="0"/>
        <v>0</v>
      </c>
      <c r="H67" s="9"/>
    </row>
    <row r="68" spans="2:8" x14ac:dyDescent="0.4">
      <c r="B68" s="68"/>
      <c r="C68" s="68"/>
      <c r="D68" s="7" t="s">
        <v>137</v>
      </c>
      <c r="E68" s="9">
        <v>600000</v>
      </c>
      <c r="F68" s="9">
        <v>704890</v>
      </c>
      <c r="G68" s="9">
        <f t="shared" si="0"/>
        <v>-104890</v>
      </c>
      <c r="H68" s="9"/>
    </row>
    <row r="69" spans="2:8" x14ac:dyDescent="0.4">
      <c r="B69" s="68"/>
      <c r="C69" s="68"/>
      <c r="D69" s="7" t="s">
        <v>145</v>
      </c>
      <c r="E69" s="9"/>
      <c r="F69" s="9"/>
      <c r="G69" s="9">
        <f t="shared" si="0"/>
        <v>0</v>
      </c>
      <c r="H69" s="9"/>
    </row>
    <row r="70" spans="2:8" x14ac:dyDescent="0.4">
      <c r="B70" s="68"/>
      <c r="C70" s="68"/>
      <c r="D70" s="7" t="s">
        <v>12</v>
      </c>
      <c r="E70" s="9">
        <f>+E71+E74+E75</f>
        <v>0</v>
      </c>
      <c r="F70" s="9">
        <f>+F71+F74+F75</f>
        <v>0</v>
      </c>
      <c r="G70" s="9">
        <f t="shared" si="0"/>
        <v>0</v>
      </c>
      <c r="H70" s="9"/>
    </row>
    <row r="71" spans="2:8" x14ac:dyDescent="0.4">
      <c r="B71" s="68"/>
      <c r="C71" s="68"/>
      <c r="D71" s="7" t="s">
        <v>151</v>
      </c>
      <c r="E71" s="9">
        <f>+E72+E73</f>
        <v>0</v>
      </c>
      <c r="F71" s="9">
        <f>+F72+F73</f>
        <v>0</v>
      </c>
      <c r="G71" s="9">
        <f t="shared" ref="G71:G134" si="1">E71-F71</f>
        <v>0</v>
      </c>
      <c r="H71" s="9"/>
    </row>
    <row r="72" spans="2:8" x14ac:dyDescent="0.4">
      <c r="B72" s="68"/>
      <c r="C72" s="68"/>
      <c r="D72" s="7" t="s">
        <v>148</v>
      </c>
      <c r="E72" s="9"/>
      <c r="F72" s="9"/>
      <c r="G72" s="9">
        <f t="shared" si="1"/>
        <v>0</v>
      </c>
      <c r="H72" s="9"/>
    </row>
    <row r="73" spans="2:8" x14ac:dyDescent="0.4">
      <c r="B73" s="68"/>
      <c r="C73" s="68"/>
      <c r="D73" s="7" t="s">
        <v>123</v>
      </c>
      <c r="E73" s="9"/>
      <c r="F73" s="9"/>
      <c r="G73" s="9">
        <f t="shared" si="1"/>
        <v>0</v>
      </c>
      <c r="H73" s="9"/>
    </row>
    <row r="74" spans="2:8" x14ac:dyDescent="0.4">
      <c r="B74" s="68"/>
      <c r="C74" s="68"/>
      <c r="D74" s="7" t="s">
        <v>152</v>
      </c>
      <c r="E74" s="9"/>
      <c r="F74" s="9"/>
      <c r="G74" s="9">
        <f t="shared" si="1"/>
        <v>0</v>
      </c>
      <c r="H74" s="9"/>
    </row>
    <row r="75" spans="2:8" x14ac:dyDescent="0.4">
      <c r="B75" s="68"/>
      <c r="C75" s="68"/>
      <c r="D75" s="7" t="s">
        <v>138</v>
      </c>
      <c r="E75" s="9">
        <f>+E76+E77+E78+E79+E80</f>
        <v>0</v>
      </c>
      <c r="F75" s="9">
        <f>+F76+F77+F78+F79+F80</f>
        <v>0</v>
      </c>
      <c r="G75" s="9">
        <f t="shared" si="1"/>
        <v>0</v>
      </c>
      <c r="H75" s="9"/>
    </row>
    <row r="76" spans="2:8" x14ac:dyDescent="0.4">
      <c r="B76" s="68"/>
      <c r="C76" s="68"/>
      <c r="D76" s="7" t="s">
        <v>139</v>
      </c>
      <c r="E76" s="9"/>
      <c r="F76" s="9"/>
      <c r="G76" s="9">
        <f t="shared" si="1"/>
        <v>0</v>
      </c>
      <c r="H76" s="9"/>
    </row>
    <row r="77" spans="2:8" x14ac:dyDescent="0.4">
      <c r="B77" s="68"/>
      <c r="C77" s="68"/>
      <c r="D77" s="7" t="s">
        <v>140</v>
      </c>
      <c r="E77" s="9"/>
      <c r="F77" s="9"/>
      <c r="G77" s="9">
        <f t="shared" si="1"/>
        <v>0</v>
      </c>
      <c r="H77" s="9"/>
    </row>
    <row r="78" spans="2:8" x14ac:dyDescent="0.4">
      <c r="B78" s="68"/>
      <c r="C78" s="68"/>
      <c r="D78" s="7" t="s">
        <v>143</v>
      </c>
      <c r="E78" s="9"/>
      <c r="F78" s="9"/>
      <c r="G78" s="9">
        <f t="shared" si="1"/>
        <v>0</v>
      </c>
      <c r="H78" s="9"/>
    </row>
    <row r="79" spans="2:8" x14ac:dyDescent="0.4">
      <c r="B79" s="68"/>
      <c r="C79" s="68"/>
      <c r="D79" s="7" t="s">
        <v>144</v>
      </c>
      <c r="E79" s="9"/>
      <c r="F79" s="9"/>
      <c r="G79" s="9">
        <f t="shared" si="1"/>
        <v>0</v>
      </c>
      <c r="H79" s="9"/>
    </row>
    <row r="80" spans="2:8" x14ac:dyDescent="0.4">
      <c r="B80" s="68"/>
      <c r="C80" s="68"/>
      <c r="D80" s="7" t="s">
        <v>145</v>
      </c>
      <c r="E80" s="9"/>
      <c r="F80" s="9"/>
      <c r="G80" s="9">
        <f t="shared" si="1"/>
        <v>0</v>
      </c>
      <c r="H80" s="9"/>
    </row>
    <row r="81" spans="2:8" x14ac:dyDescent="0.4">
      <c r="B81" s="68"/>
      <c r="C81" s="68"/>
      <c r="D81" s="7" t="s">
        <v>13</v>
      </c>
      <c r="E81" s="9">
        <f>+E82+E85+E88+E91+E94+E95+E99+E100</f>
        <v>0</v>
      </c>
      <c r="F81" s="9">
        <f>+F82+F85+F88+F91+F94+F95+F99+F100</f>
        <v>0</v>
      </c>
      <c r="G81" s="9">
        <f t="shared" si="1"/>
        <v>0</v>
      </c>
      <c r="H81" s="9"/>
    </row>
    <row r="82" spans="2:8" x14ac:dyDescent="0.4">
      <c r="B82" s="68"/>
      <c r="C82" s="68"/>
      <c r="D82" s="7" t="s">
        <v>153</v>
      </c>
      <c r="E82" s="9">
        <f>+E83+E84</f>
        <v>0</v>
      </c>
      <c r="F82" s="9">
        <f>+F83+F84</f>
        <v>0</v>
      </c>
      <c r="G82" s="9">
        <f t="shared" si="1"/>
        <v>0</v>
      </c>
      <c r="H82" s="9"/>
    </row>
    <row r="83" spans="2:8" x14ac:dyDescent="0.4">
      <c r="B83" s="68"/>
      <c r="C83" s="68"/>
      <c r="D83" s="7" t="s">
        <v>154</v>
      </c>
      <c r="E83" s="9"/>
      <c r="F83" s="9"/>
      <c r="G83" s="9">
        <f t="shared" si="1"/>
        <v>0</v>
      </c>
      <c r="H83" s="9"/>
    </row>
    <row r="84" spans="2:8" x14ac:dyDescent="0.4">
      <c r="B84" s="68"/>
      <c r="C84" s="68"/>
      <c r="D84" s="7" t="s">
        <v>117</v>
      </c>
      <c r="E84" s="9"/>
      <c r="F84" s="9"/>
      <c r="G84" s="9">
        <f t="shared" si="1"/>
        <v>0</v>
      </c>
      <c r="H84" s="9"/>
    </row>
    <row r="85" spans="2:8" x14ac:dyDescent="0.4">
      <c r="B85" s="68"/>
      <c r="C85" s="68"/>
      <c r="D85" s="7" t="s">
        <v>155</v>
      </c>
      <c r="E85" s="9">
        <f>+E86+E87</f>
        <v>0</v>
      </c>
      <c r="F85" s="9">
        <f>+F86+F87</f>
        <v>0</v>
      </c>
      <c r="G85" s="9">
        <f t="shared" si="1"/>
        <v>0</v>
      </c>
      <c r="H85" s="9"/>
    </row>
    <row r="86" spans="2:8" x14ac:dyDescent="0.4">
      <c r="B86" s="68"/>
      <c r="C86" s="68"/>
      <c r="D86" s="7" t="s">
        <v>156</v>
      </c>
      <c r="E86" s="9"/>
      <c r="F86" s="9"/>
      <c r="G86" s="9">
        <f t="shared" si="1"/>
        <v>0</v>
      </c>
      <c r="H86" s="9"/>
    </row>
    <row r="87" spans="2:8" x14ac:dyDescent="0.4">
      <c r="B87" s="68"/>
      <c r="C87" s="68"/>
      <c r="D87" s="7" t="s">
        <v>117</v>
      </c>
      <c r="E87" s="9"/>
      <c r="F87" s="9"/>
      <c r="G87" s="9">
        <f t="shared" si="1"/>
        <v>0</v>
      </c>
      <c r="H87" s="9"/>
    </row>
    <row r="88" spans="2:8" x14ac:dyDescent="0.4">
      <c r="B88" s="68"/>
      <c r="C88" s="68"/>
      <c r="D88" s="7" t="s">
        <v>157</v>
      </c>
      <c r="E88" s="9">
        <f>+E89+E90</f>
        <v>0</v>
      </c>
      <c r="F88" s="9">
        <f>+F89+F90</f>
        <v>0</v>
      </c>
      <c r="G88" s="9">
        <f t="shared" si="1"/>
        <v>0</v>
      </c>
      <c r="H88" s="9"/>
    </row>
    <row r="89" spans="2:8" x14ac:dyDescent="0.4">
      <c r="B89" s="68"/>
      <c r="C89" s="68"/>
      <c r="D89" s="7" t="s">
        <v>158</v>
      </c>
      <c r="E89" s="9"/>
      <c r="F89" s="9"/>
      <c r="G89" s="9">
        <f t="shared" si="1"/>
        <v>0</v>
      </c>
      <c r="H89" s="9"/>
    </row>
    <row r="90" spans="2:8" x14ac:dyDescent="0.4">
      <c r="B90" s="68"/>
      <c r="C90" s="68"/>
      <c r="D90" s="7" t="s">
        <v>117</v>
      </c>
      <c r="E90" s="9"/>
      <c r="F90" s="9"/>
      <c r="G90" s="9">
        <f t="shared" si="1"/>
        <v>0</v>
      </c>
      <c r="H90" s="9"/>
    </row>
    <row r="91" spans="2:8" x14ac:dyDescent="0.4">
      <c r="B91" s="68"/>
      <c r="C91" s="68"/>
      <c r="D91" s="7" t="s">
        <v>159</v>
      </c>
      <c r="E91" s="9">
        <f>+E92+E93</f>
        <v>0</v>
      </c>
      <c r="F91" s="9">
        <f>+F92+F93</f>
        <v>0</v>
      </c>
      <c r="G91" s="9">
        <f t="shared" si="1"/>
        <v>0</v>
      </c>
      <c r="H91" s="9"/>
    </row>
    <row r="92" spans="2:8" x14ac:dyDescent="0.4">
      <c r="B92" s="68"/>
      <c r="C92" s="68"/>
      <c r="D92" s="7" t="s">
        <v>160</v>
      </c>
      <c r="E92" s="9"/>
      <c r="F92" s="9"/>
      <c r="G92" s="9">
        <f t="shared" si="1"/>
        <v>0</v>
      </c>
      <c r="H92" s="9"/>
    </row>
    <row r="93" spans="2:8" x14ac:dyDescent="0.4">
      <c r="B93" s="68"/>
      <c r="C93" s="68"/>
      <c r="D93" s="7" t="s">
        <v>117</v>
      </c>
      <c r="E93" s="9"/>
      <c r="F93" s="9"/>
      <c r="G93" s="9">
        <f t="shared" si="1"/>
        <v>0</v>
      </c>
      <c r="H93" s="9"/>
    </row>
    <row r="94" spans="2:8" x14ac:dyDescent="0.4">
      <c r="B94" s="68"/>
      <c r="C94" s="68"/>
      <c r="D94" s="7" t="s">
        <v>161</v>
      </c>
      <c r="E94" s="9"/>
      <c r="F94" s="9"/>
      <c r="G94" s="9">
        <f t="shared" si="1"/>
        <v>0</v>
      </c>
      <c r="H94" s="9"/>
    </row>
    <row r="95" spans="2:8" x14ac:dyDescent="0.4">
      <c r="B95" s="68"/>
      <c r="C95" s="68"/>
      <c r="D95" s="7" t="s">
        <v>126</v>
      </c>
      <c r="E95" s="9">
        <f>+E96+E97+E98</f>
        <v>0</v>
      </c>
      <c r="F95" s="9">
        <f>+F96+F97+F98</f>
        <v>0</v>
      </c>
      <c r="G95" s="9">
        <f t="shared" si="1"/>
        <v>0</v>
      </c>
      <c r="H95" s="9"/>
    </row>
    <row r="96" spans="2:8" x14ac:dyDescent="0.4">
      <c r="B96" s="68"/>
      <c r="C96" s="68"/>
      <c r="D96" s="7" t="s">
        <v>162</v>
      </c>
      <c r="E96" s="9"/>
      <c r="F96" s="9"/>
      <c r="G96" s="9">
        <f t="shared" si="1"/>
        <v>0</v>
      </c>
      <c r="H96" s="9"/>
    </row>
    <row r="97" spans="2:8" x14ac:dyDescent="0.4">
      <c r="B97" s="68"/>
      <c r="C97" s="68"/>
      <c r="D97" s="7" t="s">
        <v>163</v>
      </c>
      <c r="E97" s="9"/>
      <c r="F97" s="9"/>
      <c r="G97" s="9">
        <f t="shared" si="1"/>
        <v>0</v>
      </c>
      <c r="H97" s="9"/>
    </row>
    <row r="98" spans="2:8" x14ac:dyDescent="0.4">
      <c r="B98" s="68"/>
      <c r="C98" s="68"/>
      <c r="D98" s="7" t="s">
        <v>137</v>
      </c>
      <c r="E98" s="9"/>
      <c r="F98" s="9"/>
      <c r="G98" s="9">
        <f t="shared" si="1"/>
        <v>0</v>
      </c>
      <c r="H98" s="9"/>
    </row>
    <row r="99" spans="2:8" x14ac:dyDescent="0.4">
      <c r="B99" s="68"/>
      <c r="C99" s="68"/>
      <c r="D99" s="7" t="s">
        <v>152</v>
      </c>
      <c r="E99" s="9"/>
      <c r="F99" s="9"/>
      <c r="G99" s="9">
        <f t="shared" si="1"/>
        <v>0</v>
      </c>
      <c r="H99" s="9"/>
    </row>
    <row r="100" spans="2:8" x14ac:dyDescent="0.4">
      <c r="B100" s="68"/>
      <c r="C100" s="68"/>
      <c r="D100" s="7" t="s">
        <v>138</v>
      </c>
      <c r="E100" s="9">
        <f>+E101+E102+E103+E104+E105</f>
        <v>0</v>
      </c>
      <c r="F100" s="9">
        <f>+F101+F102+F103+F104+F105</f>
        <v>0</v>
      </c>
      <c r="G100" s="9">
        <f t="shared" si="1"/>
        <v>0</v>
      </c>
      <c r="H100" s="9"/>
    </row>
    <row r="101" spans="2:8" x14ac:dyDescent="0.4">
      <c r="B101" s="68"/>
      <c r="C101" s="68"/>
      <c r="D101" s="7" t="s">
        <v>139</v>
      </c>
      <c r="E101" s="9"/>
      <c r="F101" s="9"/>
      <c r="G101" s="9">
        <f t="shared" si="1"/>
        <v>0</v>
      </c>
      <c r="H101" s="9"/>
    </row>
    <row r="102" spans="2:8" x14ac:dyDescent="0.4">
      <c r="B102" s="68"/>
      <c r="C102" s="68"/>
      <c r="D102" s="7" t="s">
        <v>140</v>
      </c>
      <c r="E102" s="9"/>
      <c r="F102" s="9"/>
      <c r="G102" s="9">
        <f t="shared" si="1"/>
        <v>0</v>
      </c>
      <c r="H102" s="9"/>
    </row>
    <row r="103" spans="2:8" x14ac:dyDescent="0.4">
      <c r="B103" s="68"/>
      <c r="C103" s="68"/>
      <c r="D103" s="7" t="s">
        <v>143</v>
      </c>
      <c r="E103" s="9"/>
      <c r="F103" s="9"/>
      <c r="G103" s="9">
        <f t="shared" si="1"/>
        <v>0</v>
      </c>
      <c r="H103" s="9"/>
    </row>
    <row r="104" spans="2:8" x14ac:dyDescent="0.4">
      <c r="B104" s="68"/>
      <c r="C104" s="68"/>
      <c r="D104" s="7" t="s">
        <v>144</v>
      </c>
      <c r="E104" s="9"/>
      <c r="F104" s="9"/>
      <c r="G104" s="9">
        <f t="shared" si="1"/>
        <v>0</v>
      </c>
      <c r="H104" s="9"/>
    </row>
    <row r="105" spans="2:8" x14ac:dyDescent="0.4">
      <c r="B105" s="68"/>
      <c r="C105" s="68"/>
      <c r="D105" s="7" t="s">
        <v>145</v>
      </c>
      <c r="E105" s="9"/>
      <c r="F105" s="9"/>
      <c r="G105" s="9">
        <f t="shared" si="1"/>
        <v>0</v>
      </c>
      <c r="H105" s="9"/>
    </row>
    <row r="106" spans="2:8" x14ac:dyDescent="0.4">
      <c r="B106" s="68"/>
      <c r="C106" s="68"/>
      <c r="D106" s="7" t="s">
        <v>14</v>
      </c>
      <c r="E106" s="9"/>
      <c r="F106" s="9"/>
      <c r="G106" s="9">
        <f t="shared" si="1"/>
        <v>0</v>
      </c>
      <c r="H106" s="9"/>
    </row>
    <row r="107" spans="2:8" x14ac:dyDescent="0.4">
      <c r="B107" s="68"/>
      <c r="C107" s="68"/>
      <c r="D107" s="7" t="s">
        <v>15</v>
      </c>
      <c r="E107" s="9">
        <f>+E108+E117+E122+E123+E127+E130+E136</f>
        <v>15890000</v>
      </c>
      <c r="F107" s="9">
        <f>+F108+F117+F122+F123+F127+F130+F136</f>
        <v>17039730</v>
      </c>
      <c r="G107" s="9">
        <f t="shared" si="1"/>
        <v>-1149730</v>
      </c>
      <c r="H107" s="9"/>
    </row>
    <row r="108" spans="2:8" x14ac:dyDescent="0.4">
      <c r="B108" s="68"/>
      <c r="C108" s="68"/>
      <c r="D108" s="7" t="s">
        <v>164</v>
      </c>
      <c r="E108" s="9">
        <f>+E109+E110+E111+E112+E113+E114+E115+E116</f>
        <v>15800000</v>
      </c>
      <c r="F108" s="9">
        <f>+F109+F110+F111+F112+F113+F114+F115+F116</f>
        <v>16930132</v>
      </c>
      <c r="G108" s="9">
        <f t="shared" si="1"/>
        <v>-1130132</v>
      </c>
      <c r="H108" s="9"/>
    </row>
    <row r="109" spans="2:8" x14ac:dyDescent="0.4">
      <c r="B109" s="68"/>
      <c r="C109" s="68"/>
      <c r="D109" s="7" t="s">
        <v>165</v>
      </c>
      <c r="E109" s="9">
        <v>15800000</v>
      </c>
      <c r="F109" s="9">
        <v>16930132</v>
      </c>
      <c r="G109" s="9">
        <f t="shared" si="1"/>
        <v>-1130132</v>
      </c>
      <c r="H109" s="9"/>
    </row>
    <row r="110" spans="2:8" x14ac:dyDescent="0.4">
      <c r="B110" s="68"/>
      <c r="C110" s="68"/>
      <c r="D110" s="7" t="s">
        <v>166</v>
      </c>
      <c r="E110" s="9"/>
      <c r="F110" s="9"/>
      <c r="G110" s="9">
        <f t="shared" si="1"/>
        <v>0</v>
      </c>
      <c r="H110" s="9"/>
    </row>
    <row r="111" spans="2:8" x14ac:dyDescent="0.4">
      <c r="B111" s="68"/>
      <c r="C111" s="68"/>
      <c r="D111" s="7" t="s">
        <v>167</v>
      </c>
      <c r="E111" s="9"/>
      <c r="F111" s="9"/>
      <c r="G111" s="9">
        <f t="shared" si="1"/>
        <v>0</v>
      </c>
      <c r="H111" s="9"/>
    </row>
    <row r="112" spans="2:8" x14ac:dyDescent="0.4">
      <c r="B112" s="68"/>
      <c r="C112" s="68"/>
      <c r="D112" s="7" t="s">
        <v>168</v>
      </c>
      <c r="E112" s="9"/>
      <c r="F112" s="9"/>
      <c r="G112" s="9">
        <f t="shared" si="1"/>
        <v>0</v>
      </c>
      <c r="H112" s="9"/>
    </row>
    <row r="113" spans="2:8" x14ac:dyDescent="0.4">
      <c r="B113" s="68"/>
      <c r="C113" s="68"/>
      <c r="D113" s="7" t="s">
        <v>169</v>
      </c>
      <c r="E113" s="9"/>
      <c r="F113" s="9"/>
      <c r="G113" s="9">
        <f t="shared" si="1"/>
        <v>0</v>
      </c>
      <c r="H113" s="9"/>
    </row>
    <row r="114" spans="2:8" x14ac:dyDescent="0.4">
      <c r="B114" s="68"/>
      <c r="C114" s="68"/>
      <c r="D114" s="7" t="s">
        <v>170</v>
      </c>
      <c r="E114" s="9"/>
      <c r="F114" s="9"/>
      <c r="G114" s="9">
        <f t="shared" si="1"/>
        <v>0</v>
      </c>
      <c r="H114" s="9"/>
    </row>
    <row r="115" spans="2:8" x14ac:dyDescent="0.4">
      <c r="B115" s="68"/>
      <c r="C115" s="68"/>
      <c r="D115" s="7" t="s">
        <v>171</v>
      </c>
      <c r="E115" s="9"/>
      <c r="F115" s="9"/>
      <c r="G115" s="9">
        <f t="shared" si="1"/>
        <v>0</v>
      </c>
      <c r="H115" s="9"/>
    </row>
    <row r="116" spans="2:8" x14ac:dyDescent="0.4">
      <c r="B116" s="68"/>
      <c r="C116" s="68"/>
      <c r="D116" s="7" t="s">
        <v>172</v>
      </c>
      <c r="E116" s="9"/>
      <c r="F116" s="9"/>
      <c r="G116" s="9">
        <f t="shared" si="1"/>
        <v>0</v>
      </c>
      <c r="H116" s="9"/>
    </row>
    <row r="117" spans="2:8" x14ac:dyDescent="0.4">
      <c r="B117" s="68"/>
      <c r="C117" s="68"/>
      <c r="D117" s="7" t="s">
        <v>173</v>
      </c>
      <c r="E117" s="9">
        <f>+E118+E119+E120+E121</f>
        <v>0</v>
      </c>
      <c r="F117" s="9">
        <f>+F118+F119+F120+F121</f>
        <v>0</v>
      </c>
      <c r="G117" s="9">
        <f t="shared" si="1"/>
        <v>0</v>
      </c>
      <c r="H117" s="9"/>
    </row>
    <row r="118" spans="2:8" x14ac:dyDescent="0.4">
      <c r="B118" s="68"/>
      <c r="C118" s="68"/>
      <c r="D118" s="7" t="s">
        <v>174</v>
      </c>
      <c r="E118" s="9"/>
      <c r="F118" s="9"/>
      <c r="G118" s="9">
        <f t="shared" si="1"/>
        <v>0</v>
      </c>
      <c r="H118" s="9"/>
    </row>
    <row r="119" spans="2:8" x14ac:dyDescent="0.4">
      <c r="B119" s="68"/>
      <c r="C119" s="68"/>
      <c r="D119" s="7" t="s">
        <v>175</v>
      </c>
      <c r="E119" s="9"/>
      <c r="F119" s="9"/>
      <c r="G119" s="9">
        <f t="shared" si="1"/>
        <v>0</v>
      </c>
      <c r="H119" s="9"/>
    </row>
    <row r="120" spans="2:8" x14ac:dyDescent="0.4">
      <c r="B120" s="68"/>
      <c r="C120" s="68"/>
      <c r="D120" s="7" t="s">
        <v>176</v>
      </c>
      <c r="E120" s="9"/>
      <c r="F120" s="9"/>
      <c r="G120" s="9">
        <f t="shared" si="1"/>
        <v>0</v>
      </c>
      <c r="H120" s="9"/>
    </row>
    <row r="121" spans="2:8" x14ac:dyDescent="0.4">
      <c r="B121" s="68"/>
      <c r="C121" s="68"/>
      <c r="D121" s="7" t="s">
        <v>177</v>
      </c>
      <c r="E121" s="9"/>
      <c r="F121" s="9"/>
      <c r="G121" s="9">
        <f t="shared" si="1"/>
        <v>0</v>
      </c>
      <c r="H121" s="9"/>
    </row>
    <row r="122" spans="2:8" x14ac:dyDescent="0.4">
      <c r="B122" s="68"/>
      <c r="C122" s="68"/>
      <c r="D122" s="7" t="s">
        <v>178</v>
      </c>
      <c r="E122" s="9">
        <v>90000</v>
      </c>
      <c r="F122" s="9">
        <v>109598</v>
      </c>
      <c r="G122" s="9">
        <f t="shared" si="1"/>
        <v>-19598</v>
      </c>
      <c r="H122" s="9"/>
    </row>
    <row r="123" spans="2:8" x14ac:dyDescent="0.4">
      <c r="B123" s="68"/>
      <c r="C123" s="68"/>
      <c r="D123" s="7" t="s">
        <v>179</v>
      </c>
      <c r="E123" s="9">
        <f>+E124+E125+E126</f>
        <v>0</v>
      </c>
      <c r="F123" s="9">
        <f>+F124+F125+F126</f>
        <v>0</v>
      </c>
      <c r="G123" s="9">
        <f t="shared" si="1"/>
        <v>0</v>
      </c>
      <c r="H123" s="9"/>
    </row>
    <row r="124" spans="2:8" x14ac:dyDescent="0.4">
      <c r="B124" s="68"/>
      <c r="C124" s="68"/>
      <c r="D124" s="7" t="s">
        <v>180</v>
      </c>
      <c r="E124" s="9"/>
      <c r="F124" s="9"/>
      <c r="G124" s="9">
        <f t="shared" si="1"/>
        <v>0</v>
      </c>
      <c r="H124" s="9"/>
    </row>
    <row r="125" spans="2:8" x14ac:dyDescent="0.4">
      <c r="B125" s="68"/>
      <c r="C125" s="68"/>
      <c r="D125" s="7" t="s">
        <v>181</v>
      </c>
      <c r="E125" s="9"/>
      <c r="F125" s="9"/>
      <c r="G125" s="9">
        <f t="shared" si="1"/>
        <v>0</v>
      </c>
      <c r="H125" s="9"/>
    </row>
    <row r="126" spans="2:8" x14ac:dyDescent="0.4">
      <c r="B126" s="68"/>
      <c r="C126" s="68"/>
      <c r="D126" s="7" t="s">
        <v>182</v>
      </c>
      <c r="E126" s="9"/>
      <c r="F126" s="9"/>
      <c r="G126" s="9">
        <f t="shared" si="1"/>
        <v>0</v>
      </c>
      <c r="H126" s="9"/>
    </row>
    <row r="127" spans="2:8" x14ac:dyDescent="0.4">
      <c r="B127" s="68"/>
      <c r="C127" s="68"/>
      <c r="D127" s="7" t="s">
        <v>183</v>
      </c>
      <c r="E127" s="9">
        <f>+E128+E129</f>
        <v>0</v>
      </c>
      <c r="F127" s="9">
        <f>+F128+F129</f>
        <v>0</v>
      </c>
      <c r="G127" s="9">
        <f t="shared" si="1"/>
        <v>0</v>
      </c>
      <c r="H127" s="9"/>
    </row>
    <row r="128" spans="2:8" x14ac:dyDescent="0.4">
      <c r="B128" s="68"/>
      <c r="C128" s="68"/>
      <c r="D128" s="7" t="s">
        <v>117</v>
      </c>
      <c r="E128" s="9"/>
      <c r="F128" s="9"/>
      <c r="G128" s="9">
        <f t="shared" si="1"/>
        <v>0</v>
      </c>
      <c r="H128" s="9"/>
    </row>
    <row r="129" spans="2:8" x14ac:dyDescent="0.4">
      <c r="B129" s="68"/>
      <c r="C129" s="68"/>
      <c r="D129" s="7" t="s">
        <v>184</v>
      </c>
      <c r="E129" s="9"/>
      <c r="F129" s="9"/>
      <c r="G129" s="9">
        <f t="shared" si="1"/>
        <v>0</v>
      </c>
      <c r="H129" s="9"/>
    </row>
    <row r="130" spans="2:8" x14ac:dyDescent="0.4">
      <c r="B130" s="68"/>
      <c r="C130" s="68"/>
      <c r="D130" s="7" t="s">
        <v>138</v>
      </c>
      <c r="E130" s="9">
        <f>+E131+E132+E133+E134+E135</f>
        <v>0</v>
      </c>
      <c r="F130" s="9">
        <f>+F131+F132+F133+F134+F135</f>
        <v>0</v>
      </c>
      <c r="G130" s="9">
        <f t="shared" si="1"/>
        <v>0</v>
      </c>
      <c r="H130" s="9"/>
    </row>
    <row r="131" spans="2:8" x14ac:dyDescent="0.4">
      <c r="B131" s="68"/>
      <c r="C131" s="68"/>
      <c r="D131" s="7" t="s">
        <v>139</v>
      </c>
      <c r="E131" s="9"/>
      <c r="F131" s="9"/>
      <c r="G131" s="9">
        <f t="shared" si="1"/>
        <v>0</v>
      </c>
      <c r="H131" s="9"/>
    </row>
    <row r="132" spans="2:8" x14ac:dyDescent="0.4">
      <c r="B132" s="68"/>
      <c r="C132" s="68"/>
      <c r="D132" s="7" t="s">
        <v>140</v>
      </c>
      <c r="E132" s="9"/>
      <c r="F132" s="9"/>
      <c r="G132" s="9">
        <f t="shared" si="1"/>
        <v>0</v>
      </c>
      <c r="H132" s="9"/>
    </row>
    <row r="133" spans="2:8" x14ac:dyDescent="0.4">
      <c r="B133" s="68"/>
      <c r="C133" s="68"/>
      <c r="D133" s="7" t="s">
        <v>143</v>
      </c>
      <c r="E133" s="9"/>
      <c r="F133" s="9"/>
      <c r="G133" s="9">
        <f t="shared" si="1"/>
        <v>0</v>
      </c>
      <c r="H133" s="9"/>
    </row>
    <row r="134" spans="2:8" x14ac:dyDescent="0.4">
      <c r="B134" s="68"/>
      <c r="C134" s="68"/>
      <c r="D134" s="7" t="s">
        <v>144</v>
      </c>
      <c r="E134" s="9"/>
      <c r="F134" s="9"/>
      <c r="G134" s="9">
        <f t="shared" si="1"/>
        <v>0</v>
      </c>
      <c r="H134" s="9"/>
    </row>
    <row r="135" spans="2:8" x14ac:dyDescent="0.4">
      <c r="B135" s="68"/>
      <c r="C135" s="68"/>
      <c r="D135" s="7" t="s">
        <v>145</v>
      </c>
      <c r="E135" s="9"/>
      <c r="F135" s="9"/>
      <c r="G135" s="9">
        <f t="shared" ref="G135:G198" si="2">E135-F135</f>
        <v>0</v>
      </c>
      <c r="H135" s="9"/>
    </row>
    <row r="136" spans="2:8" x14ac:dyDescent="0.4">
      <c r="B136" s="68"/>
      <c r="C136" s="68"/>
      <c r="D136" s="7" t="s">
        <v>146</v>
      </c>
      <c r="E136" s="9"/>
      <c r="F136" s="9"/>
      <c r="G136" s="9">
        <f t="shared" si="2"/>
        <v>0</v>
      </c>
      <c r="H136" s="9"/>
    </row>
    <row r="137" spans="2:8" x14ac:dyDescent="0.4">
      <c r="B137" s="68"/>
      <c r="C137" s="68"/>
      <c r="D137" s="7" t="s">
        <v>16</v>
      </c>
      <c r="E137" s="9">
        <f>+E138+E141+E142+E143</f>
        <v>0</v>
      </c>
      <c r="F137" s="9">
        <f>+F138+F141+F142+F143</f>
        <v>0</v>
      </c>
      <c r="G137" s="9">
        <f t="shared" si="2"/>
        <v>0</v>
      </c>
      <c r="H137" s="9"/>
    </row>
    <row r="138" spans="2:8" x14ac:dyDescent="0.4">
      <c r="B138" s="68"/>
      <c r="C138" s="68"/>
      <c r="D138" s="7" t="s">
        <v>151</v>
      </c>
      <c r="E138" s="9">
        <f>+E139+E140</f>
        <v>0</v>
      </c>
      <c r="F138" s="9">
        <f>+F139+F140</f>
        <v>0</v>
      </c>
      <c r="G138" s="9">
        <f t="shared" si="2"/>
        <v>0</v>
      </c>
      <c r="H138" s="9"/>
    </row>
    <row r="139" spans="2:8" x14ac:dyDescent="0.4">
      <c r="B139" s="68"/>
      <c r="C139" s="68"/>
      <c r="D139" s="7" t="s">
        <v>148</v>
      </c>
      <c r="E139" s="9"/>
      <c r="F139" s="9"/>
      <c r="G139" s="9">
        <f t="shared" si="2"/>
        <v>0</v>
      </c>
      <c r="H139" s="9"/>
    </row>
    <row r="140" spans="2:8" x14ac:dyDescent="0.4">
      <c r="B140" s="68"/>
      <c r="C140" s="68"/>
      <c r="D140" s="7" t="s">
        <v>123</v>
      </c>
      <c r="E140" s="9"/>
      <c r="F140" s="9"/>
      <c r="G140" s="9">
        <f t="shared" si="2"/>
        <v>0</v>
      </c>
      <c r="H140" s="9"/>
    </row>
    <row r="141" spans="2:8" x14ac:dyDescent="0.4">
      <c r="B141" s="68"/>
      <c r="C141" s="68"/>
      <c r="D141" s="7" t="s">
        <v>185</v>
      </c>
      <c r="E141" s="9"/>
      <c r="F141" s="9"/>
      <c r="G141" s="9">
        <f t="shared" si="2"/>
        <v>0</v>
      </c>
      <c r="H141" s="9"/>
    </row>
    <row r="142" spans="2:8" x14ac:dyDescent="0.4">
      <c r="B142" s="68"/>
      <c r="C142" s="68"/>
      <c r="D142" s="7" t="s">
        <v>178</v>
      </c>
      <c r="E142" s="9"/>
      <c r="F142" s="9"/>
      <c r="G142" s="9">
        <f t="shared" si="2"/>
        <v>0</v>
      </c>
      <c r="H142" s="9"/>
    </row>
    <row r="143" spans="2:8" x14ac:dyDescent="0.4">
      <c r="B143" s="68"/>
      <c r="C143" s="68"/>
      <c r="D143" s="7" t="s">
        <v>138</v>
      </c>
      <c r="E143" s="9">
        <f>+E144+E145+E146+E147+E148</f>
        <v>0</v>
      </c>
      <c r="F143" s="9">
        <f>+F144+F145+F146+F147+F148</f>
        <v>0</v>
      </c>
      <c r="G143" s="9">
        <f t="shared" si="2"/>
        <v>0</v>
      </c>
      <c r="H143" s="9"/>
    </row>
    <row r="144" spans="2:8" x14ac:dyDescent="0.4">
      <c r="B144" s="68"/>
      <c r="C144" s="68"/>
      <c r="D144" s="7" t="s">
        <v>139</v>
      </c>
      <c r="E144" s="9"/>
      <c r="F144" s="9"/>
      <c r="G144" s="9">
        <f t="shared" si="2"/>
        <v>0</v>
      </c>
      <c r="H144" s="9"/>
    </row>
    <row r="145" spans="2:8" x14ac:dyDescent="0.4">
      <c r="B145" s="68"/>
      <c r="C145" s="68"/>
      <c r="D145" s="7" t="s">
        <v>140</v>
      </c>
      <c r="E145" s="9"/>
      <c r="F145" s="9"/>
      <c r="G145" s="9">
        <f t="shared" si="2"/>
        <v>0</v>
      </c>
      <c r="H145" s="9"/>
    </row>
    <row r="146" spans="2:8" x14ac:dyDescent="0.4">
      <c r="B146" s="68"/>
      <c r="C146" s="68"/>
      <c r="D146" s="7" t="s">
        <v>143</v>
      </c>
      <c r="E146" s="9"/>
      <c r="F146" s="9"/>
      <c r="G146" s="9">
        <f t="shared" si="2"/>
        <v>0</v>
      </c>
      <c r="H146" s="9"/>
    </row>
    <row r="147" spans="2:8" x14ac:dyDescent="0.4">
      <c r="B147" s="68"/>
      <c r="C147" s="68"/>
      <c r="D147" s="7" t="s">
        <v>144</v>
      </c>
      <c r="E147" s="9"/>
      <c r="F147" s="9"/>
      <c r="G147" s="9">
        <f t="shared" si="2"/>
        <v>0</v>
      </c>
      <c r="H147" s="9"/>
    </row>
    <row r="148" spans="2:8" x14ac:dyDescent="0.4">
      <c r="B148" s="68"/>
      <c r="C148" s="68"/>
      <c r="D148" s="7" t="s">
        <v>145</v>
      </c>
      <c r="E148" s="9"/>
      <c r="F148" s="9"/>
      <c r="G148" s="9">
        <f t="shared" si="2"/>
        <v>0</v>
      </c>
      <c r="H148" s="9"/>
    </row>
    <row r="149" spans="2:8" x14ac:dyDescent="0.4">
      <c r="B149" s="68"/>
      <c r="C149" s="68"/>
      <c r="D149" s="7" t="s">
        <v>17</v>
      </c>
      <c r="E149" s="9">
        <f>+E150+E151+E152+E153+E154+E155+E156+E157+E158+E159+E162+E168</f>
        <v>0</v>
      </c>
      <c r="F149" s="9">
        <f>+F150+F151+F152+F153+F154+F155+F156+F157+F158+F159+F162+F168</f>
        <v>0</v>
      </c>
      <c r="G149" s="9">
        <f t="shared" si="2"/>
        <v>0</v>
      </c>
      <c r="H149" s="9"/>
    </row>
    <row r="150" spans="2:8" x14ac:dyDescent="0.4">
      <c r="B150" s="68"/>
      <c r="C150" s="68"/>
      <c r="D150" s="7" t="s">
        <v>186</v>
      </c>
      <c r="E150" s="9"/>
      <c r="F150" s="9"/>
      <c r="G150" s="9">
        <f t="shared" si="2"/>
        <v>0</v>
      </c>
      <c r="H150" s="9"/>
    </row>
    <row r="151" spans="2:8" x14ac:dyDescent="0.4">
      <c r="B151" s="68"/>
      <c r="C151" s="68"/>
      <c r="D151" s="7" t="s">
        <v>187</v>
      </c>
      <c r="E151" s="9"/>
      <c r="F151" s="9"/>
      <c r="G151" s="9">
        <f t="shared" si="2"/>
        <v>0</v>
      </c>
      <c r="H151" s="9"/>
    </row>
    <row r="152" spans="2:8" x14ac:dyDescent="0.4">
      <c r="B152" s="68"/>
      <c r="C152" s="68"/>
      <c r="D152" s="7" t="s">
        <v>188</v>
      </c>
      <c r="E152" s="9"/>
      <c r="F152" s="9"/>
      <c r="G152" s="9">
        <f t="shared" si="2"/>
        <v>0</v>
      </c>
      <c r="H152" s="9"/>
    </row>
    <row r="153" spans="2:8" x14ac:dyDescent="0.4">
      <c r="B153" s="68"/>
      <c r="C153" s="68"/>
      <c r="D153" s="7" t="s">
        <v>189</v>
      </c>
      <c r="E153" s="9"/>
      <c r="F153" s="9"/>
      <c r="G153" s="9">
        <f t="shared" si="2"/>
        <v>0</v>
      </c>
      <c r="H153" s="9"/>
    </row>
    <row r="154" spans="2:8" x14ac:dyDescent="0.4">
      <c r="B154" s="68"/>
      <c r="C154" s="68"/>
      <c r="D154" s="7" t="s">
        <v>190</v>
      </c>
      <c r="E154" s="9"/>
      <c r="F154" s="9"/>
      <c r="G154" s="9">
        <f t="shared" si="2"/>
        <v>0</v>
      </c>
      <c r="H154" s="9"/>
    </row>
    <row r="155" spans="2:8" x14ac:dyDescent="0.4">
      <c r="B155" s="68"/>
      <c r="C155" s="68"/>
      <c r="D155" s="7" t="s">
        <v>191</v>
      </c>
      <c r="E155" s="9"/>
      <c r="F155" s="9"/>
      <c r="G155" s="9">
        <f t="shared" si="2"/>
        <v>0</v>
      </c>
      <c r="H155" s="9"/>
    </row>
    <row r="156" spans="2:8" x14ac:dyDescent="0.4">
      <c r="B156" s="68"/>
      <c r="C156" s="68"/>
      <c r="D156" s="7" t="s">
        <v>192</v>
      </c>
      <c r="E156" s="9"/>
      <c r="F156" s="9"/>
      <c r="G156" s="9">
        <f t="shared" si="2"/>
        <v>0</v>
      </c>
      <c r="H156" s="9"/>
    </row>
    <row r="157" spans="2:8" x14ac:dyDescent="0.4">
      <c r="B157" s="68"/>
      <c r="C157" s="68"/>
      <c r="D157" s="7" t="s">
        <v>193</v>
      </c>
      <c r="E157" s="9"/>
      <c r="F157" s="9"/>
      <c r="G157" s="9">
        <f t="shared" si="2"/>
        <v>0</v>
      </c>
      <c r="H157" s="9"/>
    </row>
    <row r="158" spans="2:8" x14ac:dyDescent="0.4">
      <c r="B158" s="68"/>
      <c r="C158" s="68"/>
      <c r="D158" s="7" t="s">
        <v>194</v>
      </c>
      <c r="E158" s="9"/>
      <c r="F158" s="9"/>
      <c r="G158" s="9">
        <f t="shared" si="2"/>
        <v>0</v>
      </c>
      <c r="H158" s="9"/>
    </row>
    <row r="159" spans="2:8" x14ac:dyDescent="0.4">
      <c r="B159" s="68"/>
      <c r="C159" s="68"/>
      <c r="D159" s="7" t="s">
        <v>195</v>
      </c>
      <c r="E159" s="9">
        <f>+E160+E161</f>
        <v>0</v>
      </c>
      <c r="F159" s="9">
        <f>+F160+F161</f>
        <v>0</v>
      </c>
      <c r="G159" s="9">
        <f t="shared" si="2"/>
        <v>0</v>
      </c>
      <c r="H159" s="9"/>
    </row>
    <row r="160" spans="2:8" x14ac:dyDescent="0.4">
      <c r="B160" s="68"/>
      <c r="C160" s="68"/>
      <c r="D160" s="7" t="s">
        <v>196</v>
      </c>
      <c r="E160" s="9"/>
      <c r="F160" s="9"/>
      <c r="G160" s="9">
        <f t="shared" si="2"/>
        <v>0</v>
      </c>
      <c r="H160" s="9"/>
    </row>
    <row r="161" spans="2:8" x14ac:dyDescent="0.4">
      <c r="B161" s="68"/>
      <c r="C161" s="68"/>
      <c r="D161" s="7" t="s">
        <v>197</v>
      </c>
      <c r="E161" s="9"/>
      <c r="F161" s="9"/>
      <c r="G161" s="9">
        <f t="shared" si="2"/>
        <v>0</v>
      </c>
      <c r="H161" s="9"/>
    </row>
    <row r="162" spans="2:8" x14ac:dyDescent="0.4">
      <c r="B162" s="68"/>
      <c r="C162" s="68"/>
      <c r="D162" s="7" t="s">
        <v>198</v>
      </c>
      <c r="E162" s="9">
        <f>+E163+E164+E165+E166+E167</f>
        <v>0</v>
      </c>
      <c r="F162" s="9">
        <f>+F163+F164+F165+F166+F167</f>
        <v>0</v>
      </c>
      <c r="G162" s="9">
        <f t="shared" si="2"/>
        <v>0</v>
      </c>
      <c r="H162" s="9"/>
    </row>
    <row r="163" spans="2:8" x14ac:dyDescent="0.4">
      <c r="B163" s="68"/>
      <c r="C163" s="68"/>
      <c r="D163" s="7" t="s">
        <v>139</v>
      </c>
      <c r="E163" s="9"/>
      <c r="F163" s="9"/>
      <c r="G163" s="9">
        <f t="shared" si="2"/>
        <v>0</v>
      </c>
      <c r="H163" s="9"/>
    </row>
    <row r="164" spans="2:8" x14ac:dyDescent="0.4">
      <c r="B164" s="68"/>
      <c r="C164" s="68"/>
      <c r="D164" s="7" t="s">
        <v>140</v>
      </c>
      <c r="E164" s="9"/>
      <c r="F164" s="9"/>
      <c r="G164" s="9">
        <f t="shared" si="2"/>
        <v>0</v>
      </c>
      <c r="H164" s="9"/>
    </row>
    <row r="165" spans="2:8" x14ac:dyDescent="0.4">
      <c r="B165" s="68"/>
      <c r="C165" s="68"/>
      <c r="D165" s="7" t="s">
        <v>143</v>
      </c>
      <c r="E165" s="9"/>
      <c r="F165" s="9"/>
      <c r="G165" s="9">
        <f t="shared" si="2"/>
        <v>0</v>
      </c>
      <c r="H165" s="9"/>
    </row>
    <row r="166" spans="2:8" x14ac:dyDescent="0.4">
      <c r="B166" s="68"/>
      <c r="C166" s="68"/>
      <c r="D166" s="7" t="s">
        <v>144</v>
      </c>
      <c r="E166" s="9"/>
      <c r="F166" s="9"/>
      <c r="G166" s="9">
        <f t="shared" si="2"/>
        <v>0</v>
      </c>
      <c r="H166" s="9"/>
    </row>
    <row r="167" spans="2:8" x14ac:dyDescent="0.4">
      <c r="B167" s="68"/>
      <c r="C167" s="68"/>
      <c r="D167" s="7" t="s">
        <v>199</v>
      </c>
      <c r="E167" s="9"/>
      <c r="F167" s="9"/>
      <c r="G167" s="9">
        <f t="shared" si="2"/>
        <v>0</v>
      </c>
      <c r="H167" s="9"/>
    </row>
    <row r="168" spans="2:8" x14ac:dyDescent="0.4">
      <c r="B168" s="68"/>
      <c r="C168" s="68"/>
      <c r="D168" s="7" t="s">
        <v>146</v>
      </c>
      <c r="E168" s="9"/>
      <c r="F168" s="9"/>
      <c r="G168" s="9">
        <f t="shared" si="2"/>
        <v>0</v>
      </c>
      <c r="H168" s="9"/>
    </row>
    <row r="169" spans="2:8" x14ac:dyDescent="0.4">
      <c r="B169" s="68"/>
      <c r="C169" s="68"/>
      <c r="D169" s="7" t="s">
        <v>18</v>
      </c>
      <c r="E169" s="9">
        <f>+E170</f>
        <v>0</v>
      </c>
      <c r="F169" s="9">
        <f>+F170</f>
        <v>0</v>
      </c>
      <c r="G169" s="9">
        <f t="shared" si="2"/>
        <v>0</v>
      </c>
      <c r="H169" s="9"/>
    </row>
    <row r="170" spans="2:8" x14ac:dyDescent="0.4">
      <c r="B170" s="68"/>
      <c r="C170" s="68"/>
      <c r="D170" s="7" t="s">
        <v>138</v>
      </c>
      <c r="E170" s="9">
        <f>+E171+E172</f>
        <v>0</v>
      </c>
      <c r="F170" s="9">
        <f>+F171+F172</f>
        <v>0</v>
      </c>
      <c r="G170" s="9">
        <f t="shared" si="2"/>
        <v>0</v>
      </c>
      <c r="H170" s="9"/>
    </row>
    <row r="171" spans="2:8" x14ac:dyDescent="0.4">
      <c r="B171" s="68"/>
      <c r="C171" s="68"/>
      <c r="D171" s="7" t="s">
        <v>200</v>
      </c>
      <c r="E171" s="9"/>
      <c r="F171" s="9"/>
      <c r="G171" s="9">
        <f t="shared" si="2"/>
        <v>0</v>
      </c>
      <c r="H171" s="9"/>
    </row>
    <row r="172" spans="2:8" x14ac:dyDescent="0.4">
      <c r="B172" s="68"/>
      <c r="C172" s="68"/>
      <c r="D172" s="7" t="s">
        <v>201</v>
      </c>
      <c r="E172" s="9"/>
      <c r="F172" s="9"/>
      <c r="G172" s="9">
        <f t="shared" si="2"/>
        <v>0</v>
      </c>
      <c r="H172" s="9"/>
    </row>
    <row r="173" spans="2:8" x14ac:dyDescent="0.4">
      <c r="B173" s="68"/>
      <c r="C173" s="68"/>
      <c r="D173" s="7" t="s">
        <v>19</v>
      </c>
      <c r="E173" s="9">
        <f>+E174</f>
        <v>0</v>
      </c>
      <c r="F173" s="9">
        <f>+F174</f>
        <v>0</v>
      </c>
      <c r="G173" s="9">
        <f t="shared" si="2"/>
        <v>0</v>
      </c>
      <c r="H173" s="9"/>
    </row>
    <row r="174" spans="2:8" x14ac:dyDescent="0.4">
      <c r="B174" s="68"/>
      <c r="C174" s="68"/>
      <c r="D174" s="7" t="s">
        <v>138</v>
      </c>
      <c r="E174" s="9">
        <f>+E175+E176</f>
        <v>0</v>
      </c>
      <c r="F174" s="9">
        <f>+F175+F176</f>
        <v>0</v>
      </c>
      <c r="G174" s="9">
        <f t="shared" si="2"/>
        <v>0</v>
      </c>
      <c r="H174" s="9"/>
    </row>
    <row r="175" spans="2:8" x14ac:dyDescent="0.4">
      <c r="B175" s="68"/>
      <c r="C175" s="68"/>
      <c r="D175" s="7" t="s">
        <v>202</v>
      </c>
      <c r="E175" s="9"/>
      <c r="F175" s="9"/>
      <c r="G175" s="9">
        <f t="shared" si="2"/>
        <v>0</v>
      </c>
      <c r="H175" s="9"/>
    </row>
    <row r="176" spans="2:8" x14ac:dyDescent="0.4">
      <c r="B176" s="68"/>
      <c r="C176" s="68"/>
      <c r="D176" s="7" t="s">
        <v>201</v>
      </c>
      <c r="E176" s="9"/>
      <c r="F176" s="9"/>
      <c r="G176" s="9">
        <f t="shared" si="2"/>
        <v>0</v>
      </c>
      <c r="H176" s="9"/>
    </row>
    <row r="177" spans="2:8" x14ac:dyDescent="0.4">
      <c r="B177" s="68"/>
      <c r="C177" s="68"/>
      <c r="D177" s="7" t="s">
        <v>20</v>
      </c>
      <c r="E177" s="9">
        <f>+E178</f>
        <v>0</v>
      </c>
      <c r="F177" s="9">
        <f>+F178</f>
        <v>0</v>
      </c>
      <c r="G177" s="9">
        <f t="shared" si="2"/>
        <v>0</v>
      </c>
      <c r="H177" s="9"/>
    </row>
    <row r="178" spans="2:8" x14ac:dyDescent="0.4">
      <c r="B178" s="68"/>
      <c r="C178" s="68"/>
      <c r="D178" s="7" t="s">
        <v>138</v>
      </c>
      <c r="E178" s="9">
        <f>+E179</f>
        <v>0</v>
      </c>
      <c r="F178" s="9">
        <f>+F179</f>
        <v>0</v>
      </c>
      <c r="G178" s="9">
        <f t="shared" si="2"/>
        <v>0</v>
      </c>
      <c r="H178" s="9"/>
    </row>
    <row r="179" spans="2:8" x14ac:dyDescent="0.4">
      <c r="B179" s="68"/>
      <c r="C179" s="68"/>
      <c r="D179" s="7" t="s">
        <v>201</v>
      </c>
      <c r="E179" s="9"/>
      <c r="F179" s="9"/>
      <c r="G179" s="9">
        <f t="shared" si="2"/>
        <v>0</v>
      </c>
      <c r="H179" s="9"/>
    </row>
    <row r="180" spans="2:8" x14ac:dyDescent="0.4">
      <c r="B180" s="68"/>
      <c r="C180" s="68"/>
      <c r="D180" s="7" t="s">
        <v>21</v>
      </c>
      <c r="E180" s="9">
        <f>+E181</f>
        <v>0</v>
      </c>
      <c r="F180" s="9">
        <f>+F181</f>
        <v>0</v>
      </c>
      <c r="G180" s="9">
        <f t="shared" si="2"/>
        <v>0</v>
      </c>
      <c r="H180" s="9"/>
    </row>
    <row r="181" spans="2:8" x14ac:dyDescent="0.4">
      <c r="B181" s="68"/>
      <c r="C181" s="68"/>
      <c r="D181" s="7" t="s">
        <v>203</v>
      </c>
      <c r="E181" s="9">
        <f>+E182</f>
        <v>0</v>
      </c>
      <c r="F181" s="9">
        <f>+F182</f>
        <v>0</v>
      </c>
      <c r="G181" s="9">
        <f t="shared" si="2"/>
        <v>0</v>
      </c>
      <c r="H181" s="9"/>
    </row>
    <row r="182" spans="2:8" x14ac:dyDescent="0.4">
      <c r="B182" s="68"/>
      <c r="C182" s="68"/>
      <c r="D182" s="7" t="s">
        <v>727</v>
      </c>
      <c r="E182" s="9"/>
      <c r="F182" s="9"/>
      <c r="G182" s="9">
        <f t="shared" si="2"/>
        <v>0</v>
      </c>
      <c r="H182" s="9"/>
    </row>
    <row r="183" spans="2:8" x14ac:dyDescent="0.4">
      <c r="B183" s="68"/>
      <c r="C183" s="68"/>
      <c r="D183" s="7" t="s">
        <v>22</v>
      </c>
      <c r="E183" s="9"/>
      <c r="F183" s="9"/>
      <c r="G183" s="9">
        <f t="shared" si="2"/>
        <v>0</v>
      </c>
      <c r="H183" s="9"/>
    </row>
    <row r="184" spans="2:8" x14ac:dyDescent="0.4">
      <c r="B184" s="68"/>
      <c r="C184" s="68"/>
      <c r="D184" s="7" t="s">
        <v>23</v>
      </c>
      <c r="E184" s="9"/>
      <c r="F184" s="9"/>
      <c r="G184" s="9">
        <f t="shared" si="2"/>
        <v>0</v>
      </c>
      <c r="H184" s="9"/>
    </row>
    <row r="185" spans="2:8" x14ac:dyDescent="0.4">
      <c r="B185" s="68"/>
      <c r="C185" s="68"/>
      <c r="D185" s="7" t="s">
        <v>24</v>
      </c>
      <c r="E185" s="9">
        <v>1300</v>
      </c>
      <c r="F185" s="9">
        <v>692</v>
      </c>
      <c r="G185" s="9">
        <f t="shared" si="2"/>
        <v>608</v>
      </c>
      <c r="H185" s="9"/>
    </row>
    <row r="186" spans="2:8" x14ac:dyDescent="0.4">
      <c r="B186" s="68"/>
      <c r="C186" s="68"/>
      <c r="D186" s="7" t="s">
        <v>719</v>
      </c>
      <c r="E186" s="9"/>
      <c r="F186" s="9"/>
      <c r="G186" s="9">
        <f t="shared" si="2"/>
        <v>0</v>
      </c>
      <c r="H186" s="9"/>
    </row>
    <row r="187" spans="2:8" x14ac:dyDescent="0.4">
      <c r="B187" s="68"/>
      <c r="C187" s="68"/>
      <c r="D187" s="7" t="s">
        <v>25</v>
      </c>
      <c r="E187" s="9">
        <f>+E188+E189+E190</f>
        <v>1320500</v>
      </c>
      <c r="F187" s="9">
        <f>+F188+F189+F190</f>
        <v>2710273</v>
      </c>
      <c r="G187" s="9">
        <f t="shared" si="2"/>
        <v>-1389773</v>
      </c>
      <c r="H187" s="9"/>
    </row>
    <row r="188" spans="2:8" x14ac:dyDescent="0.4">
      <c r="B188" s="68"/>
      <c r="C188" s="68"/>
      <c r="D188" s="7" t="s">
        <v>204</v>
      </c>
      <c r="E188" s="9"/>
      <c r="F188" s="9"/>
      <c r="G188" s="9">
        <f t="shared" si="2"/>
        <v>0</v>
      </c>
      <c r="H188" s="9"/>
    </row>
    <row r="189" spans="2:8" x14ac:dyDescent="0.4">
      <c r="B189" s="68"/>
      <c r="C189" s="68"/>
      <c r="D189" s="7" t="s">
        <v>205</v>
      </c>
      <c r="E189" s="9">
        <v>120000</v>
      </c>
      <c r="F189" s="9"/>
      <c r="G189" s="9">
        <f t="shared" si="2"/>
        <v>120000</v>
      </c>
      <c r="H189" s="9"/>
    </row>
    <row r="190" spans="2:8" x14ac:dyDescent="0.4">
      <c r="B190" s="68"/>
      <c r="C190" s="68"/>
      <c r="D190" s="7" t="s">
        <v>206</v>
      </c>
      <c r="E190" s="9">
        <v>1200500</v>
      </c>
      <c r="F190" s="9">
        <v>2710273</v>
      </c>
      <c r="G190" s="9">
        <f t="shared" si="2"/>
        <v>-1509773</v>
      </c>
      <c r="H190" s="9"/>
    </row>
    <row r="191" spans="2:8" x14ac:dyDescent="0.4">
      <c r="B191" s="68"/>
      <c r="C191" s="68"/>
      <c r="D191" s="7" t="s">
        <v>26</v>
      </c>
      <c r="E191" s="9">
        <f>+E192+E193+E194</f>
        <v>0</v>
      </c>
      <c r="F191" s="9">
        <f>+F192+F193+F194</f>
        <v>0</v>
      </c>
      <c r="G191" s="9">
        <f t="shared" si="2"/>
        <v>0</v>
      </c>
      <c r="H191" s="9"/>
    </row>
    <row r="192" spans="2:8" x14ac:dyDescent="0.4">
      <c r="B192" s="68"/>
      <c r="C192" s="68"/>
      <c r="D192" s="7" t="s">
        <v>207</v>
      </c>
      <c r="E192" s="9"/>
      <c r="F192" s="9"/>
      <c r="G192" s="9">
        <f t="shared" si="2"/>
        <v>0</v>
      </c>
      <c r="H192" s="9"/>
    </row>
    <row r="193" spans="2:8" x14ac:dyDescent="0.4">
      <c r="B193" s="68"/>
      <c r="C193" s="68"/>
      <c r="D193" s="7" t="s">
        <v>208</v>
      </c>
      <c r="E193" s="9"/>
      <c r="F193" s="9"/>
      <c r="G193" s="9">
        <f t="shared" si="2"/>
        <v>0</v>
      </c>
      <c r="H193" s="9"/>
    </row>
    <row r="194" spans="2:8" x14ac:dyDescent="0.4">
      <c r="B194" s="68"/>
      <c r="C194" s="68"/>
      <c r="D194" s="7" t="s">
        <v>209</v>
      </c>
      <c r="E194" s="9"/>
      <c r="F194" s="9"/>
      <c r="G194" s="9">
        <f t="shared" si="2"/>
        <v>0</v>
      </c>
      <c r="H194" s="9"/>
    </row>
    <row r="195" spans="2:8" x14ac:dyDescent="0.4">
      <c r="B195" s="68"/>
      <c r="C195" s="69"/>
      <c r="D195" s="11" t="s">
        <v>27</v>
      </c>
      <c r="E195" s="13">
        <f>+E6+E54+E70+E81+E106+E107+E137+E149+E169+E173+E177+E180+E183+E184+E185+E186+E187+E191</f>
        <v>189297400</v>
      </c>
      <c r="F195" s="13">
        <f>+F6+F54+F70+F81+F106+F107+F137+F149+F169+F173+F177+F180+F183+F184+F185+F186+F187+F191</f>
        <v>189345161</v>
      </c>
      <c r="G195" s="13">
        <f t="shared" si="2"/>
        <v>-47761</v>
      </c>
      <c r="H195" s="13"/>
    </row>
    <row r="196" spans="2:8" x14ac:dyDescent="0.4">
      <c r="B196" s="68"/>
      <c r="C196" s="67" t="s">
        <v>28</v>
      </c>
      <c r="D196" s="7" t="s">
        <v>29</v>
      </c>
      <c r="E196" s="9">
        <f>+E197+E198+E199+E200+E201+E202+E203+E204</f>
        <v>139064000</v>
      </c>
      <c r="F196" s="9">
        <f>+F197+F198+F199+F200+F201+F202+F203+F204</f>
        <v>132504908</v>
      </c>
      <c r="G196" s="9">
        <f t="shared" si="2"/>
        <v>6559092</v>
      </c>
      <c r="H196" s="9"/>
    </row>
    <row r="197" spans="2:8" x14ac:dyDescent="0.4">
      <c r="B197" s="68"/>
      <c r="C197" s="68"/>
      <c r="D197" s="7" t="s">
        <v>210</v>
      </c>
      <c r="E197" s="9"/>
      <c r="F197" s="9"/>
      <c r="G197" s="9">
        <f t="shared" si="2"/>
        <v>0</v>
      </c>
      <c r="H197" s="9"/>
    </row>
    <row r="198" spans="2:8" x14ac:dyDescent="0.4">
      <c r="B198" s="68"/>
      <c r="C198" s="68"/>
      <c r="D198" s="7" t="s">
        <v>211</v>
      </c>
      <c r="E198" s="9">
        <v>30500000</v>
      </c>
      <c r="F198" s="9">
        <v>29563246</v>
      </c>
      <c r="G198" s="9">
        <f t="shared" si="2"/>
        <v>936754</v>
      </c>
      <c r="H198" s="9"/>
    </row>
    <row r="199" spans="2:8" x14ac:dyDescent="0.4">
      <c r="B199" s="68"/>
      <c r="C199" s="68"/>
      <c r="D199" s="7" t="s">
        <v>212</v>
      </c>
      <c r="E199" s="9">
        <v>11178000</v>
      </c>
      <c r="F199" s="9">
        <v>9507483</v>
      </c>
      <c r="G199" s="9">
        <f t="shared" ref="G199:G262" si="3">E199-F199</f>
        <v>1670517</v>
      </c>
      <c r="H199" s="9"/>
    </row>
    <row r="200" spans="2:8" x14ac:dyDescent="0.4">
      <c r="B200" s="68"/>
      <c r="C200" s="68"/>
      <c r="D200" s="7" t="s">
        <v>213</v>
      </c>
      <c r="E200" s="9">
        <v>83050000</v>
      </c>
      <c r="F200" s="9">
        <v>79748941</v>
      </c>
      <c r="G200" s="9">
        <f t="shared" si="3"/>
        <v>3301059</v>
      </c>
      <c r="H200" s="9"/>
    </row>
    <row r="201" spans="2:8" x14ac:dyDescent="0.4">
      <c r="B201" s="68"/>
      <c r="C201" s="68"/>
      <c r="D201" s="7" t="s">
        <v>214</v>
      </c>
      <c r="E201" s="9"/>
      <c r="F201" s="9"/>
      <c r="G201" s="9">
        <f t="shared" si="3"/>
        <v>0</v>
      </c>
      <c r="H201" s="9"/>
    </row>
    <row r="202" spans="2:8" x14ac:dyDescent="0.4">
      <c r="B202" s="68"/>
      <c r="C202" s="68"/>
      <c r="D202" s="7" t="s">
        <v>215</v>
      </c>
      <c r="E202" s="9">
        <v>2399000</v>
      </c>
      <c r="F202" s="9">
        <v>2021415</v>
      </c>
      <c r="G202" s="9">
        <f t="shared" si="3"/>
        <v>377585</v>
      </c>
      <c r="H202" s="9"/>
    </row>
    <row r="203" spans="2:8" x14ac:dyDescent="0.4">
      <c r="B203" s="68"/>
      <c r="C203" s="68"/>
      <c r="D203" s="7" t="s">
        <v>216</v>
      </c>
      <c r="E203" s="9"/>
      <c r="F203" s="9"/>
      <c r="G203" s="9">
        <f t="shared" si="3"/>
        <v>0</v>
      </c>
      <c r="H203" s="9"/>
    </row>
    <row r="204" spans="2:8" x14ac:dyDescent="0.4">
      <c r="B204" s="68"/>
      <c r="C204" s="68"/>
      <c r="D204" s="7" t="s">
        <v>217</v>
      </c>
      <c r="E204" s="9">
        <v>11937000</v>
      </c>
      <c r="F204" s="9">
        <v>11663823</v>
      </c>
      <c r="G204" s="9">
        <f t="shared" si="3"/>
        <v>273177</v>
      </c>
      <c r="H204" s="9"/>
    </row>
    <row r="205" spans="2:8" x14ac:dyDescent="0.4">
      <c r="B205" s="68"/>
      <c r="C205" s="68"/>
      <c r="D205" s="7" t="s">
        <v>30</v>
      </c>
      <c r="E205" s="9">
        <f>+E206+E207+E208+E209+E210+E211+E212+E213+E214+E215+E216+E217+E218+E219+E220+E221+E222+E223+E224+E225+E226+E227+E228+E229+E230+E231+E232+E233</f>
        <v>42311000</v>
      </c>
      <c r="F205" s="9">
        <f>+F206+F207+F208+F209+F210+F211+F212+F213+F214+F215+F216+F217+F218+F219+F220+F221+F222+F223+F224+F225+F226+F227+F228+F229+F230+F231+F232+F233</f>
        <v>41242777</v>
      </c>
      <c r="G205" s="9">
        <f t="shared" si="3"/>
        <v>1068223</v>
      </c>
      <c r="H205" s="9"/>
    </row>
    <row r="206" spans="2:8" x14ac:dyDescent="0.4">
      <c r="B206" s="68"/>
      <c r="C206" s="68"/>
      <c r="D206" s="7" t="s">
        <v>218</v>
      </c>
      <c r="E206" s="9">
        <v>15010000</v>
      </c>
      <c r="F206" s="9">
        <v>14971230</v>
      </c>
      <c r="G206" s="9">
        <f t="shared" si="3"/>
        <v>38770</v>
      </c>
      <c r="H206" s="9"/>
    </row>
    <row r="207" spans="2:8" x14ac:dyDescent="0.4">
      <c r="B207" s="68"/>
      <c r="C207" s="68"/>
      <c r="D207" s="7" t="s">
        <v>219</v>
      </c>
      <c r="E207" s="9">
        <v>60000</v>
      </c>
      <c r="F207" s="9">
        <v>118059</v>
      </c>
      <c r="G207" s="9">
        <f t="shared" si="3"/>
        <v>-58059</v>
      </c>
      <c r="H207" s="9"/>
    </row>
    <row r="208" spans="2:8" x14ac:dyDescent="0.4">
      <c r="B208" s="68"/>
      <c r="C208" s="68"/>
      <c r="D208" s="7" t="s">
        <v>220</v>
      </c>
      <c r="E208" s="9"/>
      <c r="F208" s="9"/>
      <c r="G208" s="9">
        <f t="shared" si="3"/>
        <v>0</v>
      </c>
      <c r="H208" s="9"/>
    </row>
    <row r="209" spans="2:8" x14ac:dyDescent="0.4">
      <c r="B209" s="68"/>
      <c r="C209" s="68"/>
      <c r="D209" s="7" t="s">
        <v>221</v>
      </c>
      <c r="E209" s="9"/>
      <c r="F209" s="9"/>
      <c r="G209" s="9">
        <f t="shared" si="3"/>
        <v>0</v>
      </c>
      <c r="H209" s="9"/>
    </row>
    <row r="210" spans="2:8" x14ac:dyDescent="0.4">
      <c r="B210" s="68"/>
      <c r="C210" s="68"/>
      <c r="D210" s="7" t="s">
        <v>222</v>
      </c>
      <c r="E210" s="9">
        <v>126000</v>
      </c>
      <c r="F210" s="9">
        <v>157472</v>
      </c>
      <c r="G210" s="9">
        <f t="shared" si="3"/>
        <v>-31472</v>
      </c>
      <c r="H210" s="9"/>
    </row>
    <row r="211" spans="2:8" x14ac:dyDescent="0.4">
      <c r="B211" s="68"/>
      <c r="C211" s="68"/>
      <c r="D211" s="7" t="s">
        <v>223</v>
      </c>
      <c r="E211" s="9"/>
      <c r="F211" s="9"/>
      <c r="G211" s="9">
        <f t="shared" si="3"/>
        <v>0</v>
      </c>
      <c r="H211" s="9"/>
    </row>
    <row r="212" spans="2:8" x14ac:dyDescent="0.4">
      <c r="B212" s="68"/>
      <c r="C212" s="68"/>
      <c r="D212" s="7" t="s">
        <v>224</v>
      </c>
      <c r="E212" s="9"/>
      <c r="F212" s="9"/>
      <c r="G212" s="9">
        <f t="shared" si="3"/>
        <v>0</v>
      </c>
      <c r="H212" s="9"/>
    </row>
    <row r="213" spans="2:8" x14ac:dyDescent="0.4">
      <c r="B213" s="68"/>
      <c r="C213" s="68"/>
      <c r="D213" s="7" t="s">
        <v>225</v>
      </c>
      <c r="E213" s="9">
        <v>1070000</v>
      </c>
      <c r="F213" s="9">
        <v>1168689</v>
      </c>
      <c r="G213" s="9">
        <f t="shared" si="3"/>
        <v>-98689</v>
      </c>
      <c r="H213" s="9"/>
    </row>
    <row r="214" spans="2:8" x14ac:dyDescent="0.4">
      <c r="B214" s="68"/>
      <c r="C214" s="68"/>
      <c r="D214" s="7" t="s">
        <v>226</v>
      </c>
      <c r="E214" s="9">
        <v>266000</v>
      </c>
      <c r="F214" s="9">
        <v>96452</v>
      </c>
      <c r="G214" s="9">
        <f t="shared" si="3"/>
        <v>169548</v>
      </c>
      <c r="H214" s="9"/>
    </row>
    <row r="215" spans="2:8" x14ac:dyDescent="0.4">
      <c r="B215" s="68"/>
      <c r="C215" s="68"/>
      <c r="D215" s="7" t="s">
        <v>227</v>
      </c>
      <c r="E215" s="9"/>
      <c r="F215" s="9"/>
      <c r="G215" s="9">
        <f t="shared" si="3"/>
        <v>0</v>
      </c>
      <c r="H215" s="9"/>
    </row>
    <row r="216" spans="2:8" x14ac:dyDescent="0.4">
      <c r="B216" s="68"/>
      <c r="C216" s="68"/>
      <c r="D216" s="7" t="s">
        <v>228</v>
      </c>
      <c r="E216" s="9">
        <v>1210000</v>
      </c>
      <c r="F216" s="9">
        <v>1119251</v>
      </c>
      <c r="G216" s="9">
        <f t="shared" si="3"/>
        <v>90749</v>
      </c>
      <c r="H216" s="9"/>
    </row>
    <row r="217" spans="2:8" x14ac:dyDescent="0.4">
      <c r="B217" s="68"/>
      <c r="C217" s="68"/>
      <c r="D217" s="7" t="s">
        <v>229</v>
      </c>
      <c r="E217" s="9">
        <v>11680000</v>
      </c>
      <c r="F217" s="9">
        <v>10949134</v>
      </c>
      <c r="G217" s="9">
        <f t="shared" si="3"/>
        <v>730866</v>
      </c>
      <c r="H217" s="9"/>
    </row>
    <row r="218" spans="2:8" x14ac:dyDescent="0.4">
      <c r="B218" s="68"/>
      <c r="C218" s="68"/>
      <c r="D218" s="7" t="s">
        <v>230</v>
      </c>
      <c r="E218" s="9">
        <v>980000</v>
      </c>
      <c r="F218" s="9">
        <v>696520</v>
      </c>
      <c r="G218" s="9">
        <f t="shared" si="3"/>
        <v>283480</v>
      </c>
      <c r="H218" s="9"/>
    </row>
    <row r="219" spans="2:8" x14ac:dyDescent="0.4">
      <c r="B219" s="68"/>
      <c r="C219" s="68"/>
      <c r="D219" s="7" t="s">
        <v>231</v>
      </c>
      <c r="E219" s="9">
        <v>2008000</v>
      </c>
      <c r="F219" s="9">
        <v>1842842</v>
      </c>
      <c r="G219" s="9">
        <f t="shared" si="3"/>
        <v>165158</v>
      </c>
      <c r="H219" s="9"/>
    </row>
    <row r="220" spans="2:8" x14ac:dyDescent="0.4">
      <c r="B220" s="68"/>
      <c r="C220" s="68"/>
      <c r="D220" s="7" t="s">
        <v>232</v>
      </c>
      <c r="E220" s="9">
        <v>1444000</v>
      </c>
      <c r="F220" s="9">
        <v>1479842</v>
      </c>
      <c r="G220" s="9">
        <f t="shared" si="3"/>
        <v>-35842</v>
      </c>
      <c r="H220" s="9"/>
    </row>
    <row r="221" spans="2:8" x14ac:dyDescent="0.4">
      <c r="B221" s="68"/>
      <c r="C221" s="68"/>
      <c r="D221" s="7" t="s">
        <v>233</v>
      </c>
      <c r="E221" s="9">
        <v>3250000</v>
      </c>
      <c r="F221" s="9">
        <v>3397348</v>
      </c>
      <c r="G221" s="9">
        <f t="shared" si="3"/>
        <v>-147348</v>
      </c>
      <c r="H221" s="9"/>
    </row>
    <row r="222" spans="2:8" x14ac:dyDescent="0.4">
      <c r="B222" s="68"/>
      <c r="C222" s="68"/>
      <c r="D222" s="7" t="s">
        <v>234</v>
      </c>
      <c r="E222" s="9"/>
      <c r="F222" s="9"/>
      <c r="G222" s="9">
        <f t="shared" si="3"/>
        <v>0</v>
      </c>
      <c r="H222" s="9"/>
    </row>
    <row r="223" spans="2:8" x14ac:dyDescent="0.4">
      <c r="B223" s="68"/>
      <c r="C223" s="68"/>
      <c r="D223" s="7" t="s">
        <v>235</v>
      </c>
      <c r="E223" s="9"/>
      <c r="F223" s="9"/>
      <c r="G223" s="9">
        <f t="shared" si="3"/>
        <v>0</v>
      </c>
      <c r="H223" s="9"/>
    </row>
    <row r="224" spans="2:8" x14ac:dyDescent="0.4">
      <c r="B224" s="68"/>
      <c r="C224" s="68"/>
      <c r="D224" s="7" t="s">
        <v>236</v>
      </c>
      <c r="E224" s="9">
        <v>2000000</v>
      </c>
      <c r="F224" s="9">
        <v>2186333</v>
      </c>
      <c r="G224" s="9">
        <f t="shared" si="3"/>
        <v>-186333</v>
      </c>
      <c r="H224" s="9"/>
    </row>
    <row r="225" spans="2:8" x14ac:dyDescent="0.4">
      <c r="B225" s="68"/>
      <c r="C225" s="68"/>
      <c r="D225" s="7" t="s">
        <v>237</v>
      </c>
      <c r="E225" s="9">
        <v>370000</v>
      </c>
      <c r="F225" s="9">
        <v>359500</v>
      </c>
      <c r="G225" s="9">
        <f t="shared" si="3"/>
        <v>10500</v>
      </c>
      <c r="H225" s="9"/>
    </row>
    <row r="226" spans="2:8" x14ac:dyDescent="0.4">
      <c r="B226" s="68"/>
      <c r="C226" s="68"/>
      <c r="D226" s="7" t="s">
        <v>238</v>
      </c>
      <c r="E226" s="9">
        <v>2684000</v>
      </c>
      <c r="F226" s="9">
        <v>2548551</v>
      </c>
      <c r="G226" s="9">
        <f t="shared" si="3"/>
        <v>135449</v>
      </c>
      <c r="H226" s="9"/>
    </row>
    <row r="227" spans="2:8" x14ac:dyDescent="0.4">
      <c r="B227" s="68"/>
      <c r="C227" s="68"/>
      <c r="D227" s="7" t="s">
        <v>239</v>
      </c>
      <c r="E227" s="9"/>
      <c r="F227" s="9"/>
      <c r="G227" s="9">
        <f t="shared" si="3"/>
        <v>0</v>
      </c>
      <c r="H227" s="9"/>
    </row>
    <row r="228" spans="2:8" x14ac:dyDescent="0.4">
      <c r="B228" s="68"/>
      <c r="C228" s="68"/>
      <c r="D228" s="7" t="s">
        <v>240</v>
      </c>
      <c r="E228" s="9"/>
      <c r="F228" s="9"/>
      <c r="G228" s="9">
        <f t="shared" si="3"/>
        <v>0</v>
      </c>
      <c r="H228" s="9"/>
    </row>
    <row r="229" spans="2:8" x14ac:dyDescent="0.4">
      <c r="B229" s="68"/>
      <c r="C229" s="68"/>
      <c r="D229" s="7" t="s">
        <v>241</v>
      </c>
      <c r="E229" s="9"/>
      <c r="F229" s="9"/>
      <c r="G229" s="9">
        <f t="shared" si="3"/>
        <v>0</v>
      </c>
      <c r="H229" s="9"/>
    </row>
    <row r="230" spans="2:8" x14ac:dyDescent="0.4">
      <c r="B230" s="68"/>
      <c r="C230" s="68"/>
      <c r="D230" s="7" t="s">
        <v>242</v>
      </c>
      <c r="E230" s="9"/>
      <c r="F230" s="9"/>
      <c r="G230" s="9">
        <f t="shared" si="3"/>
        <v>0</v>
      </c>
      <c r="H230" s="9"/>
    </row>
    <row r="231" spans="2:8" x14ac:dyDescent="0.4">
      <c r="B231" s="68"/>
      <c r="C231" s="68"/>
      <c r="D231" s="7" t="s">
        <v>243</v>
      </c>
      <c r="E231" s="9"/>
      <c r="F231" s="9"/>
      <c r="G231" s="9">
        <f t="shared" si="3"/>
        <v>0</v>
      </c>
      <c r="H231" s="9"/>
    </row>
    <row r="232" spans="2:8" x14ac:dyDescent="0.4">
      <c r="B232" s="68"/>
      <c r="C232" s="68"/>
      <c r="D232" s="7" t="s">
        <v>244</v>
      </c>
      <c r="E232" s="9"/>
      <c r="F232" s="9"/>
      <c r="G232" s="9">
        <f t="shared" si="3"/>
        <v>0</v>
      </c>
      <c r="H232" s="9"/>
    </row>
    <row r="233" spans="2:8" x14ac:dyDescent="0.4">
      <c r="B233" s="68"/>
      <c r="C233" s="68"/>
      <c r="D233" s="7" t="s">
        <v>245</v>
      </c>
      <c r="E233" s="9">
        <v>153000</v>
      </c>
      <c r="F233" s="9">
        <v>151554</v>
      </c>
      <c r="G233" s="9">
        <f t="shared" si="3"/>
        <v>1446</v>
      </c>
      <c r="H233" s="9"/>
    </row>
    <row r="234" spans="2:8" x14ac:dyDescent="0.4">
      <c r="B234" s="68"/>
      <c r="C234" s="68"/>
      <c r="D234" s="7" t="s">
        <v>31</v>
      </c>
      <c r="E234" s="9">
        <f>+E235+E236+E237+E238+E239+E240+E241+E242+E243+E244+E245+E246+E247+E248+E249+E250+E251+E252+E253+E254+E255+E256</f>
        <v>9563600</v>
      </c>
      <c r="F234" s="9">
        <f>+F235+F236+F237+F238+F239+F240+F241+F242+F243+F244+F245+F246+F247+F248+F249+F250+F251+F252+F253+F254+F255+F256</f>
        <v>8900831</v>
      </c>
      <c r="G234" s="9">
        <f t="shared" si="3"/>
        <v>662769</v>
      </c>
      <c r="H234" s="9"/>
    </row>
    <row r="235" spans="2:8" x14ac:dyDescent="0.4">
      <c r="B235" s="68"/>
      <c r="C235" s="68"/>
      <c r="D235" s="7" t="s">
        <v>246</v>
      </c>
      <c r="E235" s="9">
        <v>298000</v>
      </c>
      <c r="F235" s="9">
        <v>323789</v>
      </c>
      <c r="G235" s="9">
        <f t="shared" si="3"/>
        <v>-25789</v>
      </c>
      <c r="H235" s="9"/>
    </row>
    <row r="236" spans="2:8" x14ac:dyDescent="0.4">
      <c r="B236" s="68"/>
      <c r="C236" s="68"/>
      <c r="D236" s="7" t="s">
        <v>247</v>
      </c>
      <c r="E236" s="9">
        <v>15000</v>
      </c>
      <c r="F236" s="9"/>
      <c r="G236" s="9">
        <f t="shared" si="3"/>
        <v>15000</v>
      </c>
      <c r="H236" s="9"/>
    </row>
    <row r="237" spans="2:8" x14ac:dyDescent="0.4">
      <c r="B237" s="68"/>
      <c r="C237" s="68"/>
      <c r="D237" s="7" t="s">
        <v>248</v>
      </c>
      <c r="E237" s="9">
        <v>171000</v>
      </c>
      <c r="F237" s="9">
        <v>160870</v>
      </c>
      <c r="G237" s="9">
        <f t="shared" si="3"/>
        <v>10130</v>
      </c>
      <c r="H237" s="9"/>
    </row>
    <row r="238" spans="2:8" x14ac:dyDescent="0.4">
      <c r="B238" s="68"/>
      <c r="C238" s="68"/>
      <c r="D238" s="7" t="s">
        <v>249</v>
      </c>
      <c r="E238" s="9">
        <v>135000</v>
      </c>
      <c r="F238" s="9">
        <v>71500</v>
      </c>
      <c r="G238" s="9">
        <f t="shared" si="3"/>
        <v>63500</v>
      </c>
      <c r="H238" s="9"/>
    </row>
    <row r="239" spans="2:8" x14ac:dyDescent="0.4">
      <c r="B239" s="68"/>
      <c r="C239" s="68"/>
      <c r="D239" s="7" t="s">
        <v>250</v>
      </c>
      <c r="E239" s="9">
        <v>373000</v>
      </c>
      <c r="F239" s="9">
        <v>339114</v>
      </c>
      <c r="G239" s="9">
        <f t="shared" si="3"/>
        <v>33886</v>
      </c>
      <c r="H239" s="9"/>
    </row>
    <row r="240" spans="2:8" x14ac:dyDescent="0.4">
      <c r="B240" s="68"/>
      <c r="C240" s="68"/>
      <c r="D240" s="7" t="s">
        <v>251</v>
      </c>
      <c r="E240" s="9">
        <v>40000</v>
      </c>
      <c r="F240" s="9">
        <v>40000</v>
      </c>
      <c r="G240" s="9">
        <f t="shared" si="3"/>
        <v>0</v>
      </c>
      <c r="H240" s="9"/>
    </row>
    <row r="241" spans="2:8" x14ac:dyDescent="0.4">
      <c r="B241" s="68"/>
      <c r="C241" s="68"/>
      <c r="D241" s="7" t="s">
        <v>229</v>
      </c>
      <c r="E241" s="9">
        <v>710000</v>
      </c>
      <c r="F241" s="9">
        <v>648162</v>
      </c>
      <c r="G241" s="9">
        <f t="shared" si="3"/>
        <v>61838</v>
      </c>
      <c r="H241" s="9"/>
    </row>
    <row r="242" spans="2:8" x14ac:dyDescent="0.4">
      <c r="B242" s="68"/>
      <c r="C242" s="68"/>
      <c r="D242" s="7" t="s">
        <v>230</v>
      </c>
      <c r="E242" s="9"/>
      <c r="F242" s="9"/>
      <c r="G242" s="9">
        <f t="shared" si="3"/>
        <v>0</v>
      </c>
      <c r="H242" s="9"/>
    </row>
    <row r="243" spans="2:8" x14ac:dyDescent="0.4">
      <c r="B243" s="68"/>
      <c r="C243" s="68"/>
      <c r="D243" s="7" t="s">
        <v>236</v>
      </c>
      <c r="E243" s="9">
        <v>90000</v>
      </c>
      <c r="F243" s="9">
        <v>71500</v>
      </c>
      <c r="G243" s="9">
        <f t="shared" si="3"/>
        <v>18500</v>
      </c>
      <c r="H243" s="9"/>
    </row>
    <row r="244" spans="2:8" x14ac:dyDescent="0.4">
      <c r="B244" s="68"/>
      <c r="C244" s="68"/>
      <c r="D244" s="7" t="s">
        <v>252</v>
      </c>
      <c r="E244" s="9">
        <v>677000</v>
      </c>
      <c r="F244" s="9">
        <v>600670</v>
      </c>
      <c r="G244" s="9">
        <f t="shared" si="3"/>
        <v>76330</v>
      </c>
      <c r="H244" s="9"/>
    </row>
    <row r="245" spans="2:8" x14ac:dyDescent="0.4">
      <c r="B245" s="68"/>
      <c r="C245" s="68"/>
      <c r="D245" s="7" t="s">
        <v>253</v>
      </c>
      <c r="E245" s="9"/>
      <c r="F245" s="9"/>
      <c r="G245" s="9">
        <f t="shared" si="3"/>
        <v>0</v>
      </c>
      <c r="H245" s="9"/>
    </row>
    <row r="246" spans="2:8" x14ac:dyDescent="0.4">
      <c r="B246" s="68"/>
      <c r="C246" s="68"/>
      <c r="D246" s="7" t="s">
        <v>254</v>
      </c>
      <c r="E246" s="9"/>
      <c r="F246" s="9"/>
      <c r="G246" s="9">
        <f t="shared" si="3"/>
        <v>0</v>
      </c>
      <c r="H246" s="9"/>
    </row>
    <row r="247" spans="2:8" x14ac:dyDescent="0.4">
      <c r="B247" s="68"/>
      <c r="C247" s="68"/>
      <c r="D247" s="7" t="s">
        <v>255</v>
      </c>
      <c r="E247" s="9">
        <v>2930000</v>
      </c>
      <c r="F247" s="9">
        <v>2819400</v>
      </c>
      <c r="G247" s="9">
        <f t="shared" si="3"/>
        <v>110600</v>
      </c>
      <c r="H247" s="9"/>
    </row>
    <row r="248" spans="2:8" x14ac:dyDescent="0.4">
      <c r="B248" s="68"/>
      <c r="C248" s="68"/>
      <c r="D248" s="7" t="s">
        <v>256</v>
      </c>
      <c r="E248" s="9">
        <v>182600</v>
      </c>
      <c r="F248" s="9">
        <v>156401</v>
      </c>
      <c r="G248" s="9">
        <f t="shared" si="3"/>
        <v>26199</v>
      </c>
      <c r="H248" s="9"/>
    </row>
    <row r="249" spans="2:8" x14ac:dyDescent="0.4">
      <c r="B249" s="68"/>
      <c r="C249" s="68"/>
      <c r="D249" s="7" t="s">
        <v>232</v>
      </c>
      <c r="E249" s="9"/>
      <c r="F249" s="9"/>
      <c r="G249" s="9">
        <f t="shared" si="3"/>
        <v>0</v>
      </c>
      <c r="H249" s="9"/>
    </row>
    <row r="250" spans="2:8" x14ac:dyDescent="0.4">
      <c r="B250" s="68"/>
      <c r="C250" s="68"/>
      <c r="D250" s="7" t="s">
        <v>233</v>
      </c>
      <c r="E250" s="9"/>
      <c r="F250" s="9"/>
      <c r="G250" s="9">
        <f t="shared" si="3"/>
        <v>0</v>
      </c>
      <c r="H250" s="9"/>
    </row>
    <row r="251" spans="2:8" x14ac:dyDescent="0.4">
      <c r="B251" s="68"/>
      <c r="C251" s="68"/>
      <c r="D251" s="7" t="s">
        <v>257</v>
      </c>
      <c r="E251" s="9"/>
      <c r="F251" s="9"/>
      <c r="G251" s="9">
        <f t="shared" si="3"/>
        <v>0</v>
      </c>
      <c r="H251" s="9"/>
    </row>
    <row r="252" spans="2:8" x14ac:dyDescent="0.4">
      <c r="B252" s="68"/>
      <c r="C252" s="68"/>
      <c r="D252" s="7" t="s">
        <v>258</v>
      </c>
      <c r="E252" s="9">
        <v>5000</v>
      </c>
      <c r="F252" s="9">
        <v>3700</v>
      </c>
      <c r="G252" s="9">
        <f t="shared" si="3"/>
        <v>1300</v>
      </c>
      <c r="H252" s="9"/>
    </row>
    <row r="253" spans="2:8" x14ac:dyDescent="0.4">
      <c r="B253" s="68"/>
      <c r="C253" s="68"/>
      <c r="D253" s="7" t="s">
        <v>259</v>
      </c>
      <c r="E253" s="9">
        <v>3215000</v>
      </c>
      <c r="F253" s="9">
        <v>3006160</v>
      </c>
      <c r="G253" s="9">
        <f t="shared" si="3"/>
        <v>208840</v>
      </c>
      <c r="H253" s="9"/>
    </row>
    <row r="254" spans="2:8" x14ac:dyDescent="0.4">
      <c r="B254" s="68"/>
      <c r="C254" s="68"/>
      <c r="D254" s="7" t="s">
        <v>260</v>
      </c>
      <c r="E254" s="9"/>
      <c r="F254" s="9"/>
      <c r="G254" s="9">
        <f t="shared" si="3"/>
        <v>0</v>
      </c>
      <c r="H254" s="9"/>
    </row>
    <row r="255" spans="2:8" x14ac:dyDescent="0.4">
      <c r="B255" s="68"/>
      <c r="C255" s="68"/>
      <c r="D255" s="7" t="s">
        <v>261</v>
      </c>
      <c r="E255" s="9">
        <v>111000</v>
      </c>
      <c r="F255" s="9">
        <v>82625</v>
      </c>
      <c r="G255" s="9">
        <f t="shared" si="3"/>
        <v>28375</v>
      </c>
      <c r="H255" s="9"/>
    </row>
    <row r="256" spans="2:8" x14ac:dyDescent="0.4">
      <c r="B256" s="68"/>
      <c r="C256" s="68"/>
      <c r="D256" s="7" t="s">
        <v>245</v>
      </c>
      <c r="E256" s="9">
        <v>611000</v>
      </c>
      <c r="F256" s="9">
        <v>576940</v>
      </c>
      <c r="G256" s="9">
        <f t="shared" si="3"/>
        <v>34060</v>
      </c>
      <c r="H256" s="9"/>
    </row>
    <row r="257" spans="2:8" x14ac:dyDescent="0.4">
      <c r="B257" s="68"/>
      <c r="C257" s="68"/>
      <c r="D257" s="7" t="s">
        <v>32</v>
      </c>
      <c r="E257" s="9">
        <f>+E258+E261</f>
        <v>0</v>
      </c>
      <c r="F257" s="9">
        <f>+F258+F261</f>
        <v>0</v>
      </c>
      <c r="G257" s="9">
        <f t="shared" si="3"/>
        <v>0</v>
      </c>
      <c r="H257" s="9"/>
    </row>
    <row r="258" spans="2:8" x14ac:dyDescent="0.4">
      <c r="B258" s="68"/>
      <c r="C258" s="68"/>
      <c r="D258" s="7" t="s">
        <v>262</v>
      </c>
      <c r="E258" s="9">
        <f>+E259+E260</f>
        <v>0</v>
      </c>
      <c r="F258" s="9">
        <f>+F259+F260</f>
        <v>0</v>
      </c>
      <c r="G258" s="9">
        <f t="shared" si="3"/>
        <v>0</v>
      </c>
      <c r="H258" s="9"/>
    </row>
    <row r="259" spans="2:8" x14ac:dyDescent="0.4">
      <c r="B259" s="68"/>
      <c r="C259" s="68"/>
      <c r="D259" s="7" t="s">
        <v>263</v>
      </c>
      <c r="E259" s="9"/>
      <c r="F259" s="9"/>
      <c r="G259" s="9">
        <f t="shared" si="3"/>
        <v>0</v>
      </c>
      <c r="H259" s="9"/>
    </row>
    <row r="260" spans="2:8" x14ac:dyDescent="0.4">
      <c r="B260" s="68"/>
      <c r="C260" s="68"/>
      <c r="D260" s="7" t="s">
        <v>264</v>
      </c>
      <c r="E260" s="9"/>
      <c r="F260" s="9"/>
      <c r="G260" s="9">
        <f t="shared" si="3"/>
        <v>0</v>
      </c>
      <c r="H260" s="9"/>
    </row>
    <row r="261" spans="2:8" x14ac:dyDescent="0.4">
      <c r="B261" s="68"/>
      <c r="C261" s="68"/>
      <c r="D261" s="7" t="s">
        <v>265</v>
      </c>
      <c r="E261" s="9"/>
      <c r="F261" s="9"/>
      <c r="G261" s="9">
        <f t="shared" si="3"/>
        <v>0</v>
      </c>
      <c r="H261" s="9"/>
    </row>
    <row r="262" spans="2:8" x14ac:dyDescent="0.4">
      <c r="B262" s="68"/>
      <c r="C262" s="68"/>
      <c r="D262" s="7" t="s">
        <v>33</v>
      </c>
      <c r="E262" s="9"/>
      <c r="F262" s="9"/>
      <c r="G262" s="9">
        <f t="shared" si="3"/>
        <v>0</v>
      </c>
      <c r="H262" s="9"/>
    </row>
    <row r="263" spans="2:8" x14ac:dyDescent="0.4">
      <c r="B263" s="68"/>
      <c r="C263" s="68"/>
      <c r="D263" s="7" t="s">
        <v>34</v>
      </c>
      <c r="E263" s="9"/>
      <c r="F263" s="9"/>
      <c r="G263" s="9">
        <f t="shared" ref="G263:G326" si="4">E263-F263</f>
        <v>0</v>
      </c>
      <c r="H263" s="9"/>
    </row>
    <row r="264" spans="2:8" x14ac:dyDescent="0.4">
      <c r="B264" s="68"/>
      <c r="C264" s="68"/>
      <c r="D264" s="7" t="s">
        <v>35</v>
      </c>
      <c r="E264" s="9">
        <v>187000</v>
      </c>
      <c r="F264" s="9">
        <v>186431</v>
      </c>
      <c r="G264" s="9">
        <f t="shared" si="4"/>
        <v>569</v>
      </c>
      <c r="H264" s="9"/>
    </row>
    <row r="265" spans="2:8" x14ac:dyDescent="0.4">
      <c r="B265" s="68"/>
      <c r="C265" s="68"/>
      <c r="D265" s="7" t="s">
        <v>720</v>
      </c>
      <c r="E265" s="9"/>
      <c r="F265" s="9"/>
      <c r="G265" s="9">
        <f t="shared" si="4"/>
        <v>0</v>
      </c>
      <c r="H265" s="9"/>
    </row>
    <row r="266" spans="2:8" x14ac:dyDescent="0.4">
      <c r="B266" s="68"/>
      <c r="C266" s="68"/>
      <c r="D266" s="7" t="s">
        <v>36</v>
      </c>
      <c r="E266" s="9">
        <f>+E267+E268</f>
        <v>0</v>
      </c>
      <c r="F266" s="9">
        <f>+F267+F268</f>
        <v>0</v>
      </c>
      <c r="G266" s="9">
        <f t="shared" si="4"/>
        <v>0</v>
      </c>
      <c r="H266" s="9"/>
    </row>
    <row r="267" spans="2:8" x14ac:dyDescent="0.4">
      <c r="B267" s="68"/>
      <c r="C267" s="68"/>
      <c r="D267" s="7" t="s">
        <v>266</v>
      </c>
      <c r="E267" s="9"/>
      <c r="F267" s="9"/>
      <c r="G267" s="9">
        <f t="shared" si="4"/>
        <v>0</v>
      </c>
      <c r="H267" s="9"/>
    </row>
    <row r="268" spans="2:8" x14ac:dyDescent="0.4">
      <c r="B268" s="68"/>
      <c r="C268" s="68"/>
      <c r="D268" s="7" t="s">
        <v>245</v>
      </c>
      <c r="E268" s="9"/>
      <c r="F268" s="9"/>
      <c r="G268" s="9">
        <f t="shared" si="4"/>
        <v>0</v>
      </c>
      <c r="H268" s="9"/>
    </row>
    <row r="269" spans="2:8" x14ac:dyDescent="0.4">
      <c r="B269" s="68"/>
      <c r="C269" s="68"/>
      <c r="D269" s="7" t="s">
        <v>37</v>
      </c>
      <c r="E269" s="9">
        <f>+E270+E271+E273+E274+E275</f>
        <v>0</v>
      </c>
      <c r="F269" s="9">
        <f>+F270+F271+F273+F274+F275</f>
        <v>0</v>
      </c>
      <c r="G269" s="9">
        <f t="shared" si="4"/>
        <v>0</v>
      </c>
      <c r="H269" s="9"/>
    </row>
    <row r="270" spans="2:8" x14ac:dyDescent="0.4">
      <c r="B270" s="68"/>
      <c r="C270" s="68"/>
      <c r="D270" s="7" t="s">
        <v>267</v>
      </c>
      <c r="E270" s="9"/>
      <c r="F270" s="9"/>
      <c r="G270" s="9">
        <f t="shared" si="4"/>
        <v>0</v>
      </c>
      <c r="H270" s="9"/>
    </row>
    <row r="271" spans="2:8" x14ac:dyDescent="0.4">
      <c r="B271" s="68"/>
      <c r="C271" s="68"/>
      <c r="D271" s="7" t="s">
        <v>268</v>
      </c>
      <c r="E271" s="9">
        <f>+E272</f>
        <v>0</v>
      </c>
      <c r="F271" s="9">
        <f>+F272</f>
        <v>0</v>
      </c>
      <c r="G271" s="9">
        <f t="shared" si="4"/>
        <v>0</v>
      </c>
      <c r="H271" s="9"/>
    </row>
    <row r="272" spans="2:8" x14ac:dyDescent="0.4">
      <c r="B272" s="68"/>
      <c r="C272" s="68"/>
      <c r="D272" s="7" t="s">
        <v>269</v>
      </c>
      <c r="E272" s="9"/>
      <c r="F272" s="9"/>
      <c r="G272" s="9">
        <f t="shared" si="4"/>
        <v>0</v>
      </c>
      <c r="H272" s="9"/>
    </row>
    <row r="273" spans="2:8" x14ac:dyDescent="0.4">
      <c r="B273" s="68"/>
      <c r="C273" s="68"/>
      <c r="D273" s="7" t="s">
        <v>270</v>
      </c>
      <c r="E273" s="9"/>
      <c r="F273" s="9"/>
      <c r="G273" s="9">
        <f t="shared" si="4"/>
        <v>0</v>
      </c>
      <c r="H273" s="9"/>
    </row>
    <row r="274" spans="2:8" x14ac:dyDescent="0.4">
      <c r="B274" s="68"/>
      <c r="C274" s="68"/>
      <c r="D274" s="7" t="s">
        <v>728</v>
      </c>
      <c r="E274" s="9"/>
      <c r="F274" s="9"/>
      <c r="G274" s="9">
        <f t="shared" si="4"/>
        <v>0</v>
      </c>
      <c r="H274" s="9"/>
    </row>
    <row r="275" spans="2:8" x14ac:dyDescent="0.4">
      <c r="B275" s="68"/>
      <c r="C275" s="68"/>
      <c r="D275" s="7" t="s">
        <v>271</v>
      </c>
      <c r="E275" s="9"/>
      <c r="F275" s="9"/>
      <c r="G275" s="9">
        <f t="shared" si="4"/>
        <v>0</v>
      </c>
      <c r="H275" s="9"/>
    </row>
    <row r="276" spans="2:8" x14ac:dyDescent="0.4">
      <c r="B276" s="68"/>
      <c r="C276" s="69"/>
      <c r="D276" s="11" t="s">
        <v>38</v>
      </c>
      <c r="E276" s="13">
        <f>+E196+E205+E234+E257+E262+E263+E264+E265+E266+E269</f>
        <v>191125600</v>
      </c>
      <c r="F276" s="13">
        <f>+F196+F205+F234+F257+F262+F263+F264+F265+F266+F269</f>
        <v>182834947</v>
      </c>
      <c r="G276" s="13">
        <f t="shared" si="4"/>
        <v>8290653</v>
      </c>
      <c r="H276" s="13"/>
    </row>
    <row r="277" spans="2:8" x14ac:dyDescent="0.4">
      <c r="B277" s="69"/>
      <c r="C277" s="14" t="s">
        <v>39</v>
      </c>
      <c r="D277" s="15"/>
      <c r="E277" s="16">
        <f xml:space="preserve"> +E195 - E276</f>
        <v>-1828200</v>
      </c>
      <c r="F277" s="16">
        <f xml:space="preserve"> +F195 - F276</f>
        <v>6510214</v>
      </c>
      <c r="G277" s="16">
        <f t="shared" si="4"/>
        <v>-8338414</v>
      </c>
      <c r="H277" s="16"/>
    </row>
    <row r="278" spans="2:8" x14ac:dyDescent="0.4">
      <c r="B278" s="67" t="s">
        <v>40</v>
      </c>
      <c r="C278" s="67" t="s">
        <v>9</v>
      </c>
      <c r="D278" s="7" t="s">
        <v>41</v>
      </c>
      <c r="E278" s="9">
        <f>+E279+E280</f>
        <v>0</v>
      </c>
      <c r="F278" s="9">
        <f>+F279+F280</f>
        <v>0</v>
      </c>
      <c r="G278" s="9">
        <f t="shared" si="4"/>
        <v>0</v>
      </c>
      <c r="H278" s="9"/>
    </row>
    <row r="279" spans="2:8" x14ac:dyDescent="0.4">
      <c r="B279" s="68"/>
      <c r="C279" s="68"/>
      <c r="D279" s="7" t="s">
        <v>272</v>
      </c>
      <c r="E279" s="9"/>
      <c r="F279" s="9"/>
      <c r="G279" s="9">
        <f t="shared" si="4"/>
        <v>0</v>
      </c>
      <c r="H279" s="9"/>
    </row>
    <row r="280" spans="2:8" x14ac:dyDescent="0.4">
      <c r="B280" s="68"/>
      <c r="C280" s="68"/>
      <c r="D280" s="7" t="s">
        <v>273</v>
      </c>
      <c r="E280" s="9"/>
      <c r="F280" s="9"/>
      <c r="G280" s="9">
        <f t="shared" si="4"/>
        <v>0</v>
      </c>
      <c r="H280" s="9"/>
    </row>
    <row r="281" spans="2:8" x14ac:dyDescent="0.4">
      <c r="B281" s="68"/>
      <c r="C281" s="68"/>
      <c r="D281" s="7" t="s">
        <v>42</v>
      </c>
      <c r="E281" s="9">
        <f>+E282+E283</f>
        <v>0</v>
      </c>
      <c r="F281" s="9">
        <f>+F282+F283</f>
        <v>0</v>
      </c>
      <c r="G281" s="9">
        <f t="shared" si="4"/>
        <v>0</v>
      </c>
      <c r="H281" s="9"/>
    </row>
    <row r="282" spans="2:8" x14ac:dyDescent="0.4">
      <c r="B282" s="68"/>
      <c r="C282" s="68"/>
      <c r="D282" s="7" t="s">
        <v>274</v>
      </c>
      <c r="E282" s="9"/>
      <c r="F282" s="9"/>
      <c r="G282" s="9">
        <f t="shared" si="4"/>
        <v>0</v>
      </c>
      <c r="H282" s="9"/>
    </row>
    <row r="283" spans="2:8" x14ac:dyDescent="0.4">
      <c r="B283" s="68"/>
      <c r="C283" s="68"/>
      <c r="D283" s="7" t="s">
        <v>275</v>
      </c>
      <c r="E283" s="9"/>
      <c r="F283" s="9"/>
      <c r="G283" s="9">
        <f t="shared" si="4"/>
        <v>0</v>
      </c>
      <c r="H283" s="9"/>
    </row>
    <row r="284" spans="2:8" x14ac:dyDescent="0.4">
      <c r="B284" s="68"/>
      <c r="C284" s="68"/>
      <c r="D284" s="7" t="s">
        <v>43</v>
      </c>
      <c r="E284" s="9"/>
      <c r="F284" s="9"/>
      <c r="G284" s="9">
        <f t="shared" si="4"/>
        <v>0</v>
      </c>
      <c r="H284" s="9"/>
    </row>
    <row r="285" spans="2:8" x14ac:dyDescent="0.4">
      <c r="B285" s="68"/>
      <c r="C285" s="68"/>
      <c r="D285" s="7" t="s">
        <v>721</v>
      </c>
      <c r="E285" s="9"/>
      <c r="F285" s="9"/>
      <c r="G285" s="9">
        <f t="shared" si="4"/>
        <v>0</v>
      </c>
      <c r="H285" s="9"/>
    </row>
    <row r="286" spans="2:8" x14ac:dyDescent="0.4">
      <c r="B286" s="68"/>
      <c r="C286" s="68"/>
      <c r="D286" s="7" t="s">
        <v>44</v>
      </c>
      <c r="E286" s="9">
        <f>+E287+E288</f>
        <v>0</v>
      </c>
      <c r="F286" s="9">
        <f>+F287+F288</f>
        <v>0</v>
      </c>
      <c r="G286" s="9">
        <f t="shared" si="4"/>
        <v>0</v>
      </c>
      <c r="H286" s="9"/>
    </row>
    <row r="287" spans="2:8" x14ac:dyDescent="0.4">
      <c r="B287" s="68"/>
      <c r="C287" s="68"/>
      <c r="D287" s="7" t="s">
        <v>276</v>
      </c>
      <c r="E287" s="9"/>
      <c r="F287" s="9"/>
      <c r="G287" s="9">
        <f t="shared" si="4"/>
        <v>0</v>
      </c>
      <c r="H287" s="9"/>
    </row>
    <row r="288" spans="2:8" x14ac:dyDescent="0.4">
      <c r="B288" s="68"/>
      <c r="C288" s="68"/>
      <c r="D288" s="7" t="s">
        <v>277</v>
      </c>
      <c r="E288" s="9"/>
      <c r="F288" s="9"/>
      <c r="G288" s="9">
        <f t="shared" si="4"/>
        <v>0</v>
      </c>
      <c r="H288" s="9"/>
    </row>
    <row r="289" spans="2:8" x14ac:dyDescent="0.4">
      <c r="B289" s="68"/>
      <c r="C289" s="68"/>
      <c r="D289" s="7" t="s">
        <v>45</v>
      </c>
      <c r="E289" s="9"/>
      <c r="F289" s="9"/>
      <c r="G289" s="9">
        <f t="shared" si="4"/>
        <v>0</v>
      </c>
      <c r="H289" s="9"/>
    </row>
    <row r="290" spans="2:8" x14ac:dyDescent="0.4">
      <c r="B290" s="68"/>
      <c r="C290" s="69"/>
      <c r="D290" s="11" t="s">
        <v>46</v>
      </c>
      <c r="E290" s="13">
        <f>+E278+E281+E284+E285+E286+E289</f>
        <v>0</v>
      </c>
      <c r="F290" s="13">
        <f>+F278+F281+F284+F285+F286+F289</f>
        <v>0</v>
      </c>
      <c r="G290" s="13">
        <f t="shared" si="4"/>
        <v>0</v>
      </c>
      <c r="H290" s="13"/>
    </row>
    <row r="291" spans="2:8" x14ac:dyDescent="0.4">
      <c r="B291" s="68"/>
      <c r="C291" s="67" t="s">
        <v>28</v>
      </c>
      <c r="D291" s="7" t="s">
        <v>47</v>
      </c>
      <c r="E291" s="9">
        <v>4400000</v>
      </c>
      <c r="F291" s="9">
        <v>4400000</v>
      </c>
      <c r="G291" s="9">
        <f t="shared" si="4"/>
        <v>0</v>
      </c>
      <c r="H291" s="9"/>
    </row>
    <row r="292" spans="2:8" x14ac:dyDescent="0.4">
      <c r="B292" s="68"/>
      <c r="C292" s="68"/>
      <c r="D292" s="7" t="s">
        <v>722</v>
      </c>
      <c r="E292" s="9"/>
      <c r="F292" s="9"/>
      <c r="G292" s="9">
        <f t="shared" si="4"/>
        <v>0</v>
      </c>
      <c r="H292" s="9"/>
    </row>
    <row r="293" spans="2:8" x14ac:dyDescent="0.4">
      <c r="B293" s="68"/>
      <c r="C293" s="68"/>
      <c r="D293" s="7" t="s">
        <v>48</v>
      </c>
      <c r="E293" s="9">
        <f>+E294+E295+E296+E297</f>
        <v>0</v>
      </c>
      <c r="F293" s="9">
        <f>+F294+F295+F296+F297</f>
        <v>1572120</v>
      </c>
      <c r="G293" s="9">
        <f t="shared" si="4"/>
        <v>-1572120</v>
      </c>
      <c r="H293" s="9"/>
    </row>
    <row r="294" spans="2:8" x14ac:dyDescent="0.4">
      <c r="B294" s="68"/>
      <c r="C294" s="68"/>
      <c r="D294" s="7" t="s">
        <v>278</v>
      </c>
      <c r="E294" s="9"/>
      <c r="F294" s="9"/>
      <c r="G294" s="9">
        <f t="shared" si="4"/>
        <v>0</v>
      </c>
      <c r="H294" s="9"/>
    </row>
    <row r="295" spans="2:8" x14ac:dyDescent="0.4">
      <c r="B295" s="68"/>
      <c r="C295" s="68"/>
      <c r="D295" s="7" t="s">
        <v>279</v>
      </c>
      <c r="E295" s="9"/>
      <c r="F295" s="9"/>
      <c r="G295" s="9">
        <f t="shared" si="4"/>
        <v>0</v>
      </c>
      <c r="H295" s="9"/>
    </row>
    <row r="296" spans="2:8" x14ac:dyDescent="0.4">
      <c r="B296" s="68"/>
      <c r="C296" s="68"/>
      <c r="D296" s="7" t="s">
        <v>280</v>
      </c>
      <c r="E296" s="9"/>
      <c r="F296" s="9"/>
      <c r="G296" s="9">
        <f t="shared" si="4"/>
        <v>0</v>
      </c>
      <c r="H296" s="9"/>
    </row>
    <row r="297" spans="2:8" x14ac:dyDescent="0.4">
      <c r="B297" s="68"/>
      <c r="C297" s="68"/>
      <c r="D297" s="7" t="s">
        <v>281</v>
      </c>
      <c r="E297" s="9"/>
      <c r="F297" s="9">
        <v>1572120</v>
      </c>
      <c r="G297" s="9">
        <f t="shared" si="4"/>
        <v>-1572120</v>
      </c>
      <c r="H297" s="9"/>
    </row>
    <row r="298" spans="2:8" x14ac:dyDescent="0.4">
      <c r="B298" s="68"/>
      <c r="C298" s="68"/>
      <c r="D298" s="7" t="s">
        <v>49</v>
      </c>
      <c r="E298" s="9"/>
      <c r="F298" s="9"/>
      <c r="G298" s="9">
        <f t="shared" si="4"/>
        <v>0</v>
      </c>
      <c r="H298" s="9"/>
    </row>
    <row r="299" spans="2:8" x14ac:dyDescent="0.4">
      <c r="B299" s="68"/>
      <c r="C299" s="68"/>
      <c r="D299" s="7" t="s">
        <v>50</v>
      </c>
      <c r="E299" s="9"/>
      <c r="F299" s="9"/>
      <c r="G299" s="9">
        <f t="shared" si="4"/>
        <v>0</v>
      </c>
      <c r="H299" s="9"/>
    </row>
    <row r="300" spans="2:8" x14ac:dyDescent="0.4">
      <c r="B300" s="68"/>
      <c r="C300" s="68"/>
      <c r="D300" s="7" t="s">
        <v>51</v>
      </c>
      <c r="E300" s="9">
        <f>+E301</f>
        <v>0</v>
      </c>
      <c r="F300" s="9">
        <f>+F301</f>
        <v>0</v>
      </c>
      <c r="G300" s="9">
        <f t="shared" si="4"/>
        <v>0</v>
      </c>
      <c r="H300" s="9"/>
    </row>
    <row r="301" spans="2:8" x14ac:dyDescent="0.4">
      <c r="B301" s="68"/>
      <c r="C301" s="68"/>
      <c r="D301" s="7" t="s">
        <v>704</v>
      </c>
      <c r="E301" s="9"/>
      <c r="F301" s="9"/>
      <c r="G301" s="9">
        <f t="shared" si="4"/>
        <v>0</v>
      </c>
      <c r="H301" s="9"/>
    </row>
    <row r="302" spans="2:8" x14ac:dyDescent="0.4">
      <c r="B302" s="68"/>
      <c r="C302" s="69"/>
      <c r="D302" s="11" t="s">
        <v>52</v>
      </c>
      <c r="E302" s="13">
        <f>+E291+E292+E293+E298+E299+E300</f>
        <v>4400000</v>
      </c>
      <c r="F302" s="13">
        <f>+F291+F292+F293+F298+F299+F300</f>
        <v>5972120</v>
      </c>
      <c r="G302" s="13">
        <f t="shared" si="4"/>
        <v>-1572120</v>
      </c>
      <c r="H302" s="13"/>
    </row>
    <row r="303" spans="2:8" x14ac:dyDescent="0.4">
      <c r="B303" s="69"/>
      <c r="C303" s="17" t="s">
        <v>53</v>
      </c>
      <c r="D303" s="15"/>
      <c r="E303" s="16">
        <f xml:space="preserve"> +E290 - E302</f>
        <v>-4400000</v>
      </c>
      <c r="F303" s="16">
        <f xml:space="preserve"> +F290 - F302</f>
        <v>-5972120</v>
      </c>
      <c r="G303" s="16">
        <f t="shared" si="4"/>
        <v>1572120</v>
      </c>
      <c r="H303" s="16"/>
    </row>
    <row r="304" spans="2:8" x14ac:dyDescent="0.4">
      <c r="B304" s="67" t="s">
        <v>54</v>
      </c>
      <c r="C304" s="67" t="s">
        <v>9</v>
      </c>
      <c r="D304" s="7" t="s">
        <v>55</v>
      </c>
      <c r="E304" s="9"/>
      <c r="F304" s="9"/>
      <c r="G304" s="9">
        <f t="shared" si="4"/>
        <v>0</v>
      </c>
      <c r="H304" s="9"/>
    </row>
    <row r="305" spans="2:8" x14ac:dyDescent="0.4">
      <c r="B305" s="68"/>
      <c r="C305" s="68"/>
      <c r="D305" s="7" t="s">
        <v>56</v>
      </c>
      <c r="E305" s="9"/>
      <c r="F305" s="9"/>
      <c r="G305" s="9">
        <f t="shared" si="4"/>
        <v>0</v>
      </c>
      <c r="H305" s="9"/>
    </row>
    <row r="306" spans="2:8" x14ac:dyDescent="0.4">
      <c r="B306" s="68"/>
      <c r="C306" s="68"/>
      <c r="D306" s="7" t="s">
        <v>57</v>
      </c>
      <c r="E306" s="9"/>
      <c r="F306" s="9"/>
      <c r="G306" s="9">
        <f t="shared" si="4"/>
        <v>0</v>
      </c>
      <c r="H306" s="9"/>
    </row>
    <row r="307" spans="2:8" x14ac:dyDescent="0.4">
      <c r="B307" s="68"/>
      <c r="C307" s="68"/>
      <c r="D307" s="7" t="s">
        <v>723</v>
      </c>
      <c r="E307" s="9"/>
      <c r="F307" s="9"/>
      <c r="G307" s="9">
        <f t="shared" si="4"/>
        <v>0</v>
      </c>
      <c r="H307" s="9"/>
    </row>
    <row r="308" spans="2:8" x14ac:dyDescent="0.4">
      <c r="B308" s="68"/>
      <c r="C308" s="68"/>
      <c r="D308" s="7" t="s">
        <v>58</v>
      </c>
      <c r="E308" s="9"/>
      <c r="F308" s="9"/>
      <c r="G308" s="9">
        <f t="shared" si="4"/>
        <v>0</v>
      </c>
      <c r="H308" s="9"/>
    </row>
    <row r="309" spans="2:8" x14ac:dyDescent="0.4">
      <c r="B309" s="68"/>
      <c r="C309" s="68"/>
      <c r="D309" s="7" t="s">
        <v>724</v>
      </c>
      <c r="E309" s="9"/>
      <c r="F309" s="9"/>
      <c r="G309" s="9">
        <f t="shared" si="4"/>
        <v>0</v>
      </c>
      <c r="H309" s="9"/>
    </row>
    <row r="310" spans="2:8" x14ac:dyDescent="0.4">
      <c r="B310" s="68"/>
      <c r="C310" s="68"/>
      <c r="D310" s="7" t="s">
        <v>59</v>
      </c>
      <c r="E310" s="9"/>
      <c r="F310" s="9"/>
      <c r="G310" s="9">
        <f t="shared" si="4"/>
        <v>0</v>
      </c>
      <c r="H310" s="9"/>
    </row>
    <row r="311" spans="2:8" x14ac:dyDescent="0.4">
      <c r="B311" s="68"/>
      <c r="C311" s="68"/>
      <c r="D311" s="7" t="s">
        <v>60</v>
      </c>
      <c r="E311" s="9">
        <f>+E312+E313+E314</f>
        <v>866000</v>
      </c>
      <c r="F311" s="9">
        <f>+F312+F313+F314</f>
        <v>865215</v>
      </c>
      <c r="G311" s="9">
        <f t="shared" si="4"/>
        <v>785</v>
      </c>
      <c r="H311" s="9"/>
    </row>
    <row r="312" spans="2:8" x14ac:dyDescent="0.4">
      <c r="B312" s="68"/>
      <c r="C312" s="68"/>
      <c r="D312" s="7" t="s">
        <v>282</v>
      </c>
      <c r="E312" s="9">
        <v>866000</v>
      </c>
      <c r="F312" s="9">
        <v>865215</v>
      </c>
      <c r="G312" s="9">
        <f t="shared" si="4"/>
        <v>785</v>
      </c>
      <c r="H312" s="9"/>
    </row>
    <row r="313" spans="2:8" x14ac:dyDescent="0.4">
      <c r="B313" s="68"/>
      <c r="C313" s="68"/>
      <c r="D313" s="7" t="s">
        <v>283</v>
      </c>
      <c r="E313" s="9"/>
      <c r="F313" s="9"/>
      <c r="G313" s="9">
        <f t="shared" si="4"/>
        <v>0</v>
      </c>
      <c r="H313" s="9"/>
    </row>
    <row r="314" spans="2:8" x14ac:dyDescent="0.4">
      <c r="B314" s="68"/>
      <c r="C314" s="68"/>
      <c r="D314" s="7" t="s">
        <v>284</v>
      </c>
      <c r="E314" s="9"/>
      <c r="F314" s="9"/>
      <c r="G314" s="9">
        <f t="shared" si="4"/>
        <v>0</v>
      </c>
      <c r="H314" s="9"/>
    </row>
    <row r="315" spans="2:8" x14ac:dyDescent="0.4">
      <c r="B315" s="68"/>
      <c r="C315" s="68"/>
      <c r="D315" s="7" t="s">
        <v>83</v>
      </c>
      <c r="E315" s="9"/>
      <c r="F315" s="9"/>
      <c r="G315" s="9">
        <f t="shared" si="4"/>
        <v>0</v>
      </c>
      <c r="H315" s="9"/>
    </row>
    <row r="316" spans="2:8" x14ac:dyDescent="0.4">
      <c r="B316" s="68"/>
      <c r="C316" s="68"/>
      <c r="D316" s="7" t="s">
        <v>100</v>
      </c>
      <c r="E316" s="9"/>
      <c r="F316" s="9"/>
      <c r="G316" s="9">
        <f t="shared" si="4"/>
        <v>0</v>
      </c>
      <c r="H316" s="9"/>
    </row>
    <row r="317" spans="2:8" x14ac:dyDescent="0.4">
      <c r="B317" s="68"/>
      <c r="C317" s="68"/>
      <c r="D317" s="7" t="s">
        <v>84</v>
      </c>
      <c r="E317" s="9"/>
      <c r="F317" s="9"/>
      <c r="G317" s="9">
        <f t="shared" si="4"/>
        <v>0</v>
      </c>
      <c r="H317" s="9"/>
    </row>
    <row r="318" spans="2:8" x14ac:dyDescent="0.4">
      <c r="B318" s="68"/>
      <c r="C318" s="68"/>
      <c r="D318" s="7" t="s">
        <v>101</v>
      </c>
      <c r="E318" s="9"/>
      <c r="F318" s="9"/>
      <c r="G318" s="9">
        <f t="shared" si="4"/>
        <v>0</v>
      </c>
      <c r="H318" s="9"/>
    </row>
    <row r="319" spans="2:8" x14ac:dyDescent="0.4">
      <c r="B319" s="68"/>
      <c r="C319" s="68"/>
      <c r="D319" s="7" t="s">
        <v>85</v>
      </c>
      <c r="E319" s="9"/>
      <c r="F319" s="9"/>
      <c r="G319" s="9">
        <f t="shared" si="4"/>
        <v>0</v>
      </c>
      <c r="H319" s="9"/>
    </row>
    <row r="320" spans="2:8" x14ac:dyDescent="0.4">
      <c r="B320" s="68"/>
      <c r="C320" s="68"/>
      <c r="D320" s="7" t="s">
        <v>102</v>
      </c>
      <c r="E320" s="9">
        <v>2500000</v>
      </c>
      <c r="F320" s="9">
        <v>2500000</v>
      </c>
      <c r="G320" s="9">
        <f t="shared" si="4"/>
        <v>0</v>
      </c>
      <c r="H320" s="9"/>
    </row>
    <row r="321" spans="2:8" x14ac:dyDescent="0.4">
      <c r="B321" s="68"/>
      <c r="C321" s="68"/>
      <c r="D321" s="7" t="s">
        <v>61</v>
      </c>
      <c r="E321" s="9"/>
      <c r="F321" s="9"/>
      <c r="G321" s="9">
        <f t="shared" si="4"/>
        <v>0</v>
      </c>
      <c r="H321" s="9"/>
    </row>
    <row r="322" spans="2:8" x14ac:dyDescent="0.4">
      <c r="B322" s="68"/>
      <c r="C322" s="69"/>
      <c r="D322" s="11" t="s">
        <v>62</v>
      </c>
      <c r="E322" s="13">
        <f>+E304+E305+E306+E307+E308+E309+E310+E311+E315+E316+E317+E318+E319+E320+E321</f>
        <v>3366000</v>
      </c>
      <c r="F322" s="13">
        <f>+F304+F305+F306+F307+F308+F309+F310+F311+F315+F316+F317+F318+F319+F320+F321</f>
        <v>3365215</v>
      </c>
      <c r="G322" s="13">
        <f t="shared" si="4"/>
        <v>785</v>
      </c>
      <c r="H322" s="13"/>
    </row>
    <row r="323" spans="2:8" x14ac:dyDescent="0.4">
      <c r="B323" s="68"/>
      <c r="C323" s="67" t="s">
        <v>28</v>
      </c>
      <c r="D323" s="7" t="s">
        <v>63</v>
      </c>
      <c r="E323" s="9"/>
      <c r="F323" s="9"/>
      <c r="G323" s="9">
        <f t="shared" si="4"/>
        <v>0</v>
      </c>
      <c r="H323" s="9"/>
    </row>
    <row r="324" spans="2:8" x14ac:dyDescent="0.4">
      <c r="B324" s="68"/>
      <c r="C324" s="68"/>
      <c r="D324" s="7" t="s">
        <v>64</v>
      </c>
      <c r="E324" s="9"/>
      <c r="F324" s="9"/>
      <c r="G324" s="9">
        <f t="shared" si="4"/>
        <v>0</v>
      </c>
      <c r="H324" s="9"/>
    </row>
    <row r="325" spans="2:8" x14ac:dyDescent="0.4">
      <c r="B325" s="68"/>
      <c r="C325" s="68"/>
      <c r="D325" s="7" t="s">
        <v>725</v>
      </c>
      <c r="E325" s="9"/>
      <c r="F325" s="9"/>
      <c r="G325" s="9">
        <f t="shared" si="4"/>
        <v>0</v>
      </c>
      <c r="H325" s="9"/>
    </row>
    <row r="326" spans="2:8" x14ac:dyDescent="0.4">
      <c r="B326" s="68"/>
      <c r="C326" s="68"/>
      <c r="D326" s="7" t="s">
        <v>65</v>
      </c>
      <c r="E326" s="9"/>
      <c r="F326" s="9"/>
      <c r="G326" s="9">
        <f t="shared" si="4"/>
        <v>0</v>
      </c>
      <c r="H326" s="9"/>
    </row>
    <row r="327" spans="2:8" x14ac:dyDescent="0.4">
      <c r="B327" s="68"/>
      <c r="C327" s="68"/>
      <c r="D327" s="7" t="s">
        <v>726</v>
      </c>
      <c r="E327" s="9"/>
      <c r="F327" s="9"/>
      <c r="G327" s="9">
        <f t="shared" ref="G327:G341" si="5">E327-F327</f>
        <v>0</v>
      </c>
      <c r="H327" s="9"/>
    </row>
    <row r="328" spans="2:8" x14ac:dyDescent="0.4">
      <c r="B328" s="68"/>
      <c r="C328" s="68"/>
      <c r="D328" s="7" t="s">
        <v>66</v>
      </c>
      <c r="E328" s="9"/>
      <c r="F328" s="9"/>
      <c r="G328" s="9">
        <f t="shared" si="5"/>
        <v>0</v>
      </c>
      <c r="H328" s="9"/>
    </row>
    <row r="329" spans="2:8" x14ac:dyDescent="0.4">
      <c r="B329" s="68"/>
      <c r="C329" s="68"/>
      <c r="D329" s="7" t="s">
        <v>67</v>
      </c>
      <c r="E329" s="9">
        <f>+E330+E331+E332</f>
        <v>686000</v>
      </c>
      <c r="F329" s="9">
        <f>+F330+F331+F332</f>
        <v>690327</v>
      </c>
      <c r="G329" s="9">
        <f t="shared" si="5"/>
        <v>-4327</v>
      </c>
      <c r="H329" s="9"/>
    </row>
    <row r="330" spans="2:8" x14ac:dyDescent="0.4">
      <c r="B330" s="68"/>
      <c r="C330" s="68"/>
      <c r="D330" s="7" t="s">
        <v>285</v>
      </c>
      <c r="E330" s="9">
        <v>686000</v>
      </c>
      <c r="F330" s="9">
        <v>690327</v>
      </c>
      <c r="G330" s="9">
        <f t="shared" si="5"/>
        <v>-4327</v>
      </c>
      <c r="H330" s="9"/>
    </row>
    <row r="331" spans="2:8" x14ac:dyDescent="0.4">
      <c r="B331" s="68"/>
      <c r="C331" s="68"/>
      <c r="D331" s="7" t="s">
        <v>286</v>
      </c>
      <c r="E331" s="9"/>
      <c r="F331" s="9"/>
      <c r="G331" s="9">
        <f t="shared" si="5"/>
        <v>0</v>
      </c>
      <c r="H331" s="9"/>
    </row>
    <row r="332" spans="2:8" x14ac:dyDescent="0.4">
      <c r="B332" s="68"/>
      <c r="C332" s="68"/>
      <c r="D332" s="7" t="s">
        <v>287</v>
      </c>
      <c r="E332" s="9"/>
      <c r="F332" s="9"/>
      <c r="G332" s="9">
        <f t="shared" si="5"/>
        <v>0</v>
      </c>
      <c r="H332" s="9"/>
    </row>
    <row r="333" spans="2:8" x14ac:dyDescent="0.4">
      <c r="B333" s="68"/>
      <c r="C333" s="68"/>
      <c r="D333" s="7" t="s">
        <v>86</v>
      </c>
      <c r="E333" s="9"/>
      <c r="F333" s="9"/>
      <c r="G333" s="9">
        <f t="shared" si="5"/>
        <v>0</v>
      </c>
      <c r="H333" s="9"/>
    </row>
    <row r="334" spans="2:8" x14ac:dyDescent="0.4">
      <c r="B334" s="68"/>
      <c r="C334" s="68"/>
      <c r="D334" s="7" t="s">
        <v>103</v>
      </c>
      <c r="E334" s="9"/>
      <c r="F334" s="9"/>
      <c r="G334" s="9">
        <f t="shared" si="5"/>
        <v>0</v>
      </c>
      <c r="H334" s="9"/>
    </row>
    <row r="335" spans="2:8" x14ac:dyDescent="0.4">
      <c r="B335" s="68"/>
      <c r="C335" s="68"/>
      <c r="D335" s="7" t="s">
        <v>87</v>
      </c>
      <c r="E335" s="9"/>
      <c r="F335" s="9"/>
      <c r="G335" s="9">
        <f t="shared" si="5"/>
        <v>0</v>
      </c>
      <c r="H335" s="9"/>
    </row>
    <row r="336" spans="2:8" x14ac:dyDescent="0.4">
      <c r="B336" s="68"/>
      <c r="C336" s="68"/>
      <c r="D336" s="18" t="s">
        <v>104</v>
      </c>
      <c r="E336" s="19"/>
      <c r="F336" s="19"/>
      <c r="G336" s="19">
        <f t="shared" si="5"/>
        <v>0</v>
      </c>
      <c r="H336" s="19"/>
    </row>
    <row r="337" spans="2:8" x14ac:dyDescent="0.4">
      <c r="B337" s="68"/>
      <c r="C337" s="68"/>
      <c r="D337" s="18" t="s">
        <v>88</v>
      </c>
      <c r="E337" s="19"/>
      <c r="F337" s="19"/>
      <c r="G337" s="19">
        <f t="shared" si="5"/>
        <v>0</v>
      </c>
      <c r="H337" s="19"/>
    </row>
    <row r="338" spans="2:8" x14ac:dyDescent="0.4">
      <c r="B338" s="68"/>
      <c r="C338" s="68"/>
      <c r="D338" s="18" t="s">
        <v>105</v>
      </c>
      <c r="E338" s="19">
        <v>4700000</v>
      </c>
      <c r="F338" s="19">
        <v>4700000</v>
      </c>
      <c r="G338" s="19">
        <f t="shared" si="5"/>
        <v>0</v>
      </c>
      <c r="H338" s="19"/>
    </row>
    <row r="339" spans="2:8" x14ac:dyDescent="0.4">
      <c r="B339" s="68"/>
      <c r="C339" s="68"/>
      <c r="D339" s="18" t="s">
        <v>68</v>
      </c>
      <c r="E339" s="19"/>
      <c r="F339" s="19"/>
      <c r="G339" s="19">
        <f t="shared" si="5"/>
        <v>0</v>
      </c>
      <c r="H339" s="19"/>
    </row>
    <row r="340" spans="2:8" x14ac:dyDescent="0.4">
      <c r="B340" s="68"/>
      <c r="C340" s="69"/>
      <c r="D340" s="20" t="s">
        <v>69</v>
      </c>
      <c r="E340" s="21">
        <f>+E323+E324+E325+E326+E327+E328+E329+E333+E334+E335+E336+E337+E338+E339</f>
        <v>5386000</v>
      </c>
      <c r="F340" s="21">
        <f>+F323+F324+F325+F326+F327+F328+F329+F333+F334+F335+F336+F337+F338+F339</f>
        <v>5390327</v>
      </c>
      <c r="G340" s="21">
        <f t="shared" si="5"/>
        <v>-4327</v>
      </c>
      <c r="H340" s="21"/>
    </row>
    <row r="341" spans="2:8" x14ac:dyDescent="0.4">
      <c r="B341" s="69"/>
      <c r="C341" s="17" t="s">
        <v>70</v>
      </c>
      <c r="D341" s="15"/>
      <c r="E341" s="16">
        <f xml:space="preserve"> +E322 - E340</f>
        <v>-2020000</v>
      </c>
      <c r="F341" s="16">
        <f xml:space="preserve"> +F322 - F340</f>
        <v>-2025112</v>
      </c>
      <c r="G341" s="16">
        <f t="shared" si="5"/>
        <v>5112</v>
      </c>
      <c r="H341" s="16"/>
    </row>
    <row r="342" spans="2:8" x14ac:dyDescent="0.4">
      <c r="B342" s="22" t="s">
        <v>71</v>
      </c>
      <c r="C342" s="23"/>
      <c r="D342" s="24"/>
      <c r="E342" s="25">
        <v>1652000</v>
      </c>
      <c r="F342" s="25"/>
      <c r="G342" s="25">
        <f>E342 + E343</f>
        <v>1652000</v>
      </c>
      <c r="H342" s="25"/>
    </row>
    <row r="343" spans="2:8" x14ac:dyDescent="0.4">
      <c r="B343" s="26"/>
      <c r="C343" s="27"/>
      <c r="D343" s="28"/>
      <c r="E343" s="29"/>
      <c r="F343" s="29"/>
      <c r="G343" s="29"/>
      <c r="H343" s="29"/>
    </row>
    <row r="344" spans="2:8" x14ac:dyDescent="0.4">
      <c r="B344" s="17" t="s">
        <v>72</v>
      </c>
      <c r="C344" s="14"/>
      <c r="D344" s="15"/>
      <c r="E344" s="16">
        <f xml:space="preserve"> +E277 +E303 +E341 - (E342 + E343)</f>
        <v>-9900200</v>
      </c>
      <c r="F344" s="16">
        <f xml:space="preserve"> +F277 +F303 +F341 - (F342 + F343)</f>
        <v>-1487018</v>
      </c>
      <c r="G344" s="16">
        <f t="shared" ref="G344:G346" si="6">E344-F344</f>
        <v>-8413182</v>
      </c>
      <c r="H344" s="16"/>
    </row>
    <row r="345" spans="2:8" x14ac:dyDescent="0.4">
      <c r="B345" s="17" t="s">
        <v>73</v>
      </c>
      <c r="C345" s="14"/>
      <c r="D345" s="15"/>
      <c r="E345" s="16">
        <v>104608452</v>
      </c>
      <c r="F345" s="16">
        <v>129976397</v>
      </c>
      <c r="G345" s="16">
        <f t="shared" si="6"/>
        <v>-25367945</v>
      </c>
      <c r="H345" s="16"/>
    </row>
    <row r="346" spans="2:8" x14ac:dyDescent="0.4">
      <c r="B346" s="17" t="s">
        <v>74</v>
      </c>
      <c r="C346" s="14"/>
      <c r="D346" s="15"/>
      <c r="E346" s="16">
        <f xml:space="preserve"> +E344 +E345</f>
        <v>94708252</v>
      </c>
      <c r="F346" s="16">
        <f xml:space="preserve"> +F344 +F345</f>
        <v>128489379</v>
      </c>
      <c r="G346" s="16">
        <f t="shared" si="6"/>
        <v>-33781127</v>
      </c>
      <c r="H346" s="16"/>
    </row>
    <row r="347" spans="2:8" x14ac:dyDescent="0.4">
      <c r="B347" s="66"/>
      <c r="C347" s="66"/>
      <c r="D347" s="66"/>
      <c r="E347" s="66"/>
      <c r="F347" s="66"/>
      <c r="G347" s="66"/>
      <c r="H347" s="66"/>
    </row>
    <row r="348" spans="2:8" x14ac:dyDescent="0.4">
      <c r="B348" s="66"/>
      <c r="C348" s="66"/>
      <c r="D348" s="66"/>
      <c r="E348" s="66"/>
      <c r="F348" s="66"/>
      <c r="G348" s="66"/>
      <c r="H348" s="66"/>
    </row>
    <row r="349" spans="2:8" x14ac:dyDescent="0.4">
      <c r="B349" s="66"/>
      <c r="C349" s="66"/>
      <c r="D349" s="66"/>
      <c r="E349" s="66"/>
      <c r="F349" s="66"/>
      <c r="G349" s="66"/>
      <c r="H349" s="66"/>
    </row>
    <row r="350" spans="2:8" x14ac:dyDescent="0.4">
      <c r="B350" s="66"/>
      <c r="C350" s="66"/>
      <c r="D350" s="66"/>
      <c r="E350" s="66"/>
      <c r="F350" s="66"/>
      <c r="G350" s="66"/>
      <c r="H350" s="66"/>
    </row>
    <row r="351" spans="2:8" x14ac:dyDescent="0.4">
      <c r="B351" s="66"/>
      <c r="C351" s="66"/>
      <c r="D351" s="66"/>
      <c r="E351" s="66"/>
      <c r="F351" s="66"/>
      <c r="G351" s="66"/>
      <c r="H351" s="66"/>
    </row>
    <row r="352" spans="2:8" x14ac:dyDescent="0.4">
      <c r="B352" s="66"/>
      <c r="C352" s="66"/>
      <c r="D352" s="66"/>
      <c r="E352" s="66"/>
      <c r="F352" s="66"/>
      <c r="G352" s="66"/>
      <c r="H352" s="66"/>
    </row>
    <row r="353" spans="2:8" x14ac:dyDescent="0.4">
      <c r="B353" s="66"/>
      <c r="C353" s="66"/>
      <c r="D353" s="66"/>
      <c r="E353" s="66"/>
      <c r="F353" s="66"/>
      <c r="G353" s="66"/>
      <c r="H353" s="66"/>
    </row>
    <row r="354" spans="2:8" x14ac:dyDescent="0.4">
      <c r="B354" s="66"/>
      <c r="C354" s="66"/>
      <c r="D354" s="66"/>
      <c r="E354" s="66"/>
      <c r="F354" s="66"/>
      <c r="G354" s="66"/>
      <c r="H354" s="66"/>
    </row>
    <row r="355" spans="2:8" x14ac:dyDescent="0.4">
      <c r="B355" s="66"/>
      <c r="C355" s="66"/>
      <c r="D355" s="66"/>
      <c r="E355" s="66"/>
      <c r="F355" s="66"/>
      <c r="G355" s="66"/>
      <c r="H355" s="66"/>
    </row>
    <row r="356" spans="2:8" x14ac:dyDescent="0.4">
      <c r="B356" s="66"/>
      <c r="C356" s="66"/>
      <c r="D356" s="66"/>
      <c r="E356" s="66"/>
      <c r="F356" s="66"/>
      <c r="G356" s="66"/>
      <c r="H356" s="66"/>
    </row>
  </sheetData>
  <mergeCells count="12">
    <mergeCell ref="B6:B277"/>
    <mergeCell ref="C6:C195"/>
    <mergeCell ref="C196:C276"/>
    <mergeCell ref="B278:B303"/>
    <mergeCell ref="C278:C290"/>
    <mergeCell ref="C291:C302"/>
    <mergeCell ref="B304:B341"/>
    <mergeCell ref="C304:C322"/>
    <mergeCell ref="C323:C340"/>
    <mergeCell ref="B2:H2"/>
    <mergeCell ref="B3:H3"/>
    <mergeCell ref="B5:D5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0A27B-9293-460D-A0F5-2A60315F7E46}">
  <dimension ref="B1:H356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64"/>
      <c r="C1" s="64"/>
      <c r="D1" s="64"/>
      <c r="E1" s="1"/>
      <c r="F1" s="1"/>
      <c r="G1" s="2"/>
      <c r="H1" s="2" t="s">
        <v>106</v>
      </c>
    </row>
    <row r="2" spans="2:8" ht="21" x14ac:dyDescent="0.4">
      <c r="B2" s="70" t="s">
        <v>706</v>
      </c>
      <c r="C2" s="70"/>
      <c r="D2" s="70"/>
      <c r="E2" s="70"/>
      <c r="F2" s="70"/>
      <c r="G2" s="70"/>
      <c r="H2" s="70"/>
    </row>
    <row r="3" spans="2:8" ht="21" x14ac:dyDescent="0.4">
      <c r="B3" s="71" t="s">
        <v>718</v>
      </c>
      <c r="C3" s="71"/>
      <c r="D3" s="71"/>
      <c r="E3" s="71"/>
      <c r="F3" s="71"/>
      <c r="G3" s="71"/>
      <c r="H3" s="71"/>
    </row>
    <row r="4" spans="2:8" x14ac:dyDescent="0.4">
      <c r="B4" s="3"/>
      <c r="C4" s="3"/>
      <c r="D4" s="3"/>
      <c r="E4" s="3"/>
      <c r="F4" s="1"/>
      <c r="G4" s="1"/>
      <c r="H4" s="3" t="s">
        <v>2</v>
      </c>
    </row>
    <row r="5" spans="2:8" x14ac:dyDescent="0.4">
      <c r="B5" s="72" t="s">
        <v>3</v>
      </c>
      <c r="C5" s="72"/>
      <c r="D5" s="72"/>
      <c r="E5" s="65" t="s">
        <v>4</v>
      </c>
      <c r="F5" s="65" t="s">
        <v>5</v>
      </c>
      <c r="G5" s="65" t="s">
        <v>6</v>
      </c>
      <c r="H5" s="65" t="s">
        <v>7</v>
      </c>
    </row>
    <row r="6" spans="2:8" x14ac:dyDescent="0.4">
      <c r="B6" s="67" t="s">
        <v>8</v>
      </c>
      <c r="C6" s="67" t="s">
        <v>9</v>
      </c>
      <c r="D6" s="4" t="s">
        <v>10</v>
      </c>
      <c r="E6" s="6">
        <f>+E7+E11+E19+E26+E29+E33+E45+E53</f>
        <v>0</v>
      </c>
      <c r="F6" s="6">
        <f>+F7+F11+F19+F26+F29+F33+F45+F53</f>
        <v>0</v>
      </c>
      <c r="G6" s="6">
        <f>E6-F6</f>
        <v>0</v>
      </c>
      <c r="H6" s="6"/>
    </row>
    <row r="7" spans="2:8" x14ac:dyDescent="0.4">
      <c r="B7" s="68"/>
      <c r="C7" s="68"/>
      <c r="D7" s="7" t="s">
        <v>107</v>
      </c>
      <c r="E7" s="9">
        <f>+E8+E9+E10</f>
        <v>0</v>
      </c>
      <c r="F7" s="9">
        <f>+F8+F9+F10</f>
        <v>0</v>
      </c>
      <c r="G7" s="9">
        <f t="shared" ref="G7:G70" si="0">E7-F7</f>
        <v>0</v>
      </c>
      <c r="H7" s="9"/>
    </row>
    <row r="8" spans="2:8" x14ac:dyDescent="0.4">
      <c r="B8" s="68"/>
      <c r="C8" s="68"/>
      <c r="D8" s="7" t="s">
        <v>108</v>
      </c>
      <c r="E8" s="9"/>
      <c r="F8" s="9"/>
      <c r="G8" s="9">
        <f t="shared" si="0"/>
        <v>0</v>
      </c>
      <c r="H8" s="9"/>
    </row>
    <row r="9" spans="2:8" x14ac:dyDescent="0.4">
      <c r="B9" s="68"/>
      <c r="C9" s="68"/>
      <c r="D9" s="7" t="s">
        <v>109</v>
      </c>
      <c r="E9" s="9"/>
      <c r="F9" s="9"/>
      <c r="G9" s="9">
        <f t="shared" si="0"/>
        <v>0</v>
      </c>
      <c r="H9" s="9"/>
    </row>
    <row r="10" spans="2:8" x14ac:dyDescent="0.4">
      <c r="B10" s="68"/>
      <c r="C10" s="68"/>
      <c r="D10" s="7" t="s">
        <v>110</v>
      </c>
      <c r="E10" s="9"/>
      <c r="F10" s="9"/>
      <c r="G10" s="9">
        <f t="shared" si="0"/>
        <v>0</v>
      </c>
      <c r="H10" s="9"/>
    </row>
    <row r="11" spans="2:8" x14ac:dyDescent="0.4">
      <c r="B11" s="68"/>
      <c r="C11" s="68"/>
      <c r="D11" s="7" t="s">
        <v>111</v>
      </c>
      <c r="E11" s="9">
        <f>+E12+E13+E14+E15+E16+E17+E18</f>
        <v>0</v>
      </c>
      <c r="F11" s="9">
        <f>+F12+F13+F14+F15+F16+F17+F18</f>
        <v>0</v>
      </c>
      <c r="G11" s="9">
        <f t="shared" si="0"/>
        <v>0</v>
      </c>
      <c r="H11" s="9"/>
    </row>
    <row r="12" spans="2:8" x14ac:dyDescent="0.4">
      <c r="B12" s="68"/>
      <c r="C12" s="68"/>
      <c r="D12" s="7" t="s">
        <v>108</v>
      </c>
      <c r="E12" s="9"/>
      <c r="F12" s="9"/>
      <c r="G12" s="9">
        <f t="shared" si="0"/>
        <v>0</v>
      </c>
      <c r="H12" s="9"/>
    </row>
    <row r="13" spans="2:8" x14ac:dyDescent="0.4">
      <c r="B13" s="68"/>
      <c r="C13" s="68"/>
      <c r="D13" s="7" t="s">
        <v>112</v>
      </c>
      <c r="E13" s="9"/>
      <c r="F13" s="9"/>
      <c r="G13" s="9">
        <f t="shared" si="0"/>
        <v>0</v>
      </c>
      <c r="H13" s="9"/>
    </row>
    <row r="14" spans="2:8" x14ac:dyDescent="0.4">
      <c r="B14" s="68"/>
      <c r="C14" s="68"/>
      <c r="D14" s="7" t="s">
        <v>113</v>
      </c>
      <c r="E14" s="9"/>
      <c r="F14" s="9"/>
      <c r="G14" s="9">
        <f t="shared" si="0"/>
        <v>0</v>
      </c>
      <c r="H14" s="9"/>
    </row>
    <row r="15" spans="2:8" x14ac:dyDescent="0.4">
      <c r="B15" s="68"/>
      <c r="C15" s="68"/>
      <c r="D15" s="7" t="s">
        <v>114</v>
      </c>
      <c r="E15" s="9"/>
      <c r="F15" s="9"/>
      <c r="G15" s="9">
        <f t="shared" si="0"/>
        <v>0</v>
      </c>
      <c r="H15" s="9"/>
    </row>
    <row r="16" spans="2:8" x14ac:dyDescent="0.4">
      <c r="B16" s="68"/>
      <c r="C16" s="68"/>
      <c r="D16" s="7" t="s">
        <v>115</v>
      </c>
      <c r="E16" s="9"/>
      <c r="F16" s="9"/>
      <c r="G16" s="9">
        <f t="shared" si="0"/>
        <v>0</v>
      </c>
      <c r="H16" s="9"/>
    </row>
    <row r="17" spans="2:8" x14ac:dyDescent="0.4">
      <c r="B17" s="68"/>
      <c r="C17" s="68"/>
      <c r="D17" s="7" t="s">
        <v>116</v>
      </c>
      <c r="E17" s="9"/>
      <c r="F17" s="9"/>
      <c r="G17" s="9">
        <f t="shared" si="0"/>
        <v>0</v>
      </c>
      <c r="H17" s="9"/>
    </row>
    <row r="18" spans="2:8" x14ac:dyDescent="0.4">
      <c r="B18" s="68"/>
      <c r="C18" s="68"/>
      <c r="D18" s="7" t="s">
        <v>117</v>
      </c>
      <c r="E18" s="9"/>
      <c r="F18" s="9"/>
      <c r="G18" s="9">
        <f t="shared" si="0"/>
        <v>0</v>
      </c>
      <c r="H18" s="9"/>
    </row>
    <row r="19" spans="2:8" x14ac:dyDescent="0.4">
      <c r="B19" s="68"/>
      <c r="C19" s="68"/>
      <c r="D19" s="7" t="s">
        <v>118</v>
      </c>
      <c r="E19" s="9">
        <f>+E20+E21+E22+E23+E24+E25</f>
        <v>0</v>
      </c>
      <c r="F19" s="9">
        <f>+F20+F21+F22+F23+F24+F25</f>
        <v>0</v>
      </c>
      <c r="G19" s="9">
        <f t="shared" si="0"/>
        <v>0</v>
      </c>
      <c r="H19" s="9"/>
    </row>
    <row r="20" spans="2:8" x14ac:dyDescent="0.4">
      <c r="B20" s="68"/>
      <c r="C20" s="68"/>
      <c r="D20" s="7" t="s">
        <v>108</v>
      </c>
      <c r="E20" s="9"/>
      <c r="F20" s="9"/>
      <c r="G20" s="9">
        <f t="shared" si="0"/>
        <v>0</v>
      </c>
      <c r="H20" s="9"/>
    </row>
    <row r="21" spans="2:8" x14ac:dyDescent="0.4">
      <c r="B21" s="68"/>
      <c r="C21" s="68"/>
      <c r="D21" s="7" t="s">
        <v>112</v>
      </c>
      <c r="E21" s="9"/>
      <c r="F21" s="9"/>
      <c r="G21" s="9">
        <f t="shared" si="0"/>
        <v>0</v>
      </c>
      <c r="H21" s="9"/>
    </row>
    <row r="22" spans="2:8" x14ac:dyDescent="0.4">
      <c r="B22" s="68"/>
      <c r="C22" s="68"/>
      <c r="D22" s="7" t="s">
        <v>113</v>
      </c>
      <c r="E22" s="9"/>
      <c r="F22" s="9"/>
      <c r="G22" s="9">
        <f t="shared" si="0"/>
        <v>0</v>
      </c>
      <c r="H22" s="9"/>
    </row>
    <row r="23" spans="2:8" x14ac:dyDescent="0.4">
      <c r="B23" s="68"/>
      <c r="C23" s="68"/>
      <c r="D23" s="7" t="s">
        <v>114</v>
      </c>
      <c r="E23" s="9"/>
      <c r="F23" s="9"/>
      <c r="G23" s="9">
        <f t="shared" si="0"/>
        <v>0</v>
      </c>
      <c r="H23" s="9"/>
    </row>
    <row r="24" spans="2:8" x14ac:dyDescent="0.4">
      <c r="B24" s="68"/>
      <c r="C24" s="68"/>
      <c r="D24" s="7" t="s">
        <v>115</v>
      </c>
      <c r="E24" s="9"/>
      <c r="F24" s="9"/>
      <c r="G24" s="9">
        <f t="shared" si="0"/>
        <v>0</v>
      </c>
      <c r="H24" s="9"/>
    </row>
    <row r="25" spans="2:8" x14ac:dyDescent="0.4">
      <c r="B25" s="68"/>
      <c r="C25" s="68"/>
      <c r="D25" s="7" t="s">
        <v>116</v>
      </c>
      <c r="E25" s="9"/>
      <c r="F25" s="9"/>
      <c r="G25" s="9">
        <f t="shared" si="0"/>
        <v>0</v>
      </c>
      <c r="H25" s="9"/>
    </row>
    <row r="26" spans="2:8" x14ac:dyDescent="0.4">
      <c r="B26" s="68"/>
      <c r="C26" s="68"/>
      <c r="D26" s="7" t="s">
        <v>119</v>
      </c>
      <c r="E26" s="9">
        <f>+E27+E28</f>
        <v>0</v>
      </c>
      <c r="F26" s="9">
        <f>+F27+F28</f>
        <v>0</v>
      </c>
      <c r="G26" s="9">
        <f t="shared" si="0"/>
        <v>0</v>
      </c>
      <c r="H26" s="9"/>
    </row>
    <row r="27" spans="2:8" x14ac:dyDescent="0.4">
      <c r="B27" s="68"/>
      <c r="C27" s="68"/>
      <c r="D27" s="7" t="s">
        <v>120</v>
      </c>
      <c r="E27" s="9"/>
      <c r="F27" s="9"/>
      <c r="G27" s="9">
        <f t="shared" si="0"/>
        <v>0</v>
      </c>
      <c r="H27" s="9"/>
    </row>
    <row r="28" spans="2:8" x14ac:dyDescent="0.4">
      <c r="B28" s="68"/>
      <c r="C28" s="68"/>
      <c r="D28" s="7" t="s">
        <v>121</v>
      </c>
      <c r="E28" s="9"/>
      <c r="F28" s="9"/>
      <c r="G28" s="9">
        <f t="shared" si="0"/>
        <v>0</v>
      </c>
      <c r="H28" s="9"/>
    </row>
    <row r="29" spans="2:8" x14ac:dyDescent="0.4">
      <c r="B29" s="68"/>
      <c r="C29" s="68"/>
      <c r="D29" s="7" t="s">
        <v>122</v>
      </c>
      <c r="E29" s="9">
        <f>+E30+E31+E32</f>
        <v>0</v>
      </c>
      <c r="F29" s="9">
        <f>+F30+F31+F32</f>
        <v>0</v>
      </c>
      <c r="G29" s="9">
        <f t="shared" si="0"/>
        <v>0</v>
      </c>
      <c r="H29" s="9"/>
    </row>
    <row r="30" spans="2:8" x14ac:dyDescent="0.4">
      <c r="B30" s="68"/>
      <c r="C30" s="68"/>
      <c r="D30" s="7" t="s">
        <v>123</v>
      </c>
      <c r="E30" s="9"/>
      <c r="F30" s="9"/>
      <c r="G30" s="9">
        <f t="shared" si="0"/>
        <v>0</v>
      </c>
      <c r="H30" s="9"/>
    </row>
    <row r="31" spans="2:8" x14ac:dyDescent="0.4">
      <c r="B31" s="68"/>
      <c r="C31" s="68"/>
      <c r="D31" s="7" t="s">
        <v>124</v>
      </c>
      <c r="E31" s="9"/>
      <c r="F31" s="9"/>
      <c r="G31" s="9">
        <f t="shared" si="0"/>
        <v>0</v>
      </c>
      <c r="H31" s="9"/>
    </row>
    <row r="32" spans="2:8" x14ac:dyDescent="0.4">
      <c r="B32" s="68"/>
      <c r="C32" s="68"/>
      <c r="D32" s="7" t="s">
        <v>125</v>
      </c>
      <c r="E32" s="9"/>
      <c r="F32" s="9"/>
      <c r="G32" s="9">
        <f t="shared" si="0"/>
        <v>0</v>
      </c>
      <c r="H32" s="9"/>
    </row>
    <row r="33" spans="2:8" x14ac:dyDescent="0.4">
      <c r="B33" s="68"/>
      <c r="C33" s="68"/>
      <c r="D33" s="7" t="s">
        <v>126</v>
      </c>
      <c r="E33" s="9">
        <f>+E34+E35+E36+E37+E38+E39+E40+E41+E42+E43+E44</f>
        <v>0</v>
      </c>
      <c r="F33" s="9">
        <f>+F34+F35+F36+F37+F38+F39+F40+F41+F42+F43+F44</f>
        <v>0</v>
      </c>
      <c r="G33" s="9">
        <f t="shared" si="0"/>
        <v>0</v>
      </c>
      <c r="H33" s="9"/>
    </row>
    <row r="34" spans="2:8" x14ac:dyDescent="0.4">
      <c r="B34" s="68"/>
      <c r="C34" s="68"/>
      <c r="D34" s="7" t="s">
        <v>127</v>
      </c>
      <c r="E34" s="9"/>
      <c r="F34" s="9"/>
      <c r="G34" s="9">
        <f t="shared" si="0"/>
        <v>0</v>
      </c>
      <c r="H34" s="9"/>
    </row>
    <row r="35" spans="2:8" x14ac:dyDescent="0.4">
      <c r="B35" s="68"/>
      <c r="C35" s="68"/>
      <c r="D35" s="7" t="s">
        <v>128</v>
      </c>
      <c r="E35" s="9"/>
      <c r="F35" s="9"/>
      <c r="G35" s="9">
        <f t="shared" si="0"/>
        <v>0</v>
      </c>
      <c r="H35" s="9"/>
    </row>
    <row r="36" spans="2:8" x14ac:dyDescent="0.4">
      <c r="B36" s="68"/>
      <c r="C36" s="68"/>
      <c r="D36" s="7" t="s">
        <v>129</v>
      </c>
      <c r="E36" s="9"/>
      <c r="F36" s="9"/>
      <c r="G36" s="9">
        <f t="shared" si="0"/>
        <v>0</v>
      </c>
      <c r="H36" s="9"/>
    </row>
    <row r="37" spans="2:8" x14ac:dyDescent="0.4">
      <c r="B37" s="68"/>
      <c r="C37" s="68"/>
      <c r="D37" s="7" t="s">
        <v>130</v>
      </c>
      <c r="E37" s="9"/>
      <c r="F37" s="9"/>
      <c r="G37" s="9">
        <f t="shared" si="0"/>
        <v>0</v>
      </c>
      <c r="H37" s="9"/>
    </row>
    <row r="38" spans="2:8" x14ac:dyDescent="0.4">
      <c r="B38" s="68"/>
      <c r="C38" s="68"/>
      <c r="D38" s="7" t="s">
        <v>131</v>
      </c>
      <c r="E38" s="9"/>
      <c r="F38" s="9"/>
      <c r="G38" s="9">
        <f t="shared" si="0"/>
        <v>0</v>
      </c>
      <c r="H38" s="9"/>
    </row>
    <row r="39" spans="2:8" x14ac:dyDescent="0.4">
      <c r="B39" s="68"/>
      <c r="C39" s="68"/>
      <c r="D39" s="7" t="s">
        <v>132</v>
      </c>
      <c r="E39" s="9"/>
      <c r="F39" s="9"/>
      <c r="G39" s="9">
        <f t="shared" si="0"/>
        <v>0</v>
      </c>
      <c r="H39" s="9"/>
    </row>
    <row r="40" spans="2:8" x14ac:dyDescent="0.4">
      <c r="B40" s="68"/>
      <c r="C40" s="68"/>
      <c r="D40" s="7" t="s">
        <v>133</v>
      </c>
      <c r="E40" s="9"/>
      <c r="F40" s="9"/>
      <c r="G40" s="9">
        <f t="shared" si="0"/>
        <v>0</v>
      </c>
      <c r="H40" s="9"/>
    </row>
    <row r="41" spans="2:8" x14ac:dyDescent="0.4">
      <c r="B41" s="68"/>
      <c r="C41" s="68"/>
      <c r="D41" s="7" t="s">
        <v>134</v>
      </c>
      <c r="E41" s="9"/>
      <c r="F41" s="9"/>
      <c r="G41" s="9">
        <f t="shared" si="0"/>
        <v>0</v>
      </c>
      <c r="H41" s="9"/>
    </row>
    <row r="42" spans="2:8" x14ac:dyDescent="0.4">
      <c r="B42" s="68"/>
      <c r="C42" s="68"/>
      <c r="D42" s="7" t="s">
        <v>135</v>
      </c>
      <c r="E42" s="9"/>
      <c r="F42" s="9"/>
      <c r="G42" s="9">
        <f t="shared" si="0"/>
        <v>0</v>
      </c>
      <c r="H42" s="9"/>
    </row>
    <row r="43" spans="2:8" x14ac:dyDescent="0.4">
      <c r="B43" s="68"/>
      <c r="C43" s="68"/>
      <c r="D43" s="7" t="s">
        <v>136</v>
      </c>
      <c r="E43" s="9"/>
      <c r="F43" s="9"/>
      <c r="G43" s="9">
        <f t="shared" si="0"/>
        <v>0</v>
      </c>
      <c r="H43" s="9"/>
    </row>
    <row r="44" spans="2:8" x14ac:dyDescent="0.4">
      <c r="B44" s="68"/>
      <c r="C44" s="68"/>
      <c r="D44" s="7" t="s">
        <v>137</v>
      </c>
      <c r="E44" s="9"/>
      <c r="F44" s="9"/>
      <c r="G44" s="9">
        <f t="shared" si="0"/>
        <v>0</v>
      </c>
      <c r="H44" s="9"/>
    </row>
    <row r="45" spans="2:8" x14ac:dyDescent="0.4">
      <c r="B45" s="68"/>
      <c r="C45" s="68"/>
      <c r="D45" s="7" t="s">
        <v>138</v>
      </c>
      <c r="E45" s="9">
        <f>+E46+E47+E48+E49+E50+E51+E52</f>
        <v>0</v>
      </c>
      <c r="F45" s="9">
        <f>+F46+F47+F48+F49+F50+F51+F52</f>
        <v>0</v>
      </c>
      <c r="G45" s="9">
        <f t="shared" si="0"/>
        <v>0</v>
      </c>
      <c r="H45" s="9"/>
    </row>
    <row r="46" spans="2:8" x14ac:dyDescent="0.4">
      <c r="B46" s="68"/>
      <c r="C46" s="68"/>
      <c r="D46" s="7" t="s">
        <v>139</v>
      </c>
      <c r="E46" s="9"/>
      <c r="F46" s="9"/>
      <c r="G46" s="9">
        <f t="shared" si="0"/>
        <v>0</v>
      </c>
      <c r="H46" s="9"/>
    </row>
    <row r="47" spans="2:8" x14ac:dyDescent="0.4">
      <c r="B47" s="68"/>
      <c r="C47" s="68"/>
      <c r="D47" s="7" t="s">
        <v>140</v>
      </c>
      <c r="E47" s="9"/>
      <c r="F47" s="9"/>
      <c r="G47" s="9">
        <f t="shared" si="0"/>
        <v>0</v>
      </c>
      <c r="H47" s="9"/>
    </row>
    <row r="48" spans="2:8" x14ac:dyDescent="0.4">
      <c r="B48" s="68"/>
      <c r="C48" s="68"/>
      <c r="D48" s="7" t="s">
        <v>141</v>
      </c>
      <c r="E48" s="9"/>
      <c r="F48" s="9"/>
      <c r="G48" s="9">
        <f t="shared" si="0"/>
        <v>0</v>
      </c>
      <c r="H48" s="9"/>
    </row>
    <row r="49" spans="2:8" x14ac:dyDescent="0.4">
      <c r="B49" s="68"/>
      <c r="C49" s="68"/>
      <c r="D49" s="7" t="s">
        <v>142</v>
      </c>
      <c r="E49" s="9"/>
      <c r="F49" s="9"/>
      <c r="G49" s="9">
        <f t="shared" si="0"/>
        <v>0</v>
      </c>
      <c r="H49" s="9"/>
    </row>
    <row r="50" spans="2:8" x14ac:dyDescent="0.4">
      <c r="B50" s="68"/>
      <c r="C50" s="68"/>
      <c r="D50" s="7" t="s">
        <v>143</v>
      </c>
      <c r="E50" s="9"/>
      <c r="F50" s="9"/>
      <c r="G50" s="9">
        <f t="shared" si="0"/>
        <v>0</v>
      </c>
      <c r="H50" s="9"/>
    </row>
    <row r="51" spans="2:8" x14ac:dyDescent="0.4">
      <c r="B51" s="68"/>
      <c r="C51" s="68"/>
      <c r="D51" s="7" t="s">
        <v>144</v>
      </c>
      <c r="E51" s="9"/>
      <c r="F51" s="9"/>
      <c r="G51" s="9">
        <f t="shared" si="0"/>
        <v>0</v>
      </c>
      <c r="H51" s="9"/>
    </row>
    <row r="52" spans="2:8" x14ac:dyDescent="0.4">
      <c r="B52" s="68"/>
      <c r="C52" s="68"/>
      <c r="D52" s="7" t="s">
        <v>145</v>
      </c>
      <c r="E52" s="9"/>
      <c r="F52" s="9"/>
      <c r="G52" s="9">
        <f t="shared" si="0"/>
        <v>0</v>
      </c>
      <c r="H52" s="9"/>
    </row>
    <row r="53" spans="2:8" x14ac:dyDescent="0.4">
      <c r="B53" s="68"/>
      <c r="C53" s="68"/>
      <c r="D53" s="7" t="s">
        <v>146</v>
      </c>
      <c r="E53" s="9"/>
      <c r="F53" s="9"/>
      <c r="G53" s="9">
        <f t="shared" si="0"/>
        <v>0</v>
      </c>
      <c r="H53" s="9"/>
    </row>
    <row r="54" spans="2:8" x14ac:dyDescent="0.4">
      <c r="B54" s="68"/>
      <c r="C54" s="68"/>
      <c r="D54" s="7" t="s">
        <v>11</v>
      </c>
      <c r="E54" s="9">
        <f>+E55+E60+E66</f>
        <v>0</v>
      </c>
      <c r="F54" s="9">
        <f>+F55+F60+F66</f>
        <v>0</v>
      </c>
      <c r="G54" s="9">
        <f t="shared" si="0"/>
        <v>0</v>
      </c>
      <c r="H54" s="9"/>
    </row>
    <row r="55" spans="2:8" x14ac:dyDescent="0.4">
      <c r="B55" s="68"/>
      <c r="C55" s="68"/>
      <c r="D55" s="7" t="s">
        <v>147</v>
      </c>
      <c r="E55" s="9">
        <f>+E56+E57+E58+E59</f>
        <v>0</v>
      </c>
      <c r="F55" s="9">
        <f>+F56+F57+F58+F59</f>
        <v>0</v>
      </c>
      <c r="G55" s="9">
        <f t="shared" si="0"/>
        <v>0</v>
      </c>
      <c r="H55" s="9"/>
    </row>
    <row r="56" spans="2:8" x14ac:dyDescent="0.4">
      <c r="B56" s="68"/>
      <c r="C56" s="68"/>
      <c r="D56" s="7" t="s">
        <v>148</v>
      </c>
      <c r="E56" s="9"/>
      <c r="F56" s="9"/>
      <c r="G56" s="9">
        <f t="shared" si="0"/>
        <v>0</v>
      </c>
      <c r="H56" s="9"/>
    </row>
    <row r="57" spans="2:8" x14ac:dyDescent="0.4">
      <c r="B57" s="68"/>
      <c r="C57" s="68"/>
      <c r="D57" s="7" t="s">
        <v>123</v>
      </c>
      <c r="E57" s="9"/>
      <c r="F57" s="9"/>
      <c r="G57" s="9">
        <f t="shared" si="0"/>
        <v>0</v>
      </c>
      <c r="H57" s="9"/>
    </row>
    <row r="58" spans="2:8" x14ac:dyDescent="0.4">
      <c r="B58" s="68"/>
      <c r="C58" s="68"/>
      <c r="D58" s="7" t="s">
        <v>137</v>
      </c>
      <c r="E58" s="9"/>
      <c r="F58" s="9"/>
      <c r="G58" s="9">
        <f t="shared" si="0"/>
        <v>0</v>
      </c>
      <c r="H58" s="9"/>
    </row>
    <row r="59" spans="2:8" x14ac:dyDescent="0.4">
      <c r="B59" s="68"/>
      <c r="C59" s="68"/>
      <c r="D59" s="7" t="s">
        <v>145</v>
      </c>
      <c r="E59" s="9"/>
      <c r="F59" s="9"/>
      <c r="G59" s="9">
        <f t="shared" si="0"/>
        <v>0</v>
      </c>
      <c r="H59" s="9"/>
    </row>
    <row r="60" spans="2:8" x14ac:dyDescent="0.4">
      <c r="B60" s="68"/>
      <c r="C60" s="68"/>
      <c r="D60" s="7" t="s">
        <v>149</v>
      </c>
      <c r="E60" s="9">
        <f>+E61+E62+E63+E64+E65</f>
        <v>0</v>
      </c>
      <c r="F60" s="9">
        <f>+F61+F62+F63+F64+F65</f>
        <v>0</v>
      </c>
      <c r="G60" s="9">
        <f t="shared" si="0"/>
        <v>0</v>
      </c>
      <c r="H60" s="9"/>
    </row>
    <row r="61" spans="2:8" x14ac:dyDescent="0.4">
      <c r="B61" s="68"/>
      <c r="C61" s="68"/>
      <c r="D61" s="7" t="s">
        <v>150</v>
      </c>
      <c r="E61" s="9"/>
      <c r="F61" s="9"/>
      <c r="G61" s="9">
        <f t="shared" si="0"/>
        <v>0</v>
      </c>
      <c r="H61" s="9"/>
    </row>
    <row r="62" spans="2:8" x14ac:dyDescent="0.4">
      <c r="B62" s="68"/>
      <c r="C62" s="68"/>
      <c r="D62" s="7" t="s">
        <v>137</v>
      </c>
      <c r="E62" s="9"/>
      <c r="F62" s="9"/>
      <c r="G62" s="9">
        <f t="shared" si="0"/>
        <v>0</v>
      </c>
      <c r="H62" s="9"/>
    </row>
    <row r="63" spans="2:8" x14ac:dyDescent="0.4">
      <c r="B63" s="68"/>
      <c r="C63" s="68"/>
      <c r="D63" s="7" t="s">
        <v>139</v>
      </c>
      <c r="E63" s="9"/>
      <c r="F63" s="9"/>
      <c r="G63" s="9">
        <f t="shared" si="0"/>
        <v>0</v>
      </c>
      <c r="H63" s="9"/>
    </row>
    <row r="64" spans="2:8" x14ac:dyDescent="0.4">
      <c r="B64" s="68"/>
      <c r="C64" s="68"/>
      <c r="D64" s="7" t="s">
        <v>140</v>
      </c>
      <c r="E64" s="9"/>
      <c r="F64" s="9"/>
      <c r="G64" s="9">
        <f t="shared" si="0"/>
        <v>0</v>
      </c>
      <c r="H64" s="9"/>
    </row>
    <row r="65" spans="2:8" x14ac:dyDescent="0.4">
      <c r="B65" s="68"/>
      <c r="C65" s="68"/>
      <c r="D65" s="7" t="s">
        <v>145</v>
      </c>
      <c r="E65" s="9"/>
      <c r="F65" s="9"/>
      <c r="G65" s="9">
        <f t="shared" si="0"/>
        <v>0</v>
      </c>
      <c r="H65" s="9"/>
    </row>
    <row r="66" spans="2:8" x14ac:dyDescent="0.4">
      <c r="B66" s="68"/>
      <c r="C66" s="68"/>
      <c r="D66" s="7" t="s">
        <v>138</v>
      </c>
      <c r="E66" s="9">
        <f>+E67+E68+E69</f>
        <v>0</v>
      </c>
      <c r="F66" s="9">
        <f>+F67+F68+F69</f>
        <v>0</v>
      </c>
      <c r="G66" s="9">
        <f t="shared" si="0"/>
        <v>0</v>
      </c>
      <c r="H66" s="9"/>
    </row>
    <row r="67" spans="2:8" x14ac:dyDescent="0.4">
      <c r="B67" s="68"/>
      <c r="C67" s="68"/>
      <c r="D67" s="7" t="s">
        <v>150</v>
      </c>
      <c r="E67" s="9"/>
      <c r="F67" s="9"/>
      <c r="G67" s="9">
        <f t="shared" si="0"/>
        <v>0</v>
      </c>
      <c r="H67" s="9"/>
    </row>
    <row r="68" spans="2:8" x14ac:dyDescent="0.4">
      <c r="B68" s="68"/>
      <c r="C68" s="68"/>
      <c r="D68" s="7" t="s">
        <v>137</v>
      </c>
      <c r="E68" s="9"/>
      <c r="F68" s="9"/>
      <c r="G68" s="9">
        <f t="shared" si="0"/>
        <v>0</v>
      </c>
      <c r="H68" s="9"/>
    </row>
    <row r="69" spans="2:8" x14ac:dyDescent="0.4">
      <c r="B69" s="68"/>
      <c r="C69" s="68"/>
      <c r="D69" s="7" t="s">
        <v>145</v>
      </c>
      <c r="E69" s="9"/>
      <c r="F69" s="9"/>
      <c r="G69" s="9">
        <f t="shared" si="0"/>
        <v>0</v>
      </c>
      <c r="H69" s="9"/>
    </row>
    <row r="70" spans="2:8" x14ac:dyDescent="0.4">
      <c r="B70" s="68"/>
      <c r="C70" s="68"/>
      <c r="D70" s="7" t="s">
        <v>12</v>
      </c>
      <c r="E70" s="9">
        <f>+E71+E74+E75</f>
        <v>0</v>
      </c>
      <c r="F70" s="9">
        <f>+F71+F74+F75</f>
        <v>0</v>
      </c>
      <c r="G70" s="9">
        <f t="shared" si="0"/>
        <v>0</v>
      </c>
      <c r="H70" s="9"/>
    </row>
    <row r="71" spans="2:8" x14ac:dyDescent="0.4">
      <c r="B71" s="68"/>
      <c r="C71" s="68"/>
      <c r="D71" s="7" t="s">
        <v>151</v>
      </c>
      <c r="E71" s="9">
        <f>+E72+E73</f>
        <v>0</v>
      </c>
      <c r="F71" s="9">
        <f>+F72+F73</f>
        <v>0</v>
      </c>
      <c r="G71" s="9">
        <f t="shared" ref="G71:G134" si="1">E71-F71</f>
        <v>0</v>
      </c>
      <c r="H71" s="9"/>
    </row>
    <row r="72" spans="2:8" x14ac:dyDescent="0.4">
      <c r="B72" s="68"/>
      <c r="C72" s="68"/>
      <c r="D72" s="7" t="s">
        <v>148</v>
      </c>
      <c r="E72" s="9"/>
      <c r="F72" s="9"/>
      <c r="G72" s="9">
        <f t="shared" si="1"/>
        <v>0</v>
      </c>
      <c r="H72" s="9"/>
    </row>
    <row r="73" spans="2:8" x14ac:dyDescent="0.4">
      <c r="B73" s="68"/>
      <c r="C73" s="68"/>
      <c r="D73" s="7" t="s">
        <v>123</v>
      </c>
      <c r="E73" s="9"/>
      <c r="F73" s="9"/>
      <c r="G73" s="9">
        <f t="shared" si="1"/>
        <v>0</v>
      </c>
      <c r="H73" s="9"/>
    </row>
    <row r="74" spans="2:8" x14ac:dyDescent="0.4">
      <c r="B74" s="68"/>
      <c r="C74" s="68"/>
      <c r="D74" s="7" t="s">
        <v>152</v>
      </c>
      <c r="E74" s="9"/>
      <c r="F74" s="9"/>
      <c r="G74" s="9">
        <f t="shared" si="1"/>
        <v>0</v>
      </c>
      <c r="H74" s="9"/>
    </row>
    <row r="75" spans="2:8" x14ac:dyDescent="0.4">
      <c r="B75" s="68"/>
      <c r="C75" s="68"/>
      <c r="D75" s="7" t="s">
        <v>138</v>
      </c>
      <c r="E75" s="9">
        <f>+E76+E77+E78+E79+E80</f>
        <v>0</v>
      </c>
      <c r="F75" s="9">
        <f>+F76+F77+F78+F79+F80</f>
        <v>0</v>
      </c>
      <c r="G75" s="9">
        <f t="shared" si="1"/>
        <v>0</v>
      </c>
      <c r="H75" s="9"/>
    </row>
    <row r="76" spans="2:8" x14ac:dyDescent="0.4">
      <c r="B76" s="68"/>
      <c r="C76" s="68"/>
      <c r="D76" s="7" t="s">
        <v>139</v>
      </c>
      <c r="E76" s="9"/>
      <c r="F76" s="9"/>
      <c r="G76" s="9">
        <f t="shared" si="1"/>
        <v>0</v>
      </c>
      <c r="H76" s="9"/>
    </row>
    <row r="77" spans="2:8" x14ac:dyDescent="0.4">
      <c r="B77" s="68"/>
      <c r="C77" s="68"/>
      <c r="D77" s="7" t="s">
        <v>140</v>
      </c>
      <c r="E77" s="9"/>
      <c r="F77" s="9"/>
      <c r="G77" s="9">
        <f t="shared" si="1"/>
        <v>0</v>
      </c>
      <c r="H77" s="9"/>
    </row>
    <row r="78" spans="2:8" x14ac:dyDescent="0.4">
      <c r="B78" s="68"/>
      <c r="C78" s="68"/>
      <c r="D78" s="7" t="s">
        <v>143</v>
      </c>
      <c r="E78" s="9"/>
      <c r="F78" s="9"/>
      <c r="G78" s="9">
        <f t="shared" si="1"/>
        <v>0</v>
      </c>
      <c r="H78" s="9"/>
    </row>
    <row r="79" spans="2:8" x14ac:dyDescent="0.4">
      <c r="B79" s="68"/>
      <c r="C79" s="68"/>
      <c r="D79" s="7" t="s">
        <v>144</v>
      </c>
      <c r="E79" s="9"/>
      <c r="F79" s="9"/>
      <c r="G79" s="9">
        <f t="shared" si="1"/>
        <v>0</v>
      </c>
      <c r="H79" s="9"/>
    </row>
    <row r="80" spans="2:8" x14ac:dyDescent="0.4">
      <c r="B80" s="68"/>
      <c r="C80" s="68"/>
      <c r="D80" s="7" t="s">
        <v>145</v>
      </c>
      <c r="E80" s="9"/>
      <c r="F80" s="9"/>
      <c r="G80" s="9">
        <f t="shared" si="1"/>
        <v>0</v>
      </c>
      <c r="H80" s="9"/>
    </row>
    <row r="81" spans="2:8" x14ac:dyDescent="0.4">
      <c r="B81" s="68"/>
      <c r="C81" s="68"/>
      <c r="D81" s="7" t="s">
        <v>13</v>
      </c>
      <c r="E81" s="9">
        <f>+E82+E85+E88+E91+E94+E95+E99+E100</f>
        <v>0</v>
      </c>
      <c r="F81" s="9">
        <f>+F82+F85+F88+F91+F94+F95+F99+F100</f>
        <v>0</v>
      </c>
      <c r="G81" s="9">
        <f t="shared" si="1"/>
        <v>0</v>
      </c>
      <c r="H81" s="9"/>
    </row>
    <row r="82" spans="2:8" x14ac:dyDescent="0.4">
      <c r="B82" s="68"/>
      <c r="C82" s="68"/>
      <c r="D82" s="7" t="s">
        <v>153</v>
      </c>
      <c r="E82" s="9">
        <f>+E83+E84</f>
        <v>0</v>
      </c>
      <c r="F82" s="9">
        <f>+F83+F84</f>
        <v>0</v>
      </c>
      <c r="G82" s="9">
        <f t="shared" si="1"/>
        <v>0</v>
      </c>
      <c r="H82" s="9"/>
    </row>
    <row r="83" spans="2:8" x14ac:dyDescent="0.4">
      <c r="B83" s="68"/>
      <c r="C83" s="68"/>
      <c r="D83" s="7" t="s">
        <v>154</v>
      </c>
      <c r="E83" s="9"/>
      <c r="F83" s="9"/>
      <c r="G83" s="9">
        <f t="shared" si="1"/>
        <v>0</v>
      </c>
      <c r="H83" s="9"/>
    </row>
    <row r="84" spans="2:8" x14ac:dyDescent="0.4">
      <c r="B84" s="68"/>
      <c r="C84" s="68"/>
      <c r="D84" s="7" t="s">
        <v>117</v>
      </c>
      <c r="E84" s="9"/>
      <c r="F84" s="9"/>
      <c r="G84" s="9">
        <f t="shared" si="1"/>
        <v>0</v>
      </c>
      <c r="H84" s="9"/>
    </row>
    <row r="85" spans="2:8" x14ac:dyDescent="0.4">
      <c r="B85" s="68"/>
      <c r="C85" s="68"/>
      <c r="D85" s="7" t="s">
        <v>155</v>
      </c>
      <c r="E85" s="9">
        <f>+E86+E87</f>
        <v>0</v>
      </c>
      <c r="F85" s="9">
        <f>+F86+F87</f>
        <v>0</v>
      </c>
      <c r="G85" s="9">
        <f t="shared" si="1"/>
        <v>0</v>
      </c>
      <c r="H85" s="9"/>
    </row>
    <row r="86" spans="2:8" x14ac:dyDescent="0.4">
      <c r="B86" s="68"/>
      <c r="C86" s="68"/>
      <c r="D86" s="7" t="s">
        <v>156</v>
      </c>
      <c r="E86" s="9"/>
      <c r="F86" s="9"/>
      <c r="G86" s="9">
        <f t="shared" si="1"/>
        <v>0</v>
      </c>
      <c r="H86" s="9"/>
    </row>
    <row r="87" spans="2:8" x14ac:dyDescent="0.4">
      <c r="B87" s="68"/>
      <c r="C87" s="68"/>
      <c r="D87" s="7" t="s">
        <v>117</v>
      </c>
      <c r="E87" s="9"/>
      <c r="F87" s="9"/>
      <c r="G87" s="9">
        <f t="shared" si="1"/>
        <v>0</v>
      </c>
      <c r="H87" s="9"/>
    </row>
    <row r="88" spans="2:8" x14ac:dyDescent="0.4">
      <c r="B88" s="68"/>
      <c r="C88" s="68"/>
      <c r="D88" s="7" t="s">
        <v>157</v>
      </c>
      <c r="E88" s="9">
        <f>+E89+E90</f>
        <v>0</v>
      </c>
      <c r="F88" s="9">
        <f>+F89+F90</f>
        <v>0</v>
      </c>
      <c r="G88" s="9">
        <f t="shared" si="1"/>
        <v>0</v>
      </c>
      <c r="H88" s="9"/>
    </row>
    <row r="89" spans="2:8" x14ac:dyDescent="0.4">
      <c r="B89" s="68"/>
      <c r="C89" s="68"/>
      <c r="D89" s="7" t="s">
        <v>158</v>
      </c>
      <c r="E89" s="9"/>
      <c r="F89" s="9"/>
      <c r="G89" s="9">
        <f t="shared" si="1"/>
        <v>0</v>
      </c>
      <c r="H89" s="9"/>
    </row>
    <row r="90" spans="2:8" x14ac:dyDescent="0.4">
      <c r="B90" s="68"/>
      <c r="C90" s="68"/>
      <c r="D90" s="7" t="s">
        <v>117</v>
      </c>
      <c r="E90" s="9"/>
      <c r="F90" s="9"/>
      <c r="G90" s="9">
        <f t="shared" si="1"/>
        <v>0</v>
      </c>
      <c r="H90" s="9"/>
    </row>
    <row r="91" spans="2:8" x14ac:dyDescent="0.4">
      <c r="B91" s="68"/>
      <c r="C91" s="68"/>
      <c r="D91" s="7" t="s">
        <v>159</v>
      </c>
      <c r="E91" s="9">
        <f>+E92+E93</f>
        <v>0</v>
      </c>
      <c r="F91" s="9">
        <f>+F92+F93</f>
        <v>0</v>
      </c>
      <c r="G91" s="9">
        <f t="shared" si="1"/>
        <v>0</v>
      </c>
      <c r="H91" s="9"/>
    </row>
    <row r="92" spans="2:8" x14ac:dyDescent="0.4">
      <c r="B92" s="68"/>
      <c r="C92" s="68"/>
      <c r="D92" s="7" t="s">
        <v>160</v>
      </c>
      <c r="E92" s="9"/>
      <c r="F92" s="9"/>
      <c r="G92" s="9">
        <f t="shared" si="1"/>
        <v>0</v>
      </c>
      <c r="H92" s="9"/>
    </row>
    <row r="93" spans="2:8" x14ac:dyDescent="0.4">
      <c r="B93" s="68"/>
      <c r="C93" s="68"/>
      <c r="D93" s="7" t="s">
        <v>117</v>
      </c>
      <c r="E93" s="9"/>
      <c r="F93" s="9"/>
      <c r="G93" s="9">
        <f t="shared" si="1"/>
        <v>0</v>
      </c>
      <c r="H93" s="9"/>
    </row>
    <row r="94" spans="2:8" x14ac:dyDescent="0.4">
      <c r="B94" s="68"/>
      <c r="C94" s="68"/>
      <c r="D94" s="7" t="s">
        <v>161</v>
      </c>
      <c r="E94" s="9"/>
      <c r="F94" s="9"/>
      <c r="G94" s="9">
        <f t="shared" si="1"/>
        <v>0</v>
      </c>
      <c r="H94" s="9"/>
    </row>
    <row r="95" spans="2:8" x14ac:dyDescent="0.4">
      <c r="B95" s="68"/>
      <c r="C95" s="68"/>
      <c r="D95" s="7" t="s">
        <v>126</v>
      </c>
      <c r="E95" s="9">
        <f>+E96+E97+E98</f>
        <v>0</v>
      </c>
      <c r="F95" s="9">
        <f>+F96+F97+F98</f>
        <v>0</v>
      </c>
      <c r="G95" s="9">
        <f t="shared" si="1"/>
        <v>0</v>
      </c>
      <c r="H95" s="9"/>
    </row>
    <row r="96" spans="2:8" x14ac:dyDescent="0.4">
      <c r="B96" s="68"/>
      <c r="C96" s="68"/>
      <c r="D96" s="7" t="s">
        <v>162</v>
      </c>
      <c r="E96" s="9"/>
      <c r="F96" s="9"/>
      <c r="G96" s="9">
        <f t="shared" si="1"/>
        <v>0</v>
      </c>
      <c r="H96" s="9"/>
    </row>
    <row r="97" spans="2:8" x14ac:dyDescent="0.4">
      <c r="B97" s="68"/>
      <c r="C97" s="68"/>
      <c r="D97" s="7" t="s">
        <v>163</v>
      </c>
      <c r="E97" s="9"/>
      <c r="F97" s="9"/>
      <c r="G97" s="9">
        <f t="shared" si="1"/>
        <v>0</v>
      </c>
      <c r="H97" s="9"/>
    </row>
    <row r="98" spans="2:8" x14ac:dyDescent="0.4">
      <c r="B98" s="68"/>
      <c r="C98" s="68"/>
      <c r="D98" s="7" t="s">
        <v>137</v>
      </c>
      <c r="E98" s="9"/>
      <c r="F98" s="9"/>
      <c r="G98" s="9">
        <f t="shared" si="1"/>
        <v>0</v>
      </c>
      <c r="H98" s="9"/>
    </row>
    <row r="99" spans="2:8" x14ac:dyDescent="0.4">
      <c r="B99" s="68"/>
      <c r="C99" s="68"/>
      <c r="D99" s="7" t="s">
        <v>152</v>
      </c>
      <c r="E99" s="9"/>
      <c r="F99" s="9"/>
      <c r="G99" s="9">
        <f t="shared" si="1"/>
        <v>0</v>
      </c>
      <c r="H99" s="9"/>
    </row>
    <row r="100" spans="2:8" x14ac:dyDescent="0.4">
      <c r="B100" s="68"/>
      <c r="C100" s="68"/>
      <c r="D100" s="7" t="s">
        <v>138</v>
      </c>
      <c r="E100" s="9">
        <f>+E101+E102+E103+E104+E105</f>
        <v>0</v>
      </c>
      <c r="F100" s="9">
        <f>+F101+F102+F103+F104+F105</f>
        <v>0</v>
      </c>
      <c r="G100" s="9">
        <f t="shared" si="1"/>
        <v>0</v>
      </c>
      <c r="H100" s="9"/>
    </row>
    <row r="101" spans="2:8" x14ac:dyDescent="0.4">
      <c r="B101" s="68"/>
      <c r="C101" s="68"/>
      <c r="D101" s="7" t="s">
        <v>139</v>
      </c>
      <c r="E101" s="9"/>
      <c r="F101" s="9"/>
      <c r="G101" s="9">
        <f t="shared" si="1"/>
        <v>0</v>
      </c>
      <c r="H101" s="9"/>
    </row>
    <row r="102" spans="2:8" x14ac:dyDescent="0.4">
      <c r="B102" s="68"/>
      <c r="C102" s="68"/>
      <c r="D102" s="7" t="s">
        <v>140</v>
      </c>
      <c r="E102" s="9"/>
      <c r="F102" s="9"/>
      <c r="G102" s="9">
        <f t="shared" si="1"/>
        <v>0</v>
      </c>
      <c r="H102" s="9"/>
    </row>
    <row r="103" spans="2:8" x14ac:dyDescent="0.4">
      <c r="B103" s="68"/>
      <c r="C103" s="68"/>
      <c r="D103" s="7" t="s">
        <v>143</v>
      </c>
      <c r="E103" s="9"/>
      <c r="F103" s="9"/>
      <c r="G103" s="9">
        <f t="shared" si="1"/>
        <v>0</v>
      </c>
      <c r="H103" s="9"/>
    </row>
    <row r="104" spans="2:8" x14ac:dyDescent="0.4">
      <c r="B104" s="68"/>
      <c r="C104" s="68"/>
      <c r="D104" s="7" t="s">
        <v>144</v>
      </c>
      <c r="E104" s="9"/>
      <c r="F104" s="9"/>
      <c r="G104" s="9">
        <f t="shared" si="1"/>
        <v>0</v>
      </c>
      <c r="H104" s="9"/>
    </row>
    <row r="105" spans="2:8" x14ac:dyDescent="0.4">
      <c r="B105" s="68"/>
      <c r="C105" s="68"/>
      <c r="D105" s="7" t="s">
        <v>145</v>
      </c>
      <c r="E105" s="9"/>
      <c r="F105" s="9"/>
      <c r="G105" s="9">
        <f t="shared" si="1"/>
        <v>0</v>
      </c>
      <c r="H105" s="9"/>
    </row>
    <row r="106" spans="2:8" x14ac:dyDescent="0.4">
      <c r="B106" s="68"/>
      <c r="C106" s="68"/>
      <c r="D106" s="7" t="s">
        <v>14</v>
      </c>
      <c r="E106" s="9"/>
      <c r="F106" s="9"/>
      <c r="G106" s="9">
        <f t="shared" si="1"/>
        <v>0</v>
      </c>
      <c r="H106" s="9"/>
    </row>
    <row r="107" spans="2:8" x14ac:dyDescent="0.4">
      <c r="B107" s="68"/>
      <c r="C107" s="68"/>
      <c r="D107" s="7" t="s">
        <v>15</v>
      </c>
      <c r="E107" s="9">
        <f>+E108+E117+E122+E123+E127+E130+E136</f>
        <v>0</v>
      </c>
      <c r="F107" s="9">
        <f>+F108+F117+F122+F123+F127+F130+F136</f>
        <v>0</v>
      </c>
      <c r="G107" s="9">
        <f t="shared" si="1"/>
        <v>0</v>
      </c>
      <c r="H107" s="9"/>
    </row>
    <row r="108" spans="2:8" x14ac:dyDescent="0.4">
      <c r="B108" s="68"/>
      <c r="C108" s="68"/>
      <c r="D108" s="7" t="s">
        <v>164</v>
      </c>
      <c r="E108" s="9">
        <f>+E109+E110+E111+E112+E113+E114+E115+E116</f>
        <v>0</v>
      </c>
      <c r="F108" s="9">
        <f>+F109+F110+F111+F112+F113+F114+F115+F116</f>
        <v>0</v>
      </c>
      <c r="G108" s="9">
        <f t="shared" si="1"/>
        <v>0</v>
      </c>
      <c r="H108" s="9"/>
    </row>
    <row r="109" spans="2:8" x14ac:dyDescent="0.4">
      <c r="B109" s="68"/>
      <c r="C109" s="68"/>
      <c r="D109" s="7" t="s">
        <v>165</v>
      </c>
      <c r="E109" s="9"/>
      <c r="F109" s="9"/>
      <c r="G109" s="9">
        <f t="shared" si="1"/>
        <v>0</v>
      </c>
      <c r="H109" s="9"/>
    </row>
    <row r="110" spans="2:8" x14ac:dyDescent="0.4">
      <c r="B110" s="68"/>
      <c r="C110" s="68"/>
      <c r="D110" s="7" t="s">
        <v>166</v>
      </c>
      <c r="E110" s="9"/>
      <c r="F110" s="9"/>
      <c r="G110" s="9">
        <f t="shared" si="1"/>
        <v>0</v>
      </c>
      <c r="H110" s="9"/>
    </row>
    <row r="111" spans="2:8" x14ac:dyDescent="0.4">
      <c r="B111" s="68"/>
      <c r="C111" s="68"/>
      <c r="D111" s="7" t="s">
        <v>167</v>
      </c>
      <c r="E111" s="9"/>
      <c r="F111" s="9"/>
      <c r="G111" s="9">
        <f t="shared" si="1"/>
        <v>0</v>
      </c>
      <c r="H111" s="9"/>
    </row>
    <row r="112" spans="2:8" x14ac:dyDescent="0.4">
      <c r="B112" s="68"/>
      <c r="C112" s="68"/>
      <c r="D112" s="7" t="s">
        <v>168</v>
      </c>
      <c r="E112" s="9"/>
      <c r="F112" s="9"/>
      <c r="G112" s="9">
        <f t="shared" si="1"/>
        <v>0</v>
      </c>
      <c r="H112" s="9"/>
    </row>
    <row r="113" spans="2:8" x14ac:dyDescent="0.4">
      <c r="B113" s="68"/>
      <c r="C113" s="68"/>
      <c r="D113" s="7" t="s">
        <v>169</v>
      </c>
      <c r="E113" s="9"/>
      <c r="F113" s="9"/>
      <c r="G113" s="9">
        <f t="shared" si="1"/>
        <v>0</v>
      </c>
      <c r="H113" s="9"/>
    </row>
    <row r="114" spans="2:8" x14ac:dyDescent="0.4">
      <c r="B114" s="68"/>
      <c r="C114" s="68"/>
      <c r="D114" s="7" t="s">
        <v>170</v>
      </c>
      <c r="E114" s="9"/>
      <c r="F114" s="9"/>
      <c r="G114" s="9">
        <f t="shared" si="1"/>
        <v>0</v>
      </c>
      <c r="H114" s="9"/>
    </row>
    <row r="115" spans="2:8" x14ac:dyDescent="0.4">
      <c r="B115" s="68"/>
      <c r="C115" s="68"/>
      <c r="D115" s="7" t="s">
        <v>171</v>
      </c>
      <c r="E115" s="9"/>
      <c r="F115" s="9"/>
      <c r="G115" s="9">
        <f t="shared" si="1"/>
        <v>0</v>
      </c>
      <c r="H115" s="9"/>
    </row>
    <row r="116" spans="2:8" x14ac:dyDescent="0.4">
      <c r="B116" s="68"/>
      <c r="C116" s="68"/>
      <c r="D116" s="7" t="s">
        <v>172</v>
      </c>
      <c r="E116" s="9"/>
      <c r="F116" s="9"/>
      <c r="G116" s="9">
        <f t="shared" si="1"/>
        <v>0</v>
      </c>
      <c r="H116" s="9"/>
    </row>
    <row r="117" spans="2:8" x14ac:dyDescent="0.4">
      <c r="B117" s="68"/>
      <c r="C117" s="68"/>
      <c r="D117" s="7" t="s">
        <v>173</v>
      </c>
      <c r="E117" s="9">
        <f>+E118+E119+E120+E121</f>
        <v>0</v>
      </c>
      <c r="F117" s="9">
        <f>+F118+F119+F120+F121</f>
        <v>0</v>
      </c>
      <c r="G117" s="9">
        <f t="shared" si="1"/>
        <v>0</v>
      </c>
      <c r="H117" s="9"/>
    </row>
    <row r="118" spans="2:8" x14ac:dyDescent="0.4">
      <c r="B118" s="68"/>
      <c r="C118" s="68"/>
      <c r="D118" s="7" t="s">
        <v>174</v>
      </c>
      <c r="E118" s="9"/>
      <c r="F118" s="9"/>
      <c r="G118" s="9">
        <f t="shared" si="1"/>
        <v>0</v>
      </c>
      <c r="H118" s="9"/>
    </row>
    <row r="119" spans="2:8" x14ac:dyDescent="0.4">
      <c r="B119" s="68"/>
      <c r="C119" s="68"/>
      <c r="D119" s="7" t="s">
        <v>175</v>
      </c>
      <c r="E119" s="9"/>
      <c r="F119" s="9"/>
      <c r="G119" s="9">
        <f t="shared" si="1"/>
        <v>0</v>
      </c>
      <c r="H119" s="9"/>
    </row>
    <row r="120" spans="2:8" x14ac:dyDescent="0.4">
      <c r="B120" s="68"/>
      <c r="C120" s="68"/>
      <c r="D120" s="7" t="s">
        <v>176</v>
      </c>
      <c r="E120" s="9"/>
      <c r="F120" s="9"/>
      <c r="G120" s="9">
        <f t="shared" si="1"/>
        <v>0</v>
      </c>
      <c r="H120" s="9"/>
    </row>
    <row r="121" spans="2:8" x14ac:dyDescent="0.4">
      <c r="B121" s="68"/>
      <c r="C121" s="68"/>
      <c r="D121" s="7" t="s">
        <v>177</v>
      </c>
      <c r="E121" s="9"/>
      <c r="F121" s="9"/>
      <c r="G121" s="9">
        <f t="shared" si="1"/>
        <v>0</v>
      </c>
      <c r="H121" s="9"/>
    </row>
    <row r="122" spans="2:8" x14ac:dyDescent="0.4">
      <c r="B122" s="68"/>
      <c r="C122" s="68"/>
      <c r="D122" s="7" t="s">
        <v>178</v>
      </c>
      <c r="E122" s="9"/>
      <c r="F122" s="9"/>
      <c r="G122" s="9">
        <f t="shared" si="1"/>
        <v>0</v>
      </c>
      <c r="H122" s="9"/>
    </row>
    <row r="123" spans="2:8" x14ac:dyDescent="0.4">
      <c r="B123" s="68"/>
      <c r="C123" s="68"/>
      <c r="D123" s="7" t="s">
        <v>179</v>
      </c>
      <c r="E123" s="9">
        <f>+E124+E125+E126</f>
        <v>0</v>
      </c>
      <c r="F123" s="9">
        <f>+F124+F125+F126</f>
        <v>0</v>
      </c>
      <c r="G123" s="9">
        <f t="shared" si="1"/>
        <v>0</v>
      </c>
      <c r="H123" s="9"/>
    </row>
    <row r="124" spans="2:8" x14ac:dyDescent="0.4">
      <c r="B124" s="68"/>
      <c r="C124" s="68"/>
      <c r="D124" s="7" t="s">
        <v>180</v>
      </c>
      <c r="E124" s="9"/>
      <c r="F124" s="9"/>
      <c r="G124" s="9">
        <f t="shared" si="1"/>
        <v>0</v>
      </c>
      <c r="H124" s="9"/>
    </row>
    <row r="125" spans="2:8" x14ac:dyDescent="0.4">
      <c r="B125" s="68"/>
      <c r="C125" s="68"/>
      <c r="D125" s="7" t="s">
        <v>181</v>
      </c>
      <c r="E125" s="9"/>
      <c r="F125" s="9"/>
      <c r="G125" s="9">
        <f t="shared" si="1"/>
        <v>0</v>
      </c>
      <c r="H125" s="9"/>
    </row>
    <row r="126" spans="2:8" x14ac:dyDescent="0.4">
      <c r="B126" s="68"/>
      <c r="C126" s="68"/>
      <c r="D126" s="7" t="s">
        <v>182</v>
      </c>
      <c r="E126" s="9"/>
      <c r="F126" s="9"/>
      <c r="G126" s="9">
        <f t="shared" si="1"/>
        <v>0</v>
      </c>
      <c r="H126" s="9"/>
    </row>
    <row r="127" spans="2:8" x14ac:dyDescent="0.4">
      <c r="B127" s="68"/>
      <c r="C127" s="68"/>
      <c r="D127" s="7" t="s">
        <v>183</v>
      </c>
      <c r="E127" s="9">
        <f>+E128+E129</f>
        <v>0</v>
      </c>
      <c r="F127" s="9">
        <f>+F128+F129</f>
        <v>0</v>
      </c>
      <c r="G127" s="9">
        <f t="shared" si="1"/>
        <v>0</v>
      </c>
      <c r="H127" s="9"/>
    </row>
    <row r="128" spans="2:8" x14ac:dyDescent="0.4">
      <c r="B128" s="68"/>
      <c r="C128" s="68"/>
      <c r="D128" s="7" t="s">
        <v>117</v>
      </c>
      <c r="E128" s="9"/>
      <c r="F128" s="9"/>
      <c r="G128" s="9">
        <f t="shared" si="1"/>
        <v>0</v>
      </c>
      <c r="H128" s="9"/>
    </row>
    <row r="129" spans="2:8" x14ac:dyDescent="0.4">
      <c r="B129" s="68"/>
      <c r="C129" s="68"/>
      <c r="D129" s="7" t="s">
        <v>184</v>
      </c>
      <c r="E129" s="9"/>
      <c r="F129" s="9"/>
      <c r="G129" s="9">
        <f t="shared" si="1"/>
        <v>0</v>
      </c>
      <c r="H129" s="9"/>
    </row>
    <row r="130" spans="2:8" x14ac:dyDescent="0.4">
      <c r="B130" s="68"/>
      <c r="C130" s="68"/>
      <c r="D130" s="7" t="s">
        <v>138</v>
      </c>
      <c r="E130" s="9">
        <f>+E131+E132+E133+E134+E135</f>
        <v>0</v>
      </c>
      <c r="F130" s="9">
        <f>+F131+F132+F133+F134+F135</f>
        <v>0</v>
      </c>
      <c r="G130" s="9">
        <f t="shared" si="1"/>
        <v>0</v>
      </c>
      <c r="H130" s="9"/>
    </row>
    <row r="131" spans="2:8" x14ac:dyDescent="0.4">
      <c r="B131" s="68"/>
      <c r="C131" s="68"/>
      <c r="D131" s="7" t="s">
        <v>139</v>
      </c>
      <c r="E131" s="9"/>
      <c r="F131" s="9"/>
      <c r="G131" s="9">
        <f t="shared" si="1"/>
        <v>0</v>
      </c>
      <c r="H131" s="9"/>
    </row>
    <row r="132" spans="2:8" x14ac:dyDescent="0.4">
      <c r="B132" s="68"/>
      <c r="C132" s="68"/>
      <c r="D132" s="7" t="s">
        <v>140</v>
      </c>
      <c r="E132" s="9"/>
      <c r="F132" s="9"/>
      <c r="G132" s="9">
        <f t="shared" si="1"/>
        <v>0</v>
      </c>
      <c r="H132" s="9"/>
    </row>
    <row r="133" spans="2:8" x14ac:dyDescent="0.4">
      <c r="B133" s="68"/>
      <c r="C133" s="68"/>
      <c r="D133" s="7" t="s">
        <v>143</v>
      </c>
      <c r="E133" s="9"/>
      <c r="F133" s="9"/>
      <c r="G133" s="9">
        <f t="shared" si="1"/>
        <v>0</v>
      </c>
      <c r="H133" s="9"/>
    </row>
    <row r="134" spans="2:8" x14ac:dyDescent="0.4">
      <c r="B134" s="68"/>
      <c r="C134" s="68"/>
      <c r="D134" s="7" t="s">
        <v>144</v>
      </c>
      <c r="E134" s="9"/>
      <c r="F134" s="9"/>
      <c r="G134" s="9">
        <f t="shared" si="1"/>
        <v>0</v>
      </c>
      <c r="H134" s="9"/>
    </row>
    <row r="135" spans="2:8" x14ac:dyDescent="0.4">
      <c r="B135" s="68"/>
      <c r="C135" s="68"/>
      <c r="D135" s="7" t="s">
        <v>145</v>
      </c>
      <c r="E135" s="9"/>
      <c r="F135" s="9"/>
      <c r="G135" s="9">
        <f t="shared" ref="G135:G198" si="2">E135-F135</f>
        <v>0</v>
      </c>
      <c r="H135" s="9"/>
    </row>
    <row r="136" spans="2:8" x14ac:dyDescent="0.4">
      <c r="B136" s="68"/>
      <c r="C136" s="68"/>
      <c r="D136" s="7" t="s">
        <v>146</v>
      </c>
      <c r="E136" s="9"/>
      <c r="F136" s="9"/>
      <c r="G136" s="9">
        <f t="shared" si="2"/>
        <v>0</v>
      </c>
      <c r="H136" s="9"/>
    </row>
    <row r="137" spans="2:8" x14ac:dyDescent="0.4">
      <c r="B137" s="68"/>
      <c r="C137" s="68"/>
      <c r="D137" s="7" t="s">
        <v>16</v>
      </c>
      <c r="E137" s="9">
        <f>+E138+E141+E142+E143</f>
        <v>0</v>
      </c>
      <c r="F137" s="9">
        <f>+F138+F141+F142+F143</f>
        <v>0</v>
      </c>
      <c r="G137" s="9">
        <f t="shared" si="2"/>
        <v>0</v>
      </c>
      <c r="H137" s="9"/>
    </row>
    <row r="138" spans="2:8" x14ac:dyDescent="0.4">
      <c r="B138" s="68"/>
      <c r="C138" s="68"/>
      <c r="D138" s="7" t="s">
        <v>151</v>
      </c>
      <c r="E138" s="9">
        <f>+E139+E140</f>
        <v>0</v>
      </c>
      <c r="F138" s="9">
        <f>+F139+F140</f>
        <v>0</v>
      </c>
      <c r="G138" s="9">
        <f t="shared" si="2"/>
        <v>0</v>
      </c>
      <c r="H138" s="9"/>
    </row>
    <row r="139" spans="2:8" x14ac:dyDescent="0.4">
      <c r="B139" s="68"/>
      <c r="C139" s="68"/>
      <c r="D139" s="7" t="s">
        <v>148</v>
      </c>
      <c r="E139" s="9"/>
      <c r="F139" s="9"/>
      <c r="G139" s="9">
        <f t="shared" si="2"/>
        <v>0</v>
      </c>
      <c r="H139" s="9"/>
    </row>
    <row r="140" spans="2:8" x14ac:dyDescent="0.4">
      <c r="B140" s="68"/>
      <c r="C140" s="68"/>
      <c r="D140" s="7" t="s">
        <v>123</v>
      </c>
      <c r="E140" s="9"/>
      <c r="F140" s="9"/>
      <c r="G140" s="9">
        <f t="shared" si="2"/>
        <v>0</v>
      </c>
      <c r="H140" s="9"/>
    </row>
    <row r="141" spans="2:8" x14ac:dyDescent="0.4">
      <c r="B141" s="68"/>
      <c r="C141" s="68"/>
      <c r="D141" s="7" t="s">
        <v>185</v>
      </c>
      <c r="E141" s="9"/>
      <c r="F141" s="9"/>
      <c r="G141" s="9">
        <f t="shared" si="2"/>
        <v>0</v>
      </c>
      <c r="H141" s="9"/>
    </row>
    <row r="142" spans="2:8" x14ac:dyDescent="0.4">
      <c r="B142" s="68"/>
      <c r="C142" s="68"/>
      <c r="D142" s="7" t="s">
        <v>178</v>
      </c>
      <c r="E142" s="9"/>
      <c r="F142" s="9"/>
      <c r="G142" s="9">
        <f t="shared" si="2"/>
        <v>0</v>
      </c>
      <c r="H142" s="9"/>
    </row>
    <row r="143" spans="2:8" x14ac:dyDescent="0.4">
      <c r="B143" s="68"/>
      <c r="C143" s="68"/>
      <c r="D143" s="7" t="s">
        <v>138</v>
      </c>
      <c r="E143" s="9">
        <f>+E144+E145+E146+E147+E148</f>
        <v>0</v>
      </c>
      <c r="F143" s="9">
        <f>+F144+F145+F146+F147+F148</f>
        <v>0</v>
      </c>
      <c r="G143" s="9">
        <f t="shared" si="2"/>
        <v>0</v>
      </c>
      <c r="H143" s="9"/>
    </row>
    <row r="144" spans="2:8" x14ac:dyDescent="0.4">
      <c r="B144" s="68"/>
      <c r="C144" s="68"/>
      <c r="D144" s="7" t="s">
        <v>139</v>
      </c>
      <c r="E144" s="9"/>
      <c r="F144" s="9"/>
      <c r="G144" s="9">
        <f t="shared" si="2"/>
        <v>0</v>
      </c>
      <c r="H144" s="9"/>
    </row>
    <row r="145" spans="2:8" x14ac:dyDescent="0.4">
      <c r="B145" s="68"/>
      <c r="C145" s="68"/>
      <c r="D145" s="7" t="s">
        <v>140</v>
      </c>
      <c r="E145" s="9"/>
      <c r="F145" s="9"/>
      <c r="G145" s="9">
        <f t="shared" si="2"/>
        <v>0</v>
      </c>
      <c r="H145" s="9"/>
    </row>
    <row r="146" spans="2:8" x14ac:dyDescent="0.4">
      <c r="B146" s="68"/>
      <c r="C146" s="68"/>
      <c r="D146" s="7" t="s">
        <v>143</v>
      </c>
      <c r="E146" s="9"/>
      <c r="F146" s="9"/>
      <c r="G146" s="9">
        <f t="shared" si="2"/>
        <v>0</v>
      </c>
      <c r="H146" s="9"/>
    </row>
    <row r="147" spans="2:8" x14ac:dyDescent="0.4">
      <c r="B147" s="68"/>
      <c r="C147" s="68"/>
      <c r="D147" s="7" t="s">
        <v>144</v>
      </c>
      <c r="E147" s="9"/>
      <c r="F147" s="9"/>
      <c r="G147" s="9">
        <f t="shared" si="2"/>
        <v>0</v>
      </c>
      <c r="H147" s="9"/>
    </row>
    <row r="148" spans="2:8" x14ac:dyDescent="0.4">
      <c r="B148" s="68"/>
      <c r="C148" s="68"/>
      <c r="D148" s="7" t="s">
        <v>145</v>
      </c>
      <c r="E148" s="9"/>
      <c r="F148" s="9"/>
      <c r="G148" s="9">
        <f t="shared" si="2"/>
        <v>0</v>
      </c>
      <c r="H148" s="9"/>
    </row>
    <row r="149" spans="2:8" x14ac:dyDescent="0.4">
      <c r="B149" s="68"/>
      <c r="C149" s="68"/>
      <c r="D149" s="7" t="s">
        <v>17</v>
      </c>
      <c r="E149" s="9">
        <f>+E150+E151+E152+E153+E154+E155+E156+E157+E158+E159+E162+E168</f>
        <v>0</v>
      </c>
      <c r="F149" s="9">
        <f>+F150+F151+F152+F153+F154+F155+F156+F157+F158+F159+F162+F168</f>
        <v>0</v>
      </c>
      <c r="G149" s="9">
        <f t="shared" si="2"/>
        <v>0</v>
      </c>
      <c r="H149" s="9"/>
    </row>
    <row r="150" spans="2:8" x14ac:dyDescent="0.4">
      <c r="B150" s="68"/>
      <c r="C150" s="68"/>
      <c r="D150" s="7" t="s">
        <v>186</v>
      </c>
      <c r="E150" s="9"/>
      <c r="F150" s="9"/>
      <c r="G150" s="9">
        <f t="shared" si="2"/>
        <v>0</v>
      </c>
      <c r="H150" s="9"/>
    </row>
    <row r="151" spans="2:8" x14ac:dyDescent="0.4">
      <c r="B151" s="68"/>
      <c r="C151" s="68"/>
      <c r="D151" s="7" t="s">
        <v>187</v>
      </c>
      <c r="E151" s="9"/>
      <c r="F151" s="9"/>
      <c r="G151" s="9">
        <f t="shared" si="2"/>
        <v>0</v>
      </c>
      <c r="H151" s="9"/>
    </row>
    <row r="152" spans="2:8" x14ac:dyDescent="0.4">
      <c r="B152" s="68"/>
      <c r="C152" s="68"/>
      <c r="D152" s="7" t="s">
        <v>188</v>
      </c>
      <c r="E152" s="9"/>
      <c r="F152" s="9"/>
      <c r="G152" s="9">
        <f t="shared" si="2"/>
        <v>0</v>
      </c>
      <c r="H152" s="9"/>
    </row>
    <row r="153" spans="2:8" x14ac:dyDescent="0.4">
      <c r="B153" s="68"/>
      <c r="C153" s="68"/>
      <c r="D153" s="7" t="s">
        <v>189</v>
      </c>
      <c r="E153" s="9"/>
      <c r="F153" s="9"/>
      <c r="G153" s="9">
        <f t="shared" si="2"/>
        <v>0</v>
      </c>
      <c r="H153" s="9"/>
    </row>
    <row r="154" spans="2:8" x14ac:dyDescent="0.4">
      <c r="B154" s="68"/>
      <c r="C154" s="68"/>
      <c r="D154" s="7" t="s">
        <v>190</v>
      </c>
      <c r="E154" s="9"/>
      <c r="F154" s="9"/>
      <c r="G154" s="9">
        <f t="shared" si="2"/>
        <v>0</v>
      </c>
      <c r="H154" s="9"/>
    </row>
    <row r="155" spans="2:8" x14ac:dyDescent="0.4">
      <c r="B155" s="68"/>
      <c r="C155" s="68"/>
      <c r="D155" s="7" t="s">
        <v>191</v>
      </c>
      <c r="E155" s="9"/>
      <c r="F155" s="9"/>
      <c r="G155" s="9">
        <f t="shared" si="2"/>
        <v>0</v>
      </c>
      <c r="H155" s="9"/>
    </row>
    <row r="156" spans="2:8" x14ac:dyDescent="0.4">
      <c r="B156" s="68"/>
      <c r="C156" s="68"/>
      <c r="D156" s="7" t="s">
        <v>192</v>
      </c>
      <c r="E156" s="9"/>
      <c r="F156" s="9"/>
      <c r="G156" s="9">
        <f t="shared" si="2"/>
        <v>0</v>
      </c>
      <c r="H156" s="9"/>
    </row>
    <row r="157" spans="2:8" x14ac:dyDescent="0.4">
      <c r="B157" s="68"/>
      <c r="C157" s="68"/>
      <c r="D157" s="7" t="s">
        <v>193</v>
      </c>
      <c r="E157" s="9"/>
      <c r="F157" s="9"/>
      <c r="G157" s="9">
        <f t="shared" si="2"/>
        <v>0</v>
      </c>
      <c r="H157" s="9"/>
    </row>
    <row r="158" spans="2:8" x14ac:dyDescent="0.4">
      <c r="B158" s="68"/>
      <c r="C158" s="68"/>
      <c r="D158" s="7" t="s">
        <v>194</v>
      </c>
      <c r="E158" s="9"/>
      <c r="F158" s="9"/>
      <c r="G158" s="9">
        <f t="shared" si="2"/>
        <v>0</v>
      </c>
      <c r="H158" s="9"/>
    </row>
    <row r="159" spans="2:8" x14ac:dyDescent="0.4">
      <c r="B159" s="68"/>
      <c r="C159" s="68"/>
      <c r="D159" s="7" t="s">
        <v>195</v>
      </c>
      <c r="E159" s="9">
        <f>+E160+E161</f>
        <v>0</v>
      </c>
      <c r="F159" s="9">
        <f>+F160+F161</f>
        <v>0</v>
      </c>
      <c r="G159" s="9">
        <f t="shared" si="2"/>
        <v>0</v>
      </c>
      <c r="H159" s="9"/>
    </row>
    <row r="160" spans="2:8" x14ac:dyDescent="0.4">
      <c r="B160" s="68"/>
      <c r="C160" s="68"/>
      <c r="D160" s="7" t="s">
        <v>196</v>
      </c>
      <c r="E160" s="9"/>
      <c r="F160" s="9"/>
      <c r="G160" s="9">
        <f t="shared" si="2"/>
        <v>0</v>
      </c>
      <c r="H160" s="9"/>
    </row>
    <row r="161" spans="2:8" x14ac:dyDescent="0.4">
      <c r="B161" s="68"/>
      <c r="C161" s="68"/>
      <c r="D161" s="7" t="s">
        <v>197</v>
      </c>
      <c r="E161" s="9"/>
      <c r="F161" s="9"/>
      <c r="G161" s="9">
        <f t="shared" si="2"/>
        <v>0</v>
      </c>
      <c r="H161" s="9"/>
    </row>
    <row r="162" spans="2:8" x14ac:dyDescent="0.4">
      <c r="B162" s="68"/>
      <c r="C162" s="68"/>
      <c r="D162" s="7" t="s">
        <v>198</v>
      </c>
      <c r="E162" s="9">
        <f>+E163+E164+E165+E166+E167</f>
        <v>0</v>
      </c>
      <c r="F162" s="9">
        <f>+F163+F164+F165+F166+F167</f>
        <v>0</v>
      </c>
      <c r="G162" s="9">
        <f t="shared" si="2"/>
        <v>0</v>
      </c>
      <c r="H162" s="9"/>
    </row>
    <row r="163" spans="2:8" x14ac:dyDescent="0.4">
      <c r="B163" s="68"/>
      <c r="C163" s="68"/>
      <c r="D163" s="7" t="s">
        <v>139</v>
      </c>
      <c r="E163" s="9"/>
      <c r="F163" s="9"/>
      <c r="G163" s="9">
        <f t="shared" si="2"/>
        <v>0</v>
      </c>
      <c r="H163" s="9"/>
    </row>
    <row r="164" spans="2:8" x14ac:dyDescent="0.4">
      <c r="B164" s="68"/>
      <c r="C164" s="68"/>
      <c r="D164" s="7" t="s">
        <v>140</v>
      </c>
      <c r="E164" s="9"/>
      <c r="F164" s="9"/>
      <c r="G164" s="9">
        <f t="shared" si="2"/>
        <v>0</v>
      </c>
      <c r="H164" s="9"/>
    </row>
    <row r="165" spans="2:8" x14ac:dyDescent="0.4">
      <c r="B165" s="68"/>
      <c r="C165" s="68"/>
      <c r="D165" s="7" t="s">
        <v>143</v>
      </c>
      <c r="E165" s="9"/>
      <c r="F165" s="9"/>
      <c r="G165" s="9">
        <f t="shared" si="2"/>
        <v>0</v>
      </c>
      <c r="H165" s="9"/>
    </row>
    <row r="166" spans="2:8" x14ac:dyDescent="0.4">
      <c r="B166" s="68"/>
      <c r="C166" s="68"/>
      <c r="D166" s="7" t="s">
        <v>144</v>
      </c>
      <c r="E166" s="9"/>
      <c r="F166" s="9"/>
      <c r="G166" s="9">
        <f t="shared" si="2"/>
        <v>0</v>
      </c>
      <c r="H166" s="9"/>
    </row>
    <row r="167" spans="2:8" x14ac:dyDescent="0.4">
      <c r="B167" s="68"/>
      <c r="C167" s="68"/>
      <c r="D167" s="7" t="s">
        <v>199</v>
      </c>
      <c r="E167" s="9"/>
      <c r="F167" s="9"/>
      <c r="G167" s="9">
        <f t="shared" si="2"/>
        <v>0</v>
      </c>
      <c r="H167" s="9"/>
    </row>
    <row r="168" spans="2:8" x14ac:dyDescent="0.4">
      <c r="B168" s="68"/>
      <c r="C168" s="68"/>
      <c r="D168" s="7" t="s">
        <v>146</v>
      </c>
      <c r="E168" s="9"/>
      <c r="F168" s="9"/>
      <c r="G168" s="9">
        <f t="shared" si="2"/>
        <v>0</v>
      </c>
      <c r="H168" s="9"/>
    </row>
    <row r="169" spans="2:8" x14ac:dyDescent="0.4">
      <c r="B169" s="68"/>
      <c r="C169" s="68"/>
      <c r="D169" s="7" t="s">
        <v>18</v>
      </c>
      <c r="E169" s="9">
        <f>+E170</f>
        <v>11530000</v>
      </c>
      <c r="F169" s="9">
        <f>+F170</f>
        <v>12104720</v>
      </c>
      <c r="G169" s="9">
        <f t="shared" si="2"/>
        <v>-574720</v>
      </c>
      <c r="H169" s="9"/>
    </row>
    <row r="170" spans="2:8" x14ac:dyDescent="0.4">
      <c r="B170" s="68"/>
      <c r="C170" s="68"/>
      <c r="D170" s="7" t="s">
        <v>138</v>
      </c>
      <c r="E170" s="9">
        <f>+E171+E172</f>
        <v>11530000</v>
      </c>
      <c r="F170" s="9">
        <f>+F171+F172</f>
        <v>12104720</v>
      </c>
      <c r="G170" s="9">
        <f t="shared" si="2"/>
        <v>-574720</v>
      </c>
      <c r="H170" s="9"/>
    </row>
    <row r="171" spans="2:8" x14ac:dyDescent="0.4">
      <c r="B171" s="68"/>
      <c r="C171" s="68"/>
      <c r="D171" s="7" t="s">
        <v>200</v>
      </c>
      <c r="E171" s="9">
        <v>2300000</v>
      </c>
      <c r="F171" s="9">
        <v>2890479</v>
      </c>
      <c r="G171" s="9">
        <f t="shared" si="2"/>
        <v>-590479</v>
      </c>
      <c r="H171" s="9"/>
    </row>
    <row r="172" spans="2:8" x14ac:dyDescent="0.4">
      <c r="B172" s="68"/>
      <c r="C172" s="68"/>
      <c r="D172" s="7" t="s">
        <v>201</v>
      </c>
      <c r="E172" s="9">
        <v>9230000</v>
      </c>
      <c r="F172" s="9">
        <v>9214241</v>
      </c>
      <c r="G172" s="9">
        <f t="shared" si="2"/>
        <v>15759</v>
      </c>
      <c r="H172" s="9"/>
    </row>
    <row r="173" spans="2:8" x14ac:dyDescent="0.4">
      <c r="B173" s="68"/>
      <c r="C173" s="68"/>
      <c r="D173" s="7" t="s">
        <v>19</v>
      </c>
      <c r="E173" s="9">
        <f>+E174</f>
        <v>32416200</v>
      </c>
      <c r="F173" s="9">
        <f>+F174</f>
        <v>32416200</v>
      </c>
      <c r="G173" s="9">
        <f t="shared" si="2"/>
        <v>0</v>
      </c>
      <c r="H173" s="9"/>
    </row>
    <row r="174" spans="2:8" x14ac:dyDescent="0.4">
      <c r="B174" s="68"/>
      <c r="C174" s="68"/>
      <c r="D174" s="7" t="s">
        <v>138</v>
      </c>
      <c r="E174" s="9">
        <f>+E175+E176</f>
        <v>32416200</v>
      </c>
      <c r="F174" s="9">
        <f>+F175+F176</f>
        <v>32416200</v>
      </c>
      <c r="G174" s="9">
        <f t="shared" si="2"/>
        <v>0</v>
      </c>
      <c r="H174" s="9"/>
    </row>
    <row r="175" spans="2:8" x14ac:dyDescent="0.4">
      <c r="B175" s="68"/>
      <c r="C175" s="68"/>
      <c r="D175" s="7" t="s">
        <v>202</v>
      </c>
      <c r="E175" s="9">
        <v>32416200</v>
      </c>
      <c r="F175" s="9">
        <v>32416200</v>
      </c>
      <c r="G175" s="9">
        <f t="shared" si="2"/>
        <v>0</v>
      </c>
      <c r="H175" s="9"/>
    </row>
    <row r="176" spans="2:8" x14ac:dyDescent="0.4">
      <c r="B176" s="68"/>
      <c r="C176" s="68"/>
      <c r="D176" s="7" t="s">
        <v>201</v>
      </c>
      <c r="E176" s="9"/>
      <c r="F176" s="9"/>
      <c r="G176" s="9">
        <f t="shared" si="2"/>
        <v>0</v>
      </c>
      <c r="H176" s="9"/>
    </row>
    <row r="177" spans="2:8" x14ac:dyDescent="0.4">
      <c r="B177" s="68"/>
      <c r="C177" s="68"/>
      <c r="D177" s="7" t="s">
        <v>20</v>
      </c>
      <c r="E177" s="9">
        <f>+E178</f>
        <v>8500000</v>
      </c>
      <c r="F177" s="9">
        <f>+F178</f>
        <v>8500000</v>
      </c>
      <c r="G177" s="9">
        <f t="shared" si="2"/>
        <v>0</v>
      </c>
      <c r="H177" s="9"/>
    </row>
    <row r="178" spans="2:8" x14ac:dyDescent="0.4">
      <c r="B178" s="68"/>
      <c r="C178" s="68"/>
      <c r="D178" s="7" t="s">
        <v>138</v>
      </c>
      <c r="E178" s="9">
        <f>+E179</f>
        <v>8500000</v>
      </c>
      <c r="F178" s="9">
        <f>+F179</f>
        <v>8500000</v>
      </c>
      <c r="G178" s="9">
        <f t="shared" si="2"/>
        <v>0</v>
      </c>
      <c r="H178" s="9"/>
    </row>
    <row r="179" spans="2:8" x14ac:dyDescent="0.4">
      <c r="B179" s="68"/>
      <c r="C179" s="68"/>
      <c r="D179" s="7" t="s">
        <v>201</v>
      </c>
      <c r="E179" s="9">
        <v>8500000</v>
      </c>
      <c r="F179" s="9">
        <v>8500000</v>
      </c>
      <c r="G179" s="9">
        <f t="shared" si="2"/>
        <v>0</v>
      </c>
      <c r="H179" s="9"/>
    </row>
    <row r="180" spans="2:8" x14ac:dyDescent="0.4">
      <c r="B180" s="68"/>
      <c r="C180" s="68"/>
      <c r="D180" s="7" t="s">
        <v>21</v>
      </c>
      <c r="E180" s="9">
        <f>+E181</f>
        <v>0</v>
      </c>
      <c r="F180" s="9">
        <f>+F181</f>
        <v>0</v>
      </c>
      <c r="G180" s="9">
        <f t="shared" si="2"/>
        <v>0</v>
      </c>
      <c r="H180" s="9"/>
    </row>
    <row r="181" spans="2:8" x14ac:dyDescent="0.4">
      <c r="B181" s="68"/>
      <c r="C181" s="68"/>
      <c r="D181" s="7" t="s">
        <v>203</v>
      </c>
      <c r="E181" s="9">
        <f>+E182</f>
        <v>0</v>
      </c>
      <c r="F181" s="9">
        <f>+F182</f>
        <v>0</v>
      </c>
      <c r="G181" s="9">
        <f t="shared" si="2"/>
        <v>0</v>
      </c>
      <c r="H181" s="9"/>
    </row>
    <row r="182" spans="2:8" x14ac:dyDescent="0.4">
      <c r="B182" s="68"/>
      <c r="C182" s="68"/>
      <c r="D182" s="7" t="s">
        <v>727</v>
      </c>
      <c r="E182" s="9"/>
      <c r="F182" s="9"/>
      <c r="G182" s="9">
        <f t="shared" si="2"/>
        <v>0</v>
      </c>
      <c r="H182" s="9"/>
    </row>
    <row r="183" spans="2:8" x14ac:dyDescent="0.4">
      <c r="B183" s="68"/>
      <c r="C183" s="68"/>
      <c r="D183" s="7" t="s">
        <v>22</v>
      </c>
      <c r="E183" s="9"/>
      <c r="F183" s="9"/>
      <c r="G183" s="9">
        <f t="shared" si="2"/>
        <v>0</v>
      </c>
      <c r="H183" s="9"/>
    </row>
    <row r="184" spans="2:8" x14ac:dyDescent="0.4">
      <c r="B184" s="68"/>
      <c r="C184" s="68"/>
      <c r="D184" s="7" t="s">
        <v>23</v>
      </c>
      <c r="E184" s="9"/>
      <c r="F184" s="9"/>
      <c r="G184" s="9">
        <f t="shared" si="2"/>
        <v>0</v>
      </c>
      <c r="H184" s="9"/>
    </row>
    <row r="185" spans="2:8" x14ac:dyDescent="0.4">
      <c r="B185" s="68"/>
      <c r="C185" s="68"/>
      <c r="D185" s="7" t="s">
        <v>24</v>
      </c>
      <c r="E185" s="9"/>
      <c r="F185" s="9"/>
      <c r="G185" s="9">
        <f t="shared" si="2"/>
        <v>0</v>
      </c>
      <c r="H185" s="9"/>
    </row>
    <row r="186" spans="2:8" x14ac:dyDescent="0.4">
      <c r="B186" s="68"/>
      <c r="C186" s="68"/>
      <c r="D186" s="7" t="s">
        <v>719</v>
      </c>
      <c r="E186" s="9"/>
      <c r="F186" s="9"/>
      <c r="G186" s="9">
        <f t="shared" si="2"/>
        <v>0</v>
      </c>
      <c r="H186" s="9"/>
    </row>
    <row r="187" spans="2:8" x14ac:dyDescent="0.4">
      <c r="B187" s="68"/>
      <c r="C187" s="68"/>
      <c r="D187" s="7" t="s">
        <v>25</v>
      </c>
      <c r="E187" s="9">
        <f>+E188+E189+E190</f>
        <v>53000</v>
      </c>
      <c r="F187" s="9">
        <f>+F188+F189+F190</f>
        <v>53437</v>
      </c>
      <c r="G187" s="9">
        <f t="shared" si="2"/>
        <v>-437</v>
      </c>
      <c r="H187" s="9"/>
    </row>
    <row r="188" spans="2:8" x14ac:dyDescent="0.4">
      <c r="B188" s="68"/>
      <c r="C188" s="68"/>
      <c r="D188" s="7" t="s">
        <v>204</v>
      </c>
      <c r="E188" s="9"/>
      <c r="F188" s="9"/>
      <c r="G188" s="9">
        <f t="shared" si="2"/>
        <v>0</v>
      </c>
      <c r="H188" s="9"/>
    </row>
    <row r="189" spans="2:8" x14ac:dyDescent="0.4">
      <c r="B189" s="68"/>
      <c r="C189" s="68"/>
      <c r="D189" s="7" t="s">
        <v>205</v>
      </c>
      <c r="E189" s="9"/>
      <c r="F189" s="9"/>
      <c r="G189" s="9">
        <f t="shared" si="2"/>
        <v>0</v>
      </c>
      <c r="H189" s="9"/>
    </row>
    <row r="190" spans="2:8" x14ac:dyDescent="0.4">
      <c r="B190" s="68"/>
      <c r="C190" s="68"/>
      <c r="D190" s="7" t="s">
        <v>206</v>
      </c>
      <c r="E190" s="9">
        <v>53000</v>
      </c>
      <c r="F190" s="9">
        <v>53437</v>
      </c>
      <c r="G190" s="9">
        <f t="shared" si="2"/>
        <v>-437</v>
      </c>
      <c r="H190" s="9"/>
    </row>
    <row r="191" spans="2:8" x14ac:dyDescent="0.4">
      <c r="B191" s="68"/>
      <c r="C191" s="68"/>
      <c r="D191" s="7" t="s">
        <v>26</v>
      </c>
      <c r="E191" s="9">
        <f>+E192+E193+E194</f>
        <v>0</v>
      </c>
      <c r="F191" s="9">
        <f>+F192+F193+F194</f>
        <v>0</v>
      </c>
      <c r="G191" s="9">
        <f t="shared" si="2"/>
        <v>0</v>
      </c>
      <c r="H191" s="9"/>
    </row>
    <row r="192" spans="2:8" x14ac:dyDescent="0.4">
      <c r="B192" s="68"/>
      <c r="C192" s="68"/>
      <c r="D192" s="7" t="s">
        <v>207</v>
      </c>
      <c r="E192" s="9"/>
      <c r="F192" s="9"/>
      <c r="G192" s="9">
        <f t="shared" si="2"/>
        <v>0</v>
      </c>
      <c r="H192" s="9"/>
    </row>
    <row r="193" spans="2:8" x14ac:dyDescent="0.4">
      <c r="B193" s="68"/>
      <c r="C193" s="68"/>
      <c r="D193" s="7" t="s">
        <v>208</v>
      </c>
      <c r="E193" s="9"/>
      <c r="F193" s="9"/>
      <c r="G193" s="9">
        <f t="shared" si="2"/>
        <v>0</v>
      </c>
      <c r="H193" s="9"/>
    </row>
    <row r="194" spans="2:8" x14ac:dyDescent="0.4">
      <c r="B194" s="68"/>
      <c r="C194" s="68"/>
      <c r="D194" s="7" t="s">
        <v>209</v>
      </c>
      <c r="E194" s="9"/>
      <c r="F194" s="9"/>
      <c r="G194" s="9">
        <f t="shared" si="2"/>
        <v>0</v>
      </c>
      <c r="H194" s="9"/>
    </row>
    <row r="195" spans="2:8" x14ac:dyDescent="0.4">
      <c r="B195" s="68"/>
      <c r="C195" s="69"/>
      <c r="D195" s="11" t="s">
        <v>27</v>
      </c>
      <c r="E195" s="13">
        <f>+E6+E54+E70+E81+E106+E107+E137+E149+E169+E173+E177+E180+E183+E184+E185+E186+E187+E191</f>
        <v>52499200</v>
      </c>
      <c r="F195" s="13">
        <f>+F6+F54+F70+F81+F106+F107+F137+F149+F169+F173+F177+F180+F183+F184+F185+F186+F187+F191</f>
        <v>53074357</v>
      </c>
      <c r="G195" s="13">
        <f t="shared" si="2"/>
        <v>-575157</v>
      </c>
      <c r="H195" s="13"/>
    </row>
    <row r="196" spans="2:8" x14ac:dyDescent="0.4">
      <c r="B196" s="68"/>
      <c r="C196" s="67" t="s">
        <v>28</v>
      </c>
      <c r="D196" s="7" t="s">
        <v>29</v>
      </c>
      <c r="E196" s="9">
        <f>+E197+E198+E199+E200+E201+E202+E203+E204</f>
        <v>38383500</v>
      </c>
      <c r="F196" s="9">
        <f>+F197+F198+F199+F200+F201+F202+F203+F204</f>
        <v>38120140</v>
      </c>
      <c r="G196" s="9">
        <f t="shared" si="2"/>
        <v>263360</v>
      </c>
      <c r="H196" s="9"/>
    </row>
    <row r="197" spans="2:8" x14ac:dyDescent="0.4">
      <c r="B197" s="68"/>
      <c r="C197" s="68"/>
      <c r="D197" s="7" t="s">
        <v>210</v>
      </c>
      <c r="E197" s="9"/>
      <c r="F197" s="9"/>
      <c r="G197" s="9">
        <f t="shared" si="2"/>
        <v>0</v>
      </c>
      <c r="H197" s="9"/>
    </row>
    <row r="198" spans="2:8" x14ac:dyDescent="0.4">
      <c r="B198" s="68"/>
      <c r="C198" s="68"/>
      <c r="D198" s="7" t="s">
        <v>211</v>
      </c>
      <c r="E198" s="9">
        <v>20970000</v>
      </c>
      <c r="F198" s="9">
        <v>20933997</v>
      </c>
      <c r="G198" s="9">
        <f t="shared" si="2"/>
        <v>36003</v>
      </c>
      <c r="H198" s="9"/>
    </row>
    <row r="199" spans="2:8" x14ac:dyDescent="0.4">
      <c r="B199" s="68"/>
      <c r="C199" s="68"/>
      <c r="D199" s="7" t="s">
        <v>212</v>
      </c>
      <c r="E199" s="9">
        <v>6870000</v>
      </c>
      <c r="F199" s="9">
        <v>6916734</v>
      </c>
      <c r="G199" s="9">
        <f t="shared" ref="G199:G262" si="3">E199-F199</f>
        <v>-46734</v>
      </c>
      <c r="H199" s="9"/>
    </row>
    <row r="200" spans="2:8" x14ac:dyDescent="0.4">
      <c r="B200" s="68"/>
      <c r="C200" s="68"/>
      <c r="D200" s="7" t="s">
        <v>213</v>
      </c>
      <c r="E200" s="9">
        <v>5560000</v>
      </c>
      <c r="F200" s="9">
        <v>5478423</v>
      </c>
      <c r="G200" s="9">
        <f t="shared" si="3"/>
        <v>81577</v>
      </c>
      <c r="H200" s="9"/>
    </row>
    <row r="201" spans="2:8" x14ac:dyDescent="0.4">
      <c r="B201" s="68"/>
      <c r="C201" s="68"/>
      <c r="D201" s="7" t="s">
        <v>214</v>
      </c>
      <c r="E201" s="9"/>
      <c r="F201" s="9"/>
      <c r="G201" s="9">
        <f t="shared" si="3"/>
        <v>0</v>
      </c>
      <c r="H201" s="9"/>
    </row>
    <row r="202" spans="2:8" x14ac:dyDescent="0.4">
      <c r="B202" s="68"/>
      <c r="C202" s="68"/>
      <c r="D202" s="7" t="s">
        <v>215</v>
      </c>
      <c r="E202" s="9">
        <v>312500</v>
      </c>
      <c r="F202" s="9">
        <v>311500</v>
      </c>
      <c r="G202" s="9">
        <f t="shared" si="3"/>
        <v>1000</v>
      </c>
      <c r="H202" s="9"/>
    </row>
    <row r="203" spans="2:8" x14ac:dyDescent="0.4">
      <c r="B203" s="68"/>
      <c r="C203" s="68"/>
      <c r="D203" s="7" t="s">
        <v>216</v>
      </c>
      <c r="E203" s="9"/>
      <c r="F203" s="9"/>
      <c r="G203" s="9">
        <f t="shared" si="3"/>
        <v>0</v>
      </c>
      <c r="H203" s="9"/>
    </row>
    <row r="204" spans="2:8" x14ac:dyDescent="0.4">
      <c r="B204" s="68"/>
      <c r="C204" s="68"/>
      <c r="D204" s="7" t="s">
        <v>217</v>
      </c>
      <c r="E204" s="9">
        <v>4671000</v>
      </c>
      <c r="F204" s="9">
        <v>4479486</v>
      </c>
      <c r="G204" s="9">
        <f t="shared" si="3"/>
        <v>191514</v>
      </c>
      <c r="H204" s="9"/>
    </row>
    <row r="205" spans="2:8" x14ac:dyDescent="0.4">
      <c r="B205" s="68"/>
      <c r="C205" s="68"/>
      <c r="D205" s="7" t="s">
        <v>30</v>
      </c>
      <c r="E205" s="9">
        <f>+E206+E207+E208+E209+E210+E211+E212+E213+E214+E215+E216+E217+E218+E219+E220+E221+E222+E223+E224+E225+E226+E227+E228+E229+E230+E231+E232+E233</f>
        <v>2500000</v>
      </c>
      <c r="F205" s="9">
        <f>+F206+F207+F208+F209+F210+F211+F212+F213+F214+F215+F216+F217+F218+F219+F220+F221+F222+F223+F224+F225+F226+F227+F228+F229+F230+F231+F232+F233</f>
        <v>2222218</v>
      </c>
      <c r="G205" s="9">
        <f t="shared" si="3"/>
        <v>277782</v>
      </c>
      <c r="H205" s="9"/>
    </row>
    <row r="206" spans="2:8" x14ac:dyDescent="0.4">
      <c r="B206" s="68"/>
      <c r="C206" s="68"/>
      <c r="D206" s="7" t="s">
        <v>218</v>
      </c>
      <c r="E206" s="9"/>
      <c r="F206" s="9"/>
      <c r="G206" s="9">
        <f t="shared" si="3"/>
        <v>0</v>
      </c>
      <c r="H206" s="9"/>
    </row>
    <row r="207" spans="2:8" x14ac:dyDescent="0.4">
      <c r="B207" s="68"/>
      <c r="C207" s="68"/>
      <c r="D207" s="7" t="s">
        <v>219</v>
      </c>
      <c r="E207" s="9"/>
      <c r="F207" s="9"/>
      <c r="G207" s="9">
        <f t="shared" si="3"/>
        <v>0</v>
      </c>
      <c r="H207" s="9"/>
    </row>
    <row r="208" spans="2:8" x14ac:dyDescent="0.4">
      <c r="B208" s="68"/>
      <c r="C208" s="68"/>
      <c r="D208" s="7" t="s">
        <v>220</v>
      </c>
      <c r="E208" s="9"/>
      <c r="F208" s="9"/>
      <c r="G208" s="9">
        <f t="shared" si="3"/>
        <v>0</v>
      </c>
      <c r="H208" s="9"/>
    </row>
    <row r="209" spans="2:8" x14ac:dyDescent="0.4">
      <c r="B209" s="68"/>
      <c r="C209" s="68"/>
      <c r="D209" s="7" t="s">
        <v>221</v>
      </c>
      <c r="E209" s="9"/>
      <c r="F209" s="9"/>
      <c r="G209" s="9">
        <f t="shared" si="3"/>
        <v>0</v>
      </c>
      <c r="H209" s="9"/>
    </row>
    <row r="210" spans="2:8" x14ac:dyDescent="0.4">
      <c r="B210" s="68"/>
      <c r="C210" s="68"/>
      <c r="D210" s="7" t="s">
        <v>222</v>
      </c>
      <c r="E210" s="9"/>
      <c r="F210" s="9"/>
      <c r="G210" s="9">
        <f t="shared" si="3"/>
        <v>0</v>
      </c>
      <c r="H210" s="9"/>
    </row>
    <row r="211" spans="2:8" x14ac:dyDescent="0.4">
      <c r="B211" s="68"/>
      <c r="C211" s="68"/>
      <c r="D211" s="7" t="s">
        <v>223</v>
      </c>
      <c r="E211" s="9"/>
      <c r="F211" s="9"/>
      <c r="G211" s="9">
        <f t="shared" si="3"/>
        <v>0</v>
      </c>
      <c r="H211" s="9"/>
    </row>
    <row r="212" spans="2:8" x14ac:dyDescent="0.4">
      <c r="B212" s="68"/>
      <c r="C212" s="68"/>
      <c r="D212" s="7" t="s">
        <v>224</v>
      </c>
      <c r="E212" s="9"/>
      <c r="F212" s="9"/>
      <c r="G212" s="9">
        <f t="shared" si="3"/>
        <v>0</v>
      </c>
      <c r="H212" s="9"/>
    </row>
    <row r="213" spans="2:8" x14ac:dyDescent="0.4">
      <c r="B213" s="68"/>
      <c r="C213" s="68"/>
      <c r="D213" s="7" t="s">
        <v>225</v>
      </c>
      <c r="E213" s="9"/>
      <c r="F213" s="9"/>
      <c r="G213" s="9">
        <f t="shared" si="3"/>
        <v>0</v>
      </c>
      <c r="H213" s="9"/>
    </row>
    <row r="214" spans="2:8" x14ac:dyDescent="0.4">
      <c r="B214" s="68"/>
      <c r="C214" s="68"/>
      <c r="D214" s="7" t="s">
        <v>226</v>
      </c>
      <c r="E214" s="9"/>
      <c r="F214" s="9"/>
      <c r="G214" s="9">
        <f t="shared" si="3"/>
        <v>0</v>
      </c>
      <c r="H214" s="9"/>
    </row>
    <row r="215" spans="2:8" x14ac:dyDescent="0.4">
      <c r="B215" s="68"/>
      <c r="C215" s="68"/>
      <c r="D215" s="7" t="s">
        <v>227</v>
      </c>
      <c r="E215" s="9"/>
      <c r="F215" s="9"/>
      <c r="G215" s="9">
        <f t="shared" si="3"/>
        <v>0</v>
      </c>
      <c r="H215" s="9"/>
    </row>
    <row r="216" spans="2:8" x14ac:dyDescent="0.4">
      <c r="B216" s="68"/>
      <c r="C216" s="68"/>
      <c r="D216" s="7" t="s">
        <v>228</v>
      </c>
      <c r="E216" s="9"/>
      <c r="F216" s="9"/>
      <c r="G216" s="9">
        <f t="shared" si="3"/>
        <v>0</v>
      </c>
      <c r="H216" s="9"/>
    </row>
    <row r="217" spans="2:8" x14ac:dyDescent="0.4">
      <c r="B217" s="68"/>
      <c r="C217" s="68"/>
      <c r="D217" s="7" t="s">
        <v>229</v>
      </c>
      <c r="E217" s="9"/>
      <c r="F217" s="9"/>
      <c r="G217" s="9">
        <f t="shared" si="3"/>
        <v>0</v>
      </c>
      <c r="H217" s="9"/>
    </row>
    <row r="218" spans="2:8" x14ac:dyDescent="0.4">
      <c r="B218" s="68"/>
      <c r="C218" s="68"/>
      <c r="D218" s="7" t="s">
        <v>230</v>
      </c>
      <c r="E218" s="9"/>
      <c r="F218" s="9"/>
      <c r="G218" s="9">
        <f t="shared" si="3"/>
        <v>0</v>
      </c>
      <c r="H218" s="9"/>
    </row>
    <row r="219" spans="2:8" x14ac:dyDescent="0.4">
      <c r="B219" s="68"/>
      <c r="C219" s="68"/>
      <c r="D219" s="7" t="s">
        <v>231</v>
      </c>
      <c r="E219" s="9">
        <v>299000</v>
      </c>
      <c r="F219" s="9">
        <v>181300</v>
      </c>
      <c r="G219" s="9">
        <f t="shared" si="3"/>
        <v>117700</v>
      </c>
      <c r="H219" s="9"/>
    </row>
    <row r="220" spans="2:8" x14ac:dyDescent="0.4">
      <c r="B220" s="68"/>
      <c r="C220" s="68"/>
      <c r="D220" s="7" t="s">
        <v>232</v>
      </c>
      <c r="E220" s="9">
        <v>100000</v>
      </c>
      <c r="F220" s="9">
        <v>107730</v>
      </c>
      <c r="G220" s="9">
        <f t="shared" si="3"/>
        <v>-7730</v>
      </c>
      <c r="H220" s="9"/>
    </row>
    <row r="221" spans="2:8" x14ac:dyDescent="0.4">
      <c r="B221" s="68"/>
      <c r="C221" s="68"/>
      <c r="D221" s="7" t="s">
        <v>233</v>
      </c>
      <c r="E221" s="9">
        <v>400000</v>
      </c>
      <c r="F221" s="9">
        <v>393360</v>
      </c>
      <c r="G221" s="9">
        <f t="shared" si="3"/>
        <v>6640</v>
      </c>
      <c r="H221" s="9"/>
    </row>
    <row r="222" spans="2:8" x14ac:dyDescent="0.4">
      <c r="B222" s="68"/>
      <c r="C222" s="68"/>
      <c r="D222" s="7" t="s">
        <v>234</v>
      </c>
      <c r="E222" s="9"/>
      <c r="F222" s="9"/>
      <c r="G222" s="9">
        <f t="shared" si="3"/>
        <v>0</v>
      </c>
      <c r="H222" s="9"/>
    </row>
    <row r="223" spans="2:8" x14ac:dyDescent="0.4">
      <c r="B223" s="68"/>
      <c r="C223" s="68"/>
      <c r="D223" s="7" t="s">
        <v>235</v>
      </c>
      <c r="E223" s="9"/>
      <c r="F223" s="9"/>
      <c r="G223" s="9">
        <f t="shared" si="3"/>
        <v>0</v>
      </c>
      <c r="H223" s="9"/>
    </row>
    <row r="224" spans="2:8" x14ac:dyDescent="0.4">
      <c r="B224" s="68"/>
      <c r="C224" s="68"/>
      <c r="D224" s="7" t="s">
        <v>236</v>
      </c>
      <c r="E224" s="9"/>
      <c r="F224" s="9"/>
      <c r="G224" s="9">
        <f t="shared" si="3"/>
        <v>0</v>
      </c>
      <c r="H224" s="9"/>
    </row>
    <row r="225" spans="2:8" x14ac:dyDescent="0.4">
      <c r="B225" s="68"/>
      <c r="C225" s="68"/>
      <c r="D225" s="7" t="s">
        <v>237</v>
      </c>
      <c r="E225" s="9"/>
      <c r="F225" s="9"/>
      <c r="G225" s="9">
        <f t="shared" si="3"/>
        <v>0</v>
      </c>
      <c r="H225" s="9"/>
    </row>
    <row r="226" spans="2:8" x14ac:dyDescent="0.4">
      <c r="B226" s="68"/>
      <c r="C226" s="68"/>
      <c r="D226" s="7" t="s">
        <v>238</v>
      </c>
      <c r="E226" s="9">
        <v>290000</v>
      </c>
      <c r="F226" s="9">
        <v>304862</v>
      </c>
      <c r="G226" s="9">
        <f t="shared" si="3"/>
        <v>-14862</v>
      </c>
      <c r="H226" s="9"/>
    </row>
    <row r="227" spans="2:8" x14ac:dyDescent="0.4">
      <c r="B227" s="68"/>
      <c r="C227" s="68"/>
      <c r="D227" s="7" t="s">
        <v>239</v>
      </c>
      <c r="E227" s="9"/>
      <c r="F227" s="9"/>
      <c r="G227" s="9">
        <f t="shared" si="3"/>
        <v>0</v>
      </c>
      <c r="H227" s="9"/>
    </row>
    <row r="228" spans="2:8" x14ac:dyDescent="0.4">
      <c r="B228" s="68"/>
      <c r="C228" s="68"/>
      <c r="D228" s="7" t="s">
        <v>240</v>
      </c>
      <c r="E228" s="9"/>
      <c r="F228" s="9"/>
      <c r="G228" s="9">
        <f t="shared" si="3"/>
        <v>0</v>
      </c>
      <c r="H228" s="9"/>
    </row>
    <row r="229" spans="2:8" x14ac:dyDescent="0.4">
      <c r="B229" s="68"/>
      <c r="C229" s="68"/>
      <c r="D229" s="7" t="s">
        <v>241</v>
      </c>
      <c r="E229" s="9"/>
      <c r="F229" s="9"/>
      <c r="G229" s="9">
        <f t="shared" si="3"/>
        <v>0</v>
      </c>
      <c r="H229" s="9"/>
    </row>
    <row r="230" spans="2:8" x14ac:dyDescent="0.4">
      <c r="B230" s="68"/>
      <c r="C230" s="68"/>
      <c r="D230" s="7" t="s">
        <v>242</v>
      </c>
      <c r="E230" s="9">
        <v>912000</v>
      </c>
      <c r="F230" s="9">
        <v>908224</v>
      </c>
      <c r="G230" s="9">
        <f t="shared" si="3"/>
        <v>3776</v>
      </c>
      <c r="H230" s="9"/>
    </row>
    <row r="231" spans="2:8" x14ac:dyDescent="0.4">
      <c r="B231" s="68"/>
      <c r="C231" s="68"/>
      <c r="D231" s="7" t="s">
        <v>243</v>
      </c>
      <c r="E231" s="9">
        <v>492000</v>
      </c>
      <c r="F231" s="9">
        <v>320622</v>
      </c>
      <c r="G231" s="9">
        <f t="shared" si="3"/>
        <v>171378</v>
      </c>
      <c r="H231" s="9"/>
    </row>
    <row r="232" spans="2:8" x14ac:dyDescent="0.4">
      <c r="B232" s="68"/>
      <c r="C232" s="68"/>
      <c r="D232" s="7" t="s">
        <v>244</v>
      </c>
      <c r="E232" s="9">
        <v>5000</v>
      </c>
      <c r="F232" s="9">
        <v>6120</v>
      </c>
      <c r="G232" s="9">
        <f t="shared" si="3"/>
        <v>-1120</v>
      </c>
      <c r="H232" s="9"/>
    </row>
    <row r="233" spans="2:8" x14ac:dyDescent="0.4">
      <c r="B233" s="68"/>
      <c r="C233" s="68"/>
      <c r="D233" s="7" t="s">
        <v>245</v>
      </c>
      <c r="E233" s="9">
        <v>2000</v>
      </c>
      <c r="F233" s="9"/>
      <c r="G233" s="9">
        <f t="shared" si="3"/>
        <v>2000</v>
      </c>
      <c r="H233" s="9"/>
    </row>
    <row r="234" spans="2:8" x14ac:dyDescent="0.4">
      <c r="B234" s="68"/>
      <c r="C234" s="68"/>
      <c r="D234" s="7" t="s">
        <v>31</v>
      </c>
      <c r="E234" s="9">
        <f>+E235+E236+E237+E238+E239+E240+E241+E242+E243+E244+E245+E246+E247+E248+E249+E250+E251+E252+E253+E254+E255+E256</f>
        <v>6049900</v>
      </c>
      <c r="F234" s="9">
        <f>+F235+F236+F237+F238+F239+F240+F241+F242+F243+F244+F245+F246+F247+F248+F249+F250+F251+F252+F253+F254+F255+F256</f>
        <v>5958847</v>
      </c>
      <c r="G234" s="9">
        <f t="shared" si="3"/>
        <v>91053</v>
      </c>
      <c r="H234" s="9"/>
    </row>
    <row r="235" spans="2:8" x14ac:dyDescent="0.4">
      <c r="B235" s="68"/>
      <c r="C235" s="68"/>
      <c r="D235" s="7" t="s">
        <v>246</v>
      </c>
      <c r="E235" s="9">
        <v>140000</v>
      </c>
      <c r="F235" s="9">
        <v>102240</v>
      </c>
      <c r="G235" s="9">
        <f t="shared" si="3"/>
        <v>37760</v>
      </c>
      <c r="H235" s="9"/>
    </row>
    <row r="236" spans="2:8" x14ac:dyDescent="0.4">
      <c r="B236" s="68"/>
      <c r="C236" s="68"/>
      <c r="D236" s="7" t="s">
        <v>247</v>
      </c>
      <c r="E236" s="9"/>
      <c r="F236" s="9"/>
      <c r="G236" s="9">
        <f t="shared" si="3"/>
        <v>0</v>
      </c>
      <c r="H236" s="9"/>
    </row>
    <row r="237" spans="2:8" x14ac:dyDescent="0.4">
      <c r="B237" s="68"/>
      <c r="C237" s="68"/>
      <c r="D237" s="7" t="s">
        <v>248</v>
      </c>
      <c r="E237" s="9">
        <v>1621000</v>
      </c>
      <c r="F237" s="9">
        <v>1663120</v>
      </c>
      <c r="G237" s="9">
        <f t="shared" si="3"/>
        <v>-42120</v>
      </c>
      <c r="H237" s="9"/>
    </row>
    <row r="238" spans="2:8" x14ac:dyDescent="0.4">
      <c r="B238" s="68"/>
      <c r="C238" s="68"/>
      <c r="D238" s="7" t="s">
        <v>249</v>
      </c>
      <c r="E238" s="9">
        <v>768000</v>
      </c>
      <c r="F238" s="9">
        <v>744472</v>
      </c>
      <c r="G238" s="9">
        <f t="shared" si="3"/>
        <v>23528</v>
      </c>
      <c r="H238" s="9"/>
    </row>
    <row r="239" spans="2:8" x14ac:dyDescent="0.4">
      <c r="B239" s="68"/>
      <c r="C239" s="68"/>
      <c r="D239" s="7" t="s">
        <v>250</v>
      </c>
      <c r="E239" s="9">
        <v>545000</v>
      </c>
      <c r="F239" s="9">
        <v>661184</v>
      </c>
      <c r="G239" s="9">
        <f t="shared" si="3"/>
        <v>-116184</v>
      </c>
      <c r="H239" s="9"/>
    </row>
    <row r="240" spans="2:8" x14ac:dyDescent="0.4">
      <c r="B240" s="68"/>
      <c r="C240" s="68"/>
      <c r="D240" s="7" t="s">
        <v>251</v>
      </c>
      <c r="E240" s="9">
        <v>10000</v>
      </c>
      <c r="F240" s="9">
        <v>10000</v>
      </c>
      <c r="G240" s="9">
        <f t="shared" si="3"/>
        <v>0</v>
      </c>
      <c r="H240" s="9"/>
    </row>
    <row r="241" spans="2:8" x14ac:dyDescent="0.4">
      <c r="B241" s="68"/>
      <c r="C241" s="68"/>
      <c r="D241" s="7" t="s">
        <v>229</v>
      </c>
      <c r="E241" s="9">
        <v>804000</v>
      </c>
      <c r="F241" s="9">
        <v>738074</v>
      </c>
      <c r="G241" s="9">
        <f t="shared" si="3"/>
        <v>65926</v>
      </c>
      <c r="H241" s="9"/>
    </row>
    <row r="242" spans="2:8" x14ac:dyDescent="0.4">
      <c r="B242" s="68"/>
      <c r="C242" s="68"/>
      <c r="D242" s="7" t="s">
        <v>230</v>
      </c>
      <c r="E242" s="9"/>
      <c r="F242" s="9"/>
      <c r="G242" s="9">
        <f t="shared" si="3"/>
        <v>0</v>
      </c>
      <c r="H242" s="9"/>
    </row>
    <row r="243" spans="2:8" x14ac:dyDescent="0.4">
      <c r="B243" s="68"/>
      <c r="C243" s="68"/>
      <c r="D243" s="7" t="s">
        <v>236</v>
      </c>
      <c r="E243" s="9">
        <v>30000</v>
      </c>
      <c r="F243" s="9">
        <v>23100</v>
      </c>
      <c r="G243" s="9">
        <f t="shared" si="3"/>
        <v>6900</v>
      </c>
      <c r="H243" s="9"/>
    </row>
    <row r="244" spans="2:8" x14ac:dyDescent="0.4">
      <c r="B244" s="68"/>
      <c r="C244" s="68"/>
      <c r="D244" s="7" t="s">
        <v>252</v>
      </c>
      <c r="E244" s="9">
        <v>412000</v>
      </c>
      <c r="F244" s="9">
        <v>387838</v>
      </c>
      <c r="G244" s="9">
        <f t="shared" si="3"/>
        <v>24162</v>
      </c>
      <c r="H244" s="9"/>
    </row>
    <row r="245" spans="2:8" x14ac:dyDescent="0.4">
      <c r="B245" s="68"/>
      <c r="C245" s="68"/>
      <c r="D245" s="7" t="s">
        <v>253</v>
      </c>
      <c r="E245" s="9">
        <v>16000</v>
      </c>
      <c r="F245" s="9"/>
      <c r="G245" s="9">
        <f t="shared" si="3"/>
        <v>16000</v>
      </c>
      <c r="H245" s="9"/>
    </row>
    <row r="246" spans="2:8" x14ac:dyDescent="0.4">
      <c r="B246" s="68"/>
      <c r="C246" s="68"/>
      <c r="D246" s="7" t="s">
        <v>254</v>
      </c>
      <c r="E246" s="9">
        <v>40000</v>
      </c>
      <c r="F246" s="9">
        <v>40000</v>
      </c>
      <c r="G246" s="9">
        <f t="shared" si="3"/>
        <v>0</v>
      </c>
      <c r="H246" s="9"/>
    </row>
    <row r="247" spans="2:8" x14ac:dyDescent="0.4">
      <c r="B247" s="68"/>
      <c r="C247" s="68"/>
      <c r="D247" s="7" t="s">
        <v>255</v>
      </c>
      <c r="E247" s="9">
        <v>80000</v>
      </c>
      <c r="F247" s="9">
        <v>79200</v>
      </c>
      <c r="G247" s="9">
        <f t="shared" si="3"/>
        <v>800</v>
      </c>
      <c r="H247" s="9"/>
    </row>
    <row r="248" spans="2:8" x14ac:dyDescent="0.4">
      <c r="B248" s="68"/>
      <c r="C248" s="68"/>
      <c r="D248" s="7" t="s">
        <v>256</v>
      </c>
      <c r="E248" s="9">
        <v>60000</v>
      </c>
      <c r="F248" s="9">
        <v>49568</v>
      </c>
      <c r="G248" s="9">
        <f t="shared" si="3"/>
        <v>10432</v>
      </c>
      <c r="H248" s="9"/>
    </row>
    <row r="249" spans="2:8" x14ac:dyDescent="0.4">
      <c r="B249" s="68"/>
      <c r="C249" s="68"/>
      <c r="D249" s="7" t="s">
        <v>232</v>
      </c>
      <c r="E249" s="9">
        <v>160000</v>
      </c>
      <c r="F249" s="9">
        <v>165054</v>
      </c>
      <c r="G249" s="9">
        <f t="shared" si="3"/>
        <v>-5054</v>
      </c>
      <c r="H249" s="9"/>
    </row>
    <row r="250" spans="2:8" x14ac:dyDescent="0.4">
      <c r="B250" s="68"/>
      <c r="C250" s="68"/>
      <c r="D250" s="7" t="s">
        <v>233</v>
      </c>
      <c r="E250" s="9">
        <v>214000</v>
      </c>
      <c r="F250" s="9">
        <v>207240</v>
      </c>
      <c r="G250" s="9">
        <f t="shared" si="3"/>
        <v>6760</v>
      </c>
      <c r="H250" s="9"/>
    </row>
    <row r="251" spans="2:8" x14ac:dyDescent="0.4">
      <c r="B251" s="68"/>
      <c r="C251" s="68"/>
      <c r="D251" s="7" t="s">
        <v>257</v>
      </c>
      <c r="E251" s="9"/>
      <c r="F251" s="9"/>
      <c r="G251" s="9">
        <f t="shared" si="3"/>
        <v>0</v>
      </c>
      <c r="H251" s="9"/>
    </row>
    <row r="252" spans="2:8" x14ac:dyDescent="0.4">
      <c r="B252" s="68"/>
      <c r="C252" s="68"/>
      <c r="D252" s="7" t="s">
        <v>258</v>
      </c>
      <c r="E252" s="9">
        <v>19000</v>
      </c>
      <c r="F252" s="9">
        <v>12600</v>
      </c>
      <c r="G252" s="9">
        <f t="shared" si="3"/>
        <v>6400</v>
      </c>
      <c r="H252" s="9"/>
    </row>
    <row r="253" spans="2:8" x14ac:dyDescent="0.4">
      <c r="B253" s="68"/>
      <c r="C253" s="68"/>
      <c r="D253" s="7" t="s">
        <v>259</v>
      </c>
      <c r="E253" s="9">
        <v>351000</v>
      </c>
      <c r="F253" s="9">
        <v>336279</v>
      </c>
      <c r="G253" s="9">
        <f t="shared" si="3"/>
        <v>14721</v>
      </c>
      <c r="H253" s="9"/>
    </row>
    <row r="254" spans="2:8" x14ac:dyDescent="0.4">
      <c r="B254" s="68"/>
      <c r="C254" s="68"/>
      <c r="D254" s="7" t="s">
        <v>260</v>
      </c>
      <c r="E254" s="9"/>
      <c r="F254" s="9"/>
      <c r="G254" s="9">
        <f t="shared" si="3"/>
        <v>0</v>
      </c>
      <c r="H254" s="9"/>
    </row>
    <row r="255" spans="2:8" x14ac:dyDescent="0.4">
      <c r="B255" s="68"/>
      <c r="C255" s="68"/>
      <c r="D255" s="7" t="s">
        <v>261</v>
      </c>
      <c r="E255" s="9">
        <v>113000</v>
      </c>
      <c r="F255" s="9">
        <v>114000</v>
      </c>
      <c r="G255" s="9">
        <f t="shared" si="3"/>
        <v>-1000</v>
      </c>
      <c r="H255" s="9"/>
    </row>
    <row r="256" spans="2:8" x14ac:dyDescent="0.4">
      <c r="B256" s="68"/>
      <c r="C256" s="68"/>
      <c r="D256" s="7" t="s">
        <v>245</v>
      </c>
      <c r="E256" s="9">
        <v>666900</v>
      </c>
      <c r="F256" s="9">
        <v>624878</v>
      </c>
      <c r="G256" s="9">
        <f t="shared" si="3"/>
        <v>42022</v>
      </c>
      <c r="H256" s="9"/>
    </row>
    <row r="257" spans="2:8" x14ac:dyDescent="0.4">
      <c r="B257" s="68"/>
      <c r="C257" s="68"/>
      <c r="D257" s="7" t="s">
        <v>32</v>
      </c>
      <c r="E257" s="9">
        <f>+E258+E261</f>
        <v>0</v>
      </c>
      <c r="F257" s="9">
        <f>+F258+F261</f>
        <v>0</v>
      </c>
      <c r="G257" s="9">
        <f t="shared" si="3"/>
        <v>0</v>
      </c>
      <c r="H257" s="9"/>
    </row>
    <row r="258" spans="2:8" x14ac:dyDescent="0.4">
      <c r="B258" s="68"/>
      <c r="C258" s="68"/>
      <c r="D258" s="7" t="s">
        <v>262</v>
      </c>
      <c r="E258" s="9">
        <f>+E259+E260</f>
        <v>0</v>
      </c>
      <c r="F258" s="9">
        <f>+F259+F260</f>
        <v>0</v>
      </c>
      <c r="G258" s="9">
        <f t="shared" si="3"/>
        <v>0</v>
      </c>
      <c r="H258" s="9"/>
    </row>
    <row r="259" spans="2:8" x14ac:dyDescent="0.4">
      <c r="B259" s="68"/>
      <c r="C259" s="68"/>
      <c r="D259" s="7" t="s">
        <v>263</v>
      </c>
      <c r="E259" s="9"/>
      <c r="F259" s="9"/>
      <c r="G259" s="9">
        <f t="shared" si="3"/>
        <v>0</v>
      </c>
      <c r="H259" s="9"/>
    </row>
    <row r="260" spans="2:8" x14ac:dyDescent="0.4">
      <c r="B260" s="68"/>
      <c r="C260" s="68"/>
      <c r="D260" s="7" t="s">
        <v>264</v>
      </c>
      <c r="E260" s="9"/>
      <c r="F260" s="9"/>
      <c r="G260" s="9">
        <f t="shared" si="3"/>
        <v>0</v>
      </c>
      <c r="H260" s="9"/>
    </row>
    <row r="261" spans="2:8" x14ac:dyDescent="0.4">
      <c r="B261" s="68"/>
      <c r="C261" s="68"/>
      <c r="D261" s="7" t="s">
        <v>265</v>
      </c>
      <c r="E261" s="9"/>
      <c r="F261" s="9"/>
      <c r="G261" s="9">
        <f t="shared" si="3"/>
        <v>0</v>
      </c>
      <c r="H261" s="9"/>
    </row>
    <row r="262" spans="2:8" x14ac:dyDescent="0.4">
      <c r="B262" s="68"/>
      <c r="C262" s="68"/>
      <c r="D262" s="7" t="s">
        <v>33</v>
      </c>
      <c r="E262" s="9"/>
      <c r="F262" s="9"/>
      <c r="G262" s="9">
        <f t="shared" si="3"/>
        <v>0</v>
      </c>
      <c r="H262" s="9"/>
    </row>
    <row r="263" spans="2:8" x14ac:dyDescent="0.4">
      <c r="B263" s="68"/>
      <c r="C263" s="68"/>
      <c r="D263" s="7" t="s">
        <v>34</v>
      </c>
      <c r="E263" s="9"/>
      <c r="F263" s="9"/>
      <c r="G263" s="9">
        <f t="shared" ref="G263:G326" si="4">E263-F263</f>
        <v>0</v>
      </c>
      <c r="H263" s="9"/>
    </row>
    <row r="264" spans="2:8" x14ac:dyDescent="0.4">
      <c r="B264" s="68"/>
      <c r="C264" s="68"/>
      <c r="D264" s="7" t="s">
        <v>35</v>
      </c>
      <c r="E264" s="9"/>
      <c r="F264" s="9"/>
      <c r="G264" s="9">
        <f t="shared" si="4"/>
        <v>0</v>
      </c>
      <c r="H264" s="9"/>
    </row>
    <row r="265" spans="2:8" x14ac:dyDescent="0.4">
      <c r="B265" s="68"/>
      <c r="C265" s="68"/>
      <c r="D265" s="7" t="s">
        <v>720</v>
      </c>
      <c r="E265" s="9"/>
      <c r="F265" s="9"/>
      <c r="G265" s="9">
        <f t="shared" si="4"/>
        <v>0</v>
      </c>
      <c r="H265" s="9"/>
    </row>
    <row r="266" spans="2:8" x14ac:dyDescent="0.4">
      <c r="B266" s="68"/>
      <c r="C266" s="68"/>
      <c r="D266" s="7" t="s">
        <v>36</v>
      </c>
      <c r="E266" s="9">
        <f>+E267+E268</f>
        <v>0</v>
      </c>
      <c r="F266" s="9">
        <f>+F267+F268</f>
        <v>0</v>
      </c>
      <c r="G266" s="9">
        <f t="shared" si="4"/>
        <v>0</v>
      </c>
      <c r="H266" s="9"/>
    </row>
    <row r="267" spans="2:8" x14ac:dyDescent="0.4">
      <c r="B267" s="68"/>
      <c r="C267" s="68"/>
      <c r="D267" s="7" t="s">
        <v>266</v>
      </c>
      <c r="E267" s="9"/>
      <c r="F267" s="9"/>
      <c r="G267" s="9">
        <f t="shared" si="4"/>
        <v>0</v>
      </c>
      <c r="H267" s="9"/>
    </row>
    <row r="268" spans="2:8" x14ac:dyDescent="0.4">
      <c r="B268" s="68"/>
      <c r="C268" s="68"/>
      <c r="D268" s="7" t="s">
        <v>245</v>
      </c>
      <c r="E268" s="9"/>
      <c r="F268" s="9"/>
      <c r="G268" s="9">
        <f t="shared" si="4"/>
        <v>0</v>
      </c>
      <c r="H268" s="9"/>
    </row>
    <row r="269" spans="2:8" x14ac:dyDescent="0.4">
      <c r="B269" s="68"/>
      <c r="C269" s="68"/>
      <c r="D269" s="7" t="s">
        <v>37</v>
      </c>
      <c r="E269" s="9">
        <f>+E270+E271+E273+E274+E275</f>
        <v>0</v>
      </c>
      <c r="F269" s="9">
        <f>+F270+F271+F273+F274+F275</f>
        <v>0</v>
      </c>
      <c r="G269" s="9">
        <f t="shared" si="4"/>
        <v>0</v>
      </c>
      <c r="H269" s="9"/>
    </row>
    <row r="270" spans="2:8" x14ac:dyDescent="0.4">
      <c r="B270" s="68"/>
      <c r="C270" s="68"/>
      <c r="D270" s="7" t="s">
        <v>267</v>
      </c>
      <c r="E270" s="9"/>
      <c r="F270" s="9"/>
      <c r="G270" s="9">
        <f t="shared" si="4"/>
        <v>0</v>
      </c>
      <c r="H270" s="9"/>
    </row>
    <row r="271" spans="2:8" x14ac:dyDescent="0.4">
      <c r="B271" s="68"/>
      <c r="C271" s="68"/>
      <c r="D271" s="7" t="s">
        <v>268</v>
      </c>
      <c r="E271" s="9">
        <f>+E272</f>
        <v>0</v>
      </c>
      <c r="F271" s="9">
        <f>+F272</f>
        <v>0</v>
      </c>
      <c r="G271" s="9">
        <f t="shared" si="4"/>
        <v>0</v>
      </c>
      <c r="H271" s="9"/>
    </row>
    <row r="272" spans="2:8" x14ac:dyDescent="0.4">
      <c r="B272" s="68"/>
      <c r="C272" s="68"/>
      <c r="D272" s="7" t="s">
        <v>269</v>
      </c>
      <c r="E272" s="9"/>
      <c r="F272" s="9"/>
      <c r="G272" s="9">
        <f t="shared" si="4"/>
        <v>0</v>
      </c>
      <c r="H272" s="9"/>
    </row>
    <row r="273" spans="2:8" x14ac:dyDescent="0.4">
      <c r="B273" s="68"/>
      <c r="C273" s="68"/>
      <c r="D273" s="7" t="s">
        <v>270</v>
      </c>
      <c r="E273" s="9"/>
      <c r="F273" s="9"/>
      <c r="G273" s="9">
        <f t="shared" si="4"/>
        <v>0</v>
      </c>
      <c r="H273" s="9"/>
    </row>
    <row r="274" spans="2:8" x14ac:dyDescent="0.4">
      <c r="B274" s="68"/>
      <c r="C274" s="68"/>
      <c r="D274" s="7" t="s">
        <v>728</v>
      </c>
      <c r="E274" s="9"/>
      <c r="F274" s="9"/>
      <c r="G274" s="9">
        <f t="shared" si="4"/>
        <v>0</v>
      </c>
      <c r="H274" s="9"/>
    </row>
    <row r="275" spans="2:8" x14ac:dyDescent="0.4">
      <c r="B275" s="68"/>
      <c r="C275" s="68"/>
      <c r="D275" s="7" t="s">
        <v>271</v>
      </c>
      <c r="E275" s="9"/>
      <c r="F275" s="9"/>
      <c r="G275" s="9">
        <f t="shared" si="4"/>
        <v>0</v>
      </c>
      <c r="H275" s="9"/>
    </row>
    <row r="276" spans="2:8" x14ac:dyDescent="0.4">
      <c r="B276" s="68"/>
      <c r="C276" s="69"/>
      <c r="D276" s="11" t="s">
        <v>38</v>
      </c>
      <c r="E276" s="13">
        <f>+E196+E205+E234+E257+E262+E263+E264+E265+E266+E269</f>
        <v>46933400</v>
      </c>
      <c r="F276" s="13">
        <f>+F196+F205+F234+F257+F262+F263+F264+F265+F266+F269</f>
        <v>46301205</v>
      </c>
      <c r="G276" s="13">
        <f t="shared" si="4"/>
        <v>632195</v>
      </c>
      <c r="H276" s="13"/>
    </row>
    <row r="277" spans="2:8" x14ac:dyDescent="0.4">
      <c r="B277" s="69"/>
      <c r="C277" s="14" t="s">
        <v>39</v>
      </c>
      <c r="D277" s="15"/>
      <c r="E277" s="16">
        <f xml:space="preserve"> +E195 - E276</f>
        <v>5565800</v>
      </c>
      <c r="F277" s="16">
        <f xml:space="preserve"> +F195 - F276</f>
        <v>6773152</v>
      </c>
      <c r="G277" s="16">
        <f t="shared" si="4"/>
        <v>-1207352</v>
      </c>
      <c r="H277" s="16"/>
    </row>
    <row r="278" spans="2:8" x14ac:dyDescent="0.4">
      <c r="B278" s="67" t="s">
        <v>40</v>
      </c>
      <c r="C278" s="67" t="s">
        <v>9</v>
      </c>
      <c r="D278" s="7" t="s">
        <v>41</v>
      </c>
      <c r="E278" s="9">
        <f>+E279+E280</f>
        <v>0</v>
      </c>
      <c r="F278" s="9">
        <f>+F279+F280</f>
        <v>0</v>
      </c>
      <c r="G278" s="9">
        <f t="shared" si="4"/>
        <v>0</v>
      </c>
      <c r="H278" s="9"/>
    </row>
    <row r="279" spans="2:8" x14ac:dyDescent="0.4">
      <c r="B279" s="68"/>
      <c r="C279" s="68"/>
      <c r="D279" s="7" t="s">
        <v>272</v>
      </c>
      <c r="E279" s="9"/>
      <c r="F279" s="9"/>
      <c r="G279" s="9">
        <f t="shared" si="4"/>
        <v>0</v>
      </c>
      <c r="H279" s="9"/>
    </row>
    <row r="280" spans="2:8" x14ac:dyDescent="0.4">
      <c r="B280" s="68"/>
      <c r="C280" s="68"/>
      <c r="D280" s="7" t="s">
        <v>273</v>
      </c>
      <c r="E280" s="9"/>
      <c r="F280" s="9"/>
      <c r="G280" s="9">
        <f t="shared" si="4"/>
        <v>0</v>
      </c>
      <c r="H280" s="9"/>
    </row>
    <row r="281" spans="2:8" x14ac:dyDescent="0.4">
      <c r="B281" s="68"/>
      <c r="C281" s="68"/>
      <c r="D281" s="7" t="s">
        <v>42</v>
      </c>
      <c r="E281" s="9">
        <f>+E282+E283</f>
        <v>0</v>
      </c>
      <c r="F281" s="9">
        <f>+F282+F283</f>
        <v>0</v>
      </c>
      <c r="G281" s="9">
        <f t="shared" si="4"/>
        <v>0</v>
      </c>
      <c r="H281" s="9"/>
    </row>
    <row r="282" spans="2:8" x14ac:dyDescent="0.4">
      <c r="B282" s="68"/>
      <c r="C282" s="68"/>
      <c r="D282" s="7" t="s">
        <v>274</v>
      </c>
      <c r="E282" s="9"/>
      <c r="F282" s="9"/>
      <c r="G282" s="9">
        <f t="shared" si="4"/>
        <v>0</v>
      </c>
      <c r="H282" s="9"/>
    </row>
    <row r="283" spans="2:8" x14ac:dyDescent="0.4">
      <c r="B283" s="68"/>
      <c r="C283" s="68"/>
      <c r="D283" s="7" t="s">
        <v>275</v>
      </c>
      <c r="E283" s="9"/>
      <c r="F283" s="9"/>
      <c r="G283" s="9">
        <f t="shared" si="4"/>
        <v>0</v>
      </c>
      <c r="H283" s="9"/>
    </row>
    <row r="284" spans="2:8" x14ac:dyDescent="0.4">
      <c r="B284" s="68"/>
      <c r="C284" s="68"/>
      <c r="D284" s="7" t="s">
        <v>43</v>
      </c>
      <c r="E284" s="9"/>
      <c r="F284" s="9"/>
      <c r="G284" s="9">
        <f t="shared" si="4"/>
        <v>0</v>
      </c>
      <c r="H284" s="9"/>
    </row>
    <row r="285" spans="2:8" x14ac:dyDescent="0.4">
      <c r="B285" s="68"/>
      <c r="C285" s="68"/>
      <c r="D285" s="7" t="s">
        <v>721</v>
      </c>
      <c r="E285" s="9"/>
      <c r="F285" s="9"/>
      <c r="G285" s="9">
        <f t="shared" si="4"/>
        <v>0</v>
      </c>
      <c r="H285" s="9"/>
    </row>
    <row r="286" spans="2:8" x14ac:dyDescent="0.4">
      <c r="B286" s="68"/>
      <c r="C286" s="68"/>
      <c r="D286" s="7" t="s">
        <v>44</v>
      </c>
      <c r="E286" s="9">
        <f>+E287+E288</f>
        <v>0</v>
      </c>
      <c r="F286" s="9">
        <f>+F287+F288</f>
        <v>0</v>
      </c>
      <c r="G286" s="9">
        <f t="shared" si="4"/>
        <v>0</v>
      </c>
      <c r="H286" s="9"/>
    </row>
    <row r="287" spans="2:8" x14ac:dyDescent="0.4">
      <c r="B287" s="68"/>
      <c r="C287" s="68"/>
      <c r="D287" s="7" t="s">
        <v>276</v>
      </c>
      <c r="E287" s="9"/>
      <c r="F287" s="9"/>
      <c r="G287" s="9">
        <f t="shared" si="4"/>
        <v>0</v>
      </c>
      <c r="H287" s="9"/>
    </row>
    <row r="288" spans="2:8" x14ac:dyDescent="0.4">
      <c r="B288" s="68"/>
      <c r="C288" s="68"/>
      <c r="D288" s="7" t="s">
        <v>277</v>
      </c>
      <c r="E288" s="9"/>
      <c r="F288" s="9"/>
      <c r="G288" s="9">
        <f t="shared" si="4"/>
        <v>0</v>
      </c>
      <c r="H288" s="9"/>
    </row>
    <row r="289" spans="2:8" x14ac:dyDescent="0.4">
      <c r="B289" s="68"/>
      <c r="C289" s="68"/>
      <c r="D289" s="7" t="s">
        <v>45</v>
      </c>
      <c r="E289" s="9"/>
      <c r="F289" s="9"/>
      <c r="G289" s="9">
        <f t="shared" si="4"/>
        <v>0</v>
      </c>
      <c r="H289" s="9"/>
    </row>
    <row r="290" spans="2:8" x14ac:dyDescent="0.4">
      <c r="B290" s="68"/>
      <c r="C290" s="69"/>
      <c r="D290" s="11" t="s">
        <v>46</v>
      </c>
      <c r="E290" s="13">
        <f>+E278+E281+E284+E285+E286+E289</f>
        <v>0</v>
      </c>
      <c r="F290" s="13">
        <f>+F278+F281+F284+F285+F286+F289</f>
        <v>0</v>
      </c>
      <c r="G290" s="13">
        <f t="shared" si="4"/>
        <v>0</v>
      </c>
      <c r="H290" s="13"/>
    </row>
    <row r="291" spans="2:8" x14ac:dyDescent="0.4">
      <c r="B291" s="68"/>
      <c r="C291" s="67" t="s">
        <v>28</v>
      </c>
      <c r="D291" s="7" t="s">
        <v>47</v>
      </c>
      <c r="E291" s="9"/>
      <c r="F291" s="9"/>
      <c r="G291" s="9">
        <f t="shared" si="4"/>
        <v>0</v>
      </c>
      <c r="H291" s="9"/>
    </row>
    <row r="292" spans="2:8" x14ac:dyDescent="0.4">
      <c r="B292" s="68"/>
      <c r="C292" s="68"/>
      <c r="D292" s="7" t="s">
        <v>722</v>
      </c>
      <c r="E292" s="9"/>
      <c r="F292" s="9"/>
      <c r="G292" s="9">
        <f t="shared" si="4"/>
        <v>0</v>
      </c>
      <c r="H292" s="9"/>
    </row>
    <row r="293" spans="2:8" x14ac:dyDescent="0.4">
      <c r="B293" s="68"/>
      <c r="C293" s="68"/>
      <c r="D293" s="7" t="s">
        <v>48</v>
      </c>
      <c r="E293" s="9">
        <f>+E294+E295+E296+E297</f>
        <v>1620000</v>
      </c>
      <c r="F293" s="9">
        <f>+F294+F295+F296+F297</f>
        <v>1708300</v>
      </c>
      <c r="G293" s="9">
        <f t="shared" si="4"/>
        <v>-88300</v>
      </c>
      <c r="H293" s="9"/>
    </row>
    <row r="294" spans="2:8" x14ac:dyDescent="0.4">
      <c r="B294" s="68"/>
      <c r="C294" s="68"/>
      <c r="D294" s="7" t="s">
        <v>278</v>
      </c>
      <c r="E294" s="9"/>
      <c r="F294" s="9"/>
      <c r="G294" s="9">
        <f t="shared" si="4"/>
        <v>0</v>
      </c>
      <c r="H294" s="9"/>
    </row>
    <row r="295" spans="2:8" x14ac:dyDescent="0.4">
      <c r="B295" s="68"/>
      <c r="C295" s="68"/>
      <c r="D295" s="7" t="s">
        <v>279</v>
      </c>
      <c r="E295" s="9"/>
      <c r="F295" s="9"/>
      <c r="G295" s="9">
        <f t="shared" si="4"/>
        <v>0</v>
      </c>
      <c r="H295" s="9"/>
    </row>
    <row r="296" spans="2:8" x14ac:dyDescent="0.4">
      <c r="B296" s="68"/>
      <c r="C296" s="68"/>
      <c r="D296" s="7" t="s">
        <v>280</v>
      </c>
      <c r="E296" s="9"/>
      <c r="F296" s="9"/>
      <c r="G296" s="9">
        <f t="shared" si="4"/>
        <v>0</v>
      </c>
      <c r="H296" s="9"/>
    </row>
    <row r="297" spans="2:8" x14ac:dyDescent="0.4">
      <c r="B297" s="68"/>
      <c r="C297" s="68"/>
      <c r="D297" s="7" t="s">
        <v>281</v>
      </c>
      <c r="E297" s="9">
        <v>1620000</v>
      </c>
      <c r="F297" s="9">
        <v>1708300</v>
      </c>
      <c r="G297" s="9">
        <f t="shared" si="4"/>
        <v>-88300</v>
      </c>
      <c r="H297" s="9"/>
    </row>
    <row r="298" spans="2:8" x14ac:dyDescent="0.4">
      <c r="B298" s="68"/>
      <c r="C298" s="68"/>
      <c r="D298" s="7" t="s">
        <v>49</v>
      </c>
      <c r="E298" s="9"/>
      <c r="F298" s="9"/>
      <c r="G298" s="9">
        <f t="shared" si="4"/>
        <v>0</v>
      </c>
      <c r="H298" s="9"/>
    </row>
    <row r="299" spans="2:8" x14ac:dyDescent="0.4">
      <c r="B299" s="68"/>
      <c r="C299" s="68"/>
      <c r="D299" s="7" t="s">
        <v>50</v>
      </c>
      <c r="E299" s="9"/>
      <c r="F299" s="9"/>
      <c r="G299" s="9">
        <f t="shared" si="4"/>
        <v>0</v>
      </c>
      <c r="H299" s="9"/>
    </row>
    <row r="300" spans="2:8" x14ac:dyDescent="0.4">
      <c r="B300" s="68"/>
      <c r="C300" s="68"/>
      <c r="D300" s="7" t="s">
        <v>51</v>
      </c>
      <c r="E300" s="9">
        <f>+E301</f>
        <v>0</v>
      </c>
      <c r="F300" s="9">
        <f>+F301</f>
        <v>0</v>
      </c>
      <c r="G300" s="9">
        <f t="shared" si="4"/>
        <v>0</v>
      </c>
      <c r="H300" s="9"/>
    </row>
    <row r="301" spans="2:8" x14ac:dyDescent="0.4">
      <c r="B301" s="68"/>
      <c r="C301" s="68"/>
      <c r="D301" s="7" t="s">
        <v>704</v>
      </c>
      <c r="E301" s="9"/>
      <c r="F301" s="9"/>
      <c r="G301" s="9">
        <f t="shared" si="4"/>
        <v>0</v>
      </c>
      <c r="H301" s="9"/>
    </row>
    <row r="302" spans="2:8" x14ac:dyDescent="0.4">
      <c r="B302" s="68"/>
      <c r="C302" s="69"/>
      <c r="D302" s="11" t="s">
        <v>52</v>
      </c>
      <c r="E302" s="13">
        <f>+E291+E292+E293+E298+E299+E300</f>
        <v>1620000</v>
      </c>
      <c r="F302" s="13">
        <f>+F291+F292+F293+F298+F299+F300</f>
        <v>1708300</v>
      </c>
      <c r="G302" s="13">
        <f t="shared" si="4"/>
        <v>-88300</v>
      </c>
      <c r="H302" s="13"/>
    </row>
    <row r="303" spans="2:8" x14ac:dyDescent="0.4">
      <c r="B303" s="69"/>
      <c r="C303" s="17" t="s">
        <v>53</v>
      </c>
      <c r="D303" s="15"/>
      <c r="E303" s="16">
        <f xml:space="preserve"> +E290 - E302</f>
        <v>-1620000</v>
      </c>
      <c r="F303" s="16">
        <f xml:space="preserve"> +F290 - F302</f>
        <v>-1708300</v>
      </c>
      <c r="G303" s="16">
        <f t="shared" si="4"/>
        <v>88300</v>
      </c>
      <c r="H303" s="16"/>
    </row>
    <row r="304" spans="2:8" x14ac:dyDescent="0.4">
      <c r="B304" s="67" t="s">
        <v>54</v>
      </c>
      <c r="C304" s="67" t="s">
        <v>9</v>
      </c>
      <c r="D304" s="7" t="s">
        <v>55</v>
      </c>
      <c r="E304" s="9"/>
      <c r="F304" s="9"/>
      <c r="G304" s="9">
        <f t="shared" si="4"/>
        <v>0</v>
      </c>
      <c r="H304" s="9"/>
    </row>
    <row r="305" spans="2:8" x14ac:dyDescent="0.4">
      <c r="B305" s="68"/>
      <c r="C305" s="68"/>
      <c r="D305" s="7" t="s">
        <v>56</v>
      </c>
      <c r="E305" s="9"/>
      <c r="F305" s="9"/>
      <c r="G305" s="9">
        <f t="shared" si="4"/>
        <v>0</v>
      </c>
      <c r="H305" s="9"/>
    </row>
    <row r="306" spans="2:8" x14ac:dyDescent="0.4">
      <c r="B306" s="68"/>
      <c r="C306" s="68"/>
      <c r="D306" s="7" t="s">
        <v>57</v>
      </c>
      <c r="E306" s="9"/>
      <c r="F306" s="9"/>
      <c r="G306" s="9">
        <f t="shared" si="4"/>
        <v>0</v>
      </c>
      <c r="H306" s="9"/>
    </row>
    <row r="307" spans="2:8" x14ac:dyDescent="0.4">
      <c r="B307" s="68"/>
      <c r="C307" s="68"/>
      <c r="D307" s="7" t="s">
        <v>723</v>
      </c>
      <c r="E307" s="9"/>
      <c r="F307" s="9"/>
      <c r="G307" s="9">
        <f t="shared" si="4"/>
        <v>0</v>
      </c>
      <c r="H307" s="9"/>
    </row>
    <row r="308" spans="2:8" x14ac:dyDescent="0.4">
      <c r="B308" s="68"/>
      <c r="C308" s="68"/>
      <c r="D308" s="7" t="s">
        <v>58</v>
      </c>
      <c r="E308" s="9"/>
      <c r="F308" s="9"/>
      <c r="G308" s="9">
        <f t="shared" si="4"/>
        <v>0</v>
      </c>
      <c r="H308" s="9"/>
    </row>
    <row r="309" spans="2:8" x14ac:dyDescent="0.4">
      <c r="B309" s="68"/>
      <c r="C309" s="68"/>
      <c r="D309" s="7" t="s">
        <v>724</v>
      </c>
      <c r="E309" s="9"/>
      <c r="F309" s="9"/>
      <c r="G309" s="9">
        <f t="shared" si="4"/>
        <v>0</v>
      </c>
      <c r="H309" s="9"/>
    </row>
    <row r="310" spans="2:8" x14ac:dyDescent="0.4">
      <c r="B310" s="68"/>
      <c r="C310" s="68"/>
      <c r="D310" s="7" t="s">
        <v>59</v>
      </c>
      <c r="E310" s="9"/>
      <c r="F310" s="9"/>
      <c r="G310" s="9">
        <f t="shared" si="4"/>
        <v>0</v>
      </c>
      <c r="H310" s="9"/>
    </row>
    <row r="311" spans="2:8" x14ac:dyDescent="0.4">
      <c r="B311" s="68"/>
      <c r="C311" s="68"/>
      <c r="D311" s="7" t="s">
        <v>60</v>
      </c>
      <c r="E311" s="9">
        <f>+E312+E313+E314</f>
        <v>0</v>
      </c>
      <c r="F311" s="9">
        <f>+F312+F313+F314</f>
        <v>0</v>
      </c>
      <c r="G311" s="9">
        <f t="shared" si="4"/>
        <v>0</v>
      </c>
      <c r="H311" s="9"/>
    </row>
    <row r="312" spans="2:8" x14ac:dyDescent="0.4">
      <c r="B312" s="68"/>
      <c r="C312" s="68"/>
      <c r="D312" s="7" t="s">
        <v>282</v>
      </c>
      <c r="E312" s="9"/>
      <c r="F312" s="9"/>
      <c r="G312" s="9">
        <f t="shared" si="4"/>
        <v>0</v>
      </c>
      <c r="H312" s="9"/>
    </row>
    <row r="313" spans="2:8" x14ac:dyDescent="0.4">
      <c r="B313" s="68"/>
      <c r="C313" s="68"/>
      <c r="D313" s="7" t="s">
        <v>283</v>
      </c>
      <c r="E313" s="9"/>
      <c r="F313" s="9"/>
      <c r="G313" s="9">
        <f t="shared" si="4"/>
        <v>0</v>
      </c>
      <c r="H313" s="9"/>
    </row>
    <row r="314" spans="2:8" x14ac:dyDescent="0.4">
      <c r="B314" s="68"/>
      <c r="C314" s="68"/>
      <c r="D314" s="7" t="s">
        <v>284</v>
      </c>
      <c r="E314" s="9"/>
      <c r="F314" s="9"/>
      <c r="G314" s="9">
        <f t="shared" si="4"/>
        <v>0</v>
      </c>
      <c r="H314" s="9"/>
    </row>
    <row r="315" spans="2:8" x14ac:dyDescent="0.4">
      <c r="B315" s="68"/>
      <c r="C315" s="68"/>
      <c r="D315" s="7" t="s">
        <v>83</v>
      </c>
      <c r="E315" s="9"/>
      <c r="F315" s="9"/>
      <c r="G315" s="9">
        <f t="shared" si="4"/>
        <v>0</v>
      </c>
      <c r="H315" s="9"/>
    </row>
    <row r="316" spans="2:8" x14ac:dyDescent="0.4">
      <c r="B316" s="68"/>
      <c r="C316" s="68"/>
      <c r="D316" s="7" t="s">
        <v>100</v>
      </c>
      <c r="E316" s="9"/>
      <c r="F316" s="9"/>
      <c r="G316" s="9">
        <f t="shared" si="4"/>
        <v>0</v>
      </c>
      <c r="H316" s="9"/>
    </row>
    <row r="317" spans="2:8" x14ac:dyDescent="0.4">
      <c r="B317" s="68"/>
      <c r="C317" s="68"/>
      <c r="D317" s="7" t="s">
        <v>84</v>
      </c>
      <c r="E317" s="9"/>
      <c r="F317" s="9"/>
      <c r="G317" s="9">
        <f t="shared" si="4"/>
        <v>0</v>
      </c>
      <c r="H317" s="9"/>
    </row>
    <row r="318" spans="2:8" x14ac:dyDescent="0.4">
      <c r="B318" s="68"/>
      <c r="C318" s="68"/>
      <c r="D318" s="7" t="s">
        <v>101</v>
      </c>
      <c r="E318" s="9"/>
      <c r="F318" s="9"/>
      <c r="G318" s="9">
        <f t="shared" si="4"/>
        <v>0</v>
      </c>
      <c r="H318" s="9"/>
    </row>
    <row r="319" spans="2:8" x14ac:dyDescent="0.4">
      <c r="B319" s="68"/>
      <c r="C319" s="68"/>
      <c r="D319" s="7" t="s">
        <v>85</v>
      </c>
      <c r="E319" s="9"/>
      <c r="F319" s="9"/>
      <c r="G319" s="9">
        <f t="shared" si="4"/>
        <v>0</v>
      </c>
      <c r="H319" s="9"/>
    </row>
    <row r="320" spans="2:8" x14ac:dyDescent="0.4">
      <c r="B320" s="68"/>
      <c r="C320" s="68"/>
      <c r="D320" s="7" t="s">
        <v>102</v>
      </c>
      <c r="E320" s="9">
        <v>1500000</v>
      </c>
      <c r="F320" s="9">
        <v>1500000</v>
      </c>
      <c r="G320" s="9">
        <f t="shared" si="4"/>
        <v>0</v>
      </c>
      <c r="H320" s="9"/>
    </row>
    <row r="321" spans="2:8" x14ac:dyDescent="0.4">
      <c r="B321" s="68"/>
      <c r="C321" s="68"/>
      <c r="D321" s="7" t="s">
        <v>61</v>
      </c>
      <c r="E321" s="9"/>
      <c r="F321" s="9">
        <v>19644</v>
      </c>
      <c r="G321" s="9">
        <f t="shared" si="4"/>
        <v>-19644</v>
      </c>
      <c r="H321" s="9"/>
    </row>
    <row r="322" spans="2:8" x14ac:dyDescent="0.4">
      <c r="B322" s="68"/>
      <c r="C322" s="69"/>
      <c r="D322" s="11" t="s">
        <v>62</v>
      </c>
      <c r="E322" s="13">
        <f>+E304+E305+E306+E307+E308+E309+E310+E311+E315+E316+E317+E318+E319+E320+E321</f>
        <v>1500000</v>
      </c>
      <c r="F322" s="13">
        <f>+F304+F305+F306+F307+F308+F309+F310+F311+F315+F316+F317+F318+F319+F320+F321</f>
        <v>1519644</v>
      </c>
      <c r="G322" s="13">
        <f t="shared" si="4"/>
        <v>-19644</v>
      </c>
      <c r="H322" s="13"/>
    </row>
    <row r="323" spans="2:8" x14ac:dyDescent="0.4">
      <c r="B323" s="68"/>
      <c r="C323" s="67" t="s">
        <v>28</v>
      </c>
      <c r="D323" s="7" t="s">
        <v>63</v>
      </c>
      <c r="E323" s="9"/>
      <c r="F323" s="9"/>
      <c r="G323" s="9">
        <f t="shared" si="4"/>
        <v>0</v>
      </c>
      <c r="H323" s="9"/>
    </row>
    <row r="324" spans="2:8" x14ac:dyDescent="0.4">
      <c r="B324" s="68"/>
      <c r="C324" s="68"/>
      <c r="D324" s="7" t="s">
        <v>64</v>
      </c>
      <c r="E324" s="9"/>
      <c r="F324" s="9"/>
      <c r="G324" s="9">
        <f t="shared" si="4"/>
        <v>0</v>
      </c>
      <c r="H324" s="9"/>
    </row>
    <row r="325" spans="2:8" x14ac:dyDescent="0.4">
      <c r="B325" s="68"/>
      <c r="C325" s="68"/>
      <c r="D325" s="7" t="s">
        <v>725</v>
      </c>
      <c r="E325" s="9"/>
      <c r="F325" s="9"/>
      <c r="G325" s="9">
        <f t="shared" si="4"/>
        <v>0</v>
      </c>
      <c r="H325" s="9"/>
    </row>
    <row r="326" spans="2:8" x14ac:dyDescent="0.4">
      <c r="B326" s="68"/>
      <c r="C326" s="68"/>
      <c r="D326" s="7" t="s">
        <v>65</v>
      </c>
      <c r="E326" s="9"/>
      <c r="F326" s="9"/>
      <c r="G326" s="9">
        <f t="shared" si="4"/>
        <v>0</v>
      </c>
      <c r="H326" s="9"/>
    </row>
    <row r="327" spans="2:8" x14ac:dyDescent="0.4">
      <c r="B327" s="68"/>
      <c r="C327" s="68"/>
      <c r="D327" s="7" t="s">
        <v>726</v>
      </c>
      <c r="E327" s="9"/>
      <c r="F327" s="9"/>
      <c r="G327" s="9">
        <f t="shared" ref="G327:G341" si="5">E327-F327</f>
        <v>0</v>
      </c>
      <c r="H327" s="9"/>
    </row>
    <row r="328" spans="2:8" x14ac:dyDescent="0.4">
      <c r="B328" s="68"/>
      <c r="C328" s="68"/>
      <c r="D328" s="7" t="s">
        <v>66</v>
      </c>
      <c r="E328" s="9"/>
      <c r="F328" s="9"/>
      <c r="G328" s="9">
        <f t="shared" si="5"/>
        <v>0</v>
      </c>
      <c r="H328" s="9"/>
    </row>
    <row r="329" spans="2:8" x14ac:dyDescent="0.4">
      <c r="B329" s="68"/>
      <c r="C329" s="68"/>
      <c r="D329" s="7" t="s">
        <v>67</v>
      </c>
      <c r="E329" s="9">
        <f>+E330+E331+E332</f>
        <v>437800</v>
      </c>
      <c r="F329" s="9">
        <f>+F330+F331+F332</f>
        <v>442818</v>
      </c>
      <c r="G329" s="9">
        <f t="shared" si="5"/>
        <v>-5018</v>
      </c>
      <c r="H329" s="9"/>
    </row>
    <row r="330" spans="2:8" x14ac:dyDescent="0.4">
      <c r="B330" s="68"/>
      <c r="C330" s="68"/>
      <c r="D330" s="7" t="s">
        <v>285</v>
      </c>
      <c r="E330" s="9">
        <v>437800</v>
      </c>
      <c r="F330" s="9">
        <v>442818</v>
      </c>
      <c r="G330" s="9">
        <f t="shared" si="5"/>
        <v>-5018</v>
      </c>
      <c r="H330" s="9"/>
    </row>
    <row r="331" spans="2:8" x14ac:dyDescent="0.4">
      <c r="B331" s="68"/>
      <c r="C331" s="68"/>
      <c r="D331" s="7" t="s">
        <v>286</v>
      </c>
      <c r="E331" s="9"/>
      <c r="F331" s="9"/>
      <c r="G331" s="9">
        <f t="shared" si="5"/>
        <v>0</v>
      </c>
      <c r="H331" s="9"/>
    </row>
    <row r="332" spans="2:8" x14ac:dyDescent="0.4">
      <c r="B332" s="68"/>
      <c r="C332" s="68"/>
      <c r="D332" s="7" t="s">
        <v>287</v>
      </c>
      <c r="E332" s="9"/>
      <c r="F332" s="9"/>
      <c r="G332" s="9">
        <f t="shared" si="5"/>
        <v>0</v>
      </c>
      <c r="H332" s="9"/>
    </row>
    <row r="333" spans="2:8" x14ac:dyDescent="0.4">
      <c r="B333" s="68"/>
      <c r="C333" s="68"/>
      <c r="D333" s="7" t="s">
        <v>86</v>
      </c>
      <c r="E333" s="9"/>
      <c r="F333" s="9"/>
      <c r="G333" s="9">
        <f t="shared" si="5"/>
        <v>0</v>
      </c>
      <c r="H333" s="9"/>
    </row>
    <row r="334" spans="2:8" x14ac:dyDescent="0.4">
      <c r="B334" s="68"/>
      <c r="C334" s="68"/>
      <c r="D334" s="7" t="s">
        <v>103</v>
      </c>
      <c r="E334" s="9"/>
      <c r="F334" s="9"/>
      <c r="G334" s="9">
        <f t="shared" si="5"/>
        <v>0</v>
      </c>
      <c r="H334" s="9"/>
    </row>
    <row r="335" spans="2:8" x14ac:dyDescent="0.4">
      <c r="B335" s="68"/>
      <c r="C335" s="68"/>
      <c r="D335" s="7" t="s">
        <v>87</v>
      </c>
      <c r="E335" s="9"/>
      <c r="F335" s="9"/>
      <c r="G335" s="9">
        <f t="shared" si="5"/>
        <v>0</v>
      </c>
      <c r="H335" s="9"/>
    </row>
    <row r="336" spans="2:8" x14ac:dyDescent="0.4">
      <c r="B336" s="68"/>
      <c r="C336" s="68"/>
      <c r="D336" s="18" t="s">
        <v>104</v>
      </c>
      <c r="E336" s="19"/>
      <c r="F336" s="19"/>
      <c r="G336" s="19">
        <f t="shared" si="5"/>
        <v>0</v>
      </c>
      <c r="H336" s="19"/>
    </row>
    <row r="337" spans="2:8" x14ac:dyDescent="0.4">
      <c r="B337" s="68"/>
      <c r="C337" s="68"/>
      <c r="D337" s="18" t="s">
        <v>88</v>
      </c>
      <c r="E337" s="19"/>
      <c r="F337" s="19"/>
      <c r="G337" s="19">
        <f t="shared" si="5"/>
        <v>0</v>
      </c>
      <c r="H337" s="19"/>
    </row>
    <row r="338" spans="2:8" x14ac:dyDescent="0.4">
      <c r="B338" s="68"/>
      <c r="C338" s="68"/>
      <c r="D338" s="18" t="s">
        <v>105</v>
      </c>
      <c r="E338" s="19">
        <v>5000000</v>
      </c>
      <c r="F338" s="19">
        <v>5000000</v>
      </c>
      <c r="G338" s="19">
        <f t="shared" si="5"/>
        <v>0</v>
      </c>
      <c r="H338" s="19"/>
    </row>
    <row r="339" spans="2:8" x14ac:dyDescent="0.4">
      <c r="B339" s="68"/>
      <c r="C339" s="68"/>
      <c r="D339" s="18" t="s">
        <v>68</v>
      </c>
      <c r="E339" s="19"/>
      <c r="F339" s="19"/>
      <c r="G339" s="19">
        <f t="shared" si="5"/>
        <v>0</v>
      </c>
      <c r="H339" s="19"/>
    </row>
    <row r="340" spans="2:8" x14ac:dyDescent="0.4">
      <c r="B340" s="68"/>
      <c r="C340" s="69"/>
      <c r="D340" s="20" t="s">
        <v>69</v>
      </c>
      <c r="E340" s="21">
        <f>+E323+E324+E325+E326+E327+E328+E329+E333+E334+E335+E336+E337+E338+E339</f>
        <v>5437800</v>
      </c>
      <c r="F340" s="21">
        <f>+F323+F324+F325+F326+F327+F328+F329+F333+F334+F335+F336+F337+F338+F339</f>
        <v>5442818</v>
      </c>
      <c r="G340" s="21">
        <f t="shared" si="5"/>
        <v>-5018</v>
      </c>
      <c r="H340" s="21"/>
    </row>
    <row r="341" spans="2:8" x14ac:dyDescent="0.4">
      <c r="B341" s="69"/>
      <c r="C341" s="17" t="s">
        <v>70</v>
      </c>
      <c r="D341" s="15"/>
      <c r="E341" s="16">
        <f xml:space="preserve"> +E322 - E340</f>
        <v>-3937800</v>
      </c>
      <c r="F341" s="16">
        <f xml:space="preserve"> +F322 - F340</f>
        <v>-3923174</v>
      </c>
      <c r="G341" s="16">
        <f t="shared" si="5"/>
        <v>-14626</v>
      </c>
      <c r="H341" s="16"/>
    </row>
    <row r="342" spans="2:8" x14ac:dyDescent="0.4">
      <c r="B342" s="22" t="s">
        <v>71</v>
      </c>
      <c r="C342" s="23"/>
      <c r="D342" s="24"/>
      <c r="E342" s="25">
        <v>8000</v>
      </c>
      <c r="F342" s="25"/>
      <c r="G342" s="25">
        <f>E342 + E343</f>
        <v>8000</v>
      </c>
      <c r="H342" s="25"/>
    </row>
    <row r="343" spans="2:8" x14ac:dyDescent="0.4">
      <c r="B343" s="26"/>
      <c r="C343" s="27"/>
      <c r="D343" s="28"/>
      <c r="E343" s="29"/>
      <c r="F343" s="29"/>
      <c r="G343" s="29"/>
      <c r="H343" s="29"/>
    </row>
    <row r="344" spans="2:8" x14ac:dyDescent="0.4">
      <c r="B344" s="17" t="s">
        <v>72</v>
      </c>
      <c r="C344" s="14"/>
      <c r="D344" s="15"/>
      <c r="E344" s="16">
        <f xml:space="preserve"> +E277 +E303 +E341 - (E342 + E343)</f>
        <v>0</v>
      </c>
      <c r="F344" s="16">
        <f xml:space="preserve"> +F277 +F303 +F341 - (F342 + F343)</f>
        <v>1141678</v>
      </c>
      <c r="G344" s="16">
        <f t="shared" ref="G344:G346" si="6">E344-F344</f>
        <v>-1141678</v>
      </c>
      <c r="H344" s="16"/>
    </row>
    <row r="345" spans="2:8" x14ac:dyDescent="0.4">
      <c r="B345" s="17" t="s">
        <v>73</v>
      </c>
      <c r="C345" s="14"/>
      <c r="D345" s="15"/>
      <c r="E345" s="16">
        <v>20086893</v>
      </c>
      <c r="F345" s="16">
        <v>20086893</v>
      </c>
      <c r="G345" s="16">
        <f t="shared" si="6"/>
        <v>0</v>
      </c>
      <c r="H345" s="16"/>
    </row>
    <row r="346" spans="2:8" x14ac:dyDescent="0.4">
      <c r="B346" s="17" t="s">
        <v>74</v>
      </c>
      <c r="C346" s="14"/>
      <c r="D346" s="15"/>
      <c r="E346" s="16">
        <f xml:space="preserve"> +E344 +E345</f>
        <v>20086893</v>
      </c>
      <c r="F346" s="16">
        <f xml:space="preserve"> +F344 +F345</f>
        <v>21228571</v>
      </c>
      <c r="G346" s="16">
        <f t="shared" si="6"/>
        <v>-1141678</v>
      </c>
      <c r="H346" s="16"/>
    </row>
    <row r="347" spans="2:8" x14ac:dyDescent="0.4">
      <c r="B347" s="66"/>
      <c r="C347" s="66"/>
      <c r="D347" s="66"/>
      <c r="E347" s="66"/>
      <c r="F347" s="66"/>
      <c r="G347" s="66"/>
      <c r="H347" s="66"/>
    </row>
    <row r="348" spans="2:8" x14ac:dyDescent="0.4">
      <c r="B348" s="66"/>
      <c r="C348" s="66"/>
      <c r="D348" s="66"/>
      <c r="E348" s="66"/>
      <c r="F348" s="66"/>
      <c r="G348" s="66"/>
      <c r="H348" s="66"/>
    </row>
    <row r="349" spans="2:8" x14ac:dyDescent="0.4">
      <c r="B349" s="66"/>
      <c r="C349" s="66"/>
      <c r="D349" s="66"/>
      <c r="E349" s="66"/>
      <c r="F349" s="66"/>
      <c r="G349" s="66"/>
      <c r="H349" s="66"/>
    </row>
    <row r="350" spans="2:8" x14ac:dyDescent="0.4">
      <c r="B350" s="66"/>
      <c r="C350" s="66"/>
      <c r="D350" s="66"/>
      <c r="E350" s="66"/>
      <c r="F350" s="66"/>
      <c r="G350" s="66"/>
      <c r="H350" s="66"/>
    </row>
    <row r="351" spans="2:8" x14ac:dyDescent="0.4">
      <c r="B351" s="66"/>
      <c r="C351" s="66"/>
      <c r="D351" s="66"/>
      <c r="E351" s="66"/>
      <c r="F351" s="66"/>
      <c r="G351" s="66"/>
      <c r="H351" s="66"/>
    </row>
    <row r="352" spans="2:8" x14ac:dyDescent="0.4">
      <c r="B352" s="66"/>
      <c r="C352" s="66"/>
      <c r="D352" s="66"/>
      <c r="E352" s="66"/>
      <c r="F352" s="66"/>
      <c r="G352" s="66"/>
      <c r="H352" s="66"/>
    </row>
    <row r="353" spans="2:8" x14ac:dyDescent="0.4">
      <c r="B353" s="66"/>
      <c r="C353" s="66"/>
      <c r="D353" s="66"/>
      <c r="E353" s="66"/>
      <c r="F353" s="66"/>
      <c r="G353" s="66"/>
      <c r="H353" s="66"/>
    </row>
    <row r="354" spans="2:8" x14ac:dyDescent="0.4">
      <c r="B354" s="66"/>
      <c r="C354" s="66"/>
      <c r="D354" s="66"/>
      <c r="E354" s="66"/>
      <c r="F354" s="66"/>
      <c r="G354" s="66"/>
      <c r="H354" s="66"/>
    </row>
    <row r="355" spans="2:8" x14ac:dyDescent="0.4">
      <c r="B355" s="66"/>
      <c r="C355" s="66"/>
      <c r="D355" s="66"/>
      <c r="E355" s="66"/>
      <c r="F355" s="66"/>
      <c r="G355" s="66"/>
      <c r="H355" s="66"/>
    </row>
    <row r="356" spans="2:8" x14ac:dyDescent="0.4">
      <c r="B356" s="66"/>
      <c r="C356" s="66"/>
      <c r="D356" s="66"/>
      <c r="E356" s="66"/>
      <c r="F356" s="66"/>
      <c r="G356" s="66"/>
      <c r="H356" s="66"/>
    </row>
  </sheetData>
  <mergeCells count="12">
    <mergeCell ref="B6:B277"/>
    <mergeCell ref="C6:C195"/>
    <mergeCell ref="C196:C276"/>
    <mergeCell ref="B278:B303"/>
    <mergeCell ref="C278:C290"/>
    <mergeCell ref="C291:C302"/>
    <mergeCell ref="B304:B341"/>
    <mergeCell ref="C304:C322"/>
    <mergeCell ref="C323:C340"/>
    <mergeCell ref="B2:H2"/>
    <mergeCell ref="B3:H3"/>
    <mergeCell ref="B5:D5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1392-6F06-4329-AC6A-D8289703084F}">
  <dimension ref="B1:H356"/>
  <sheetViews>
    <sheetView workbookViewId="0">
      <selection activeCell="H11" sqref="H11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64"/>
      <c r="C1" s="64"/>
      <c r="D1" s="64"/>
      <c r="E1" s="1"/>
      <c r="F1" s="1"/>
      <c r="G1" s="2"/>
      <c r="H1" s="2" t="s">
        <v>106</v>
      </c>
    </row>
    <row r="2" spans="2:8" ht="21" x14ac:dyDescent="0.4">
      <c r="B2" s="70" t="s">
        <v>707</v>
      </c>
      <c r="C2" s="70"/>
      <c r="D2" s="70"/>
      <c r="E2" s="70"/>
      <c r="F2" s="70"/>
      <c r="G2" s="70"/>
      <c r="H2" s="70"/>
    </row>
    <row r="3" spans="2:8" ht="21" x14ac:dyDescent="0.4">
      <c r="B3" s="71" t="s">
        <v>718</v>
      </c>
      <c r="C3" s="71"/>
      <c r="D3" s="71"/>
      <c r="E3" s="71"/>
      <c r="F3" s="71"/>
      <c r="G3" s="71"/>
      <c r="H3" s="71"/>
    </row>
    <row r="4" spans="2:8" x14ac:dyDescent="0.4">
      <c r="B4" s="3"/>
      <c r="C4" s="3"/>
      <c r="D4" s="3"/>
      <c r="E4" s="3"/>
      <c r="F4" s="1"/>
      <c r="G4" s="1"/>
      <c r="H4" s="3" t="s">
        <v>2</v>
      </c>
    </row>
    <row r="5" spans="2:8" x14ac:dyDescent="0.4">
      <c r="B5" s="72" t="s">
        <v>3</v>
      </c>
      <c r="C5" s="72"/>
      <c r="D5" s="72"/>
      <c r="E5" s="65" t="s">
        <v>4</v>
      </c>
      <c r="F5" s="65" t="s">
        <v>5</v>
      </c>
      <c r="G5" s="65" t="s">
        <v>6</v>
      </c>
      <c r="H5" s="65" t="s">
        <v>7</v>
      </c>
    </row>
    <row r="6" spans="2:8" x14ac:dyDescent="0.4">
      <c r="B6" s="67" t="s">
        <v>8</v>
      </c>
      <c r="C6" s="67" t="s">
        <v>9</v>
      </c>
      <c r="D6" s="4" t="s">
        <v>10</v>
      </c>
      <c r="E6" s="6">
        <f>+E7+E11+E19+E26+E29+E33+E45+E53</f>
        <v>0</v>
      </c>
      <c r="F6" s="6">
        <f>+F7+F11+F19+F26+F29+F33+F45+F53</f>
        <v>0</v>
      </c>
      <c r="G6" s="6">
        <f>E6-F6</f>
        <v>0</v>
      </c>
      <c r="H6" s="6"/>
    </row>
    <row r="7" spans="2:8" x14ac:dyDescent="0.4">
      <c r="B7" s="68"/>
      <c r="C7" s="68"/>
      <c r="D7" s="7" t="s">
        <v>107</v>
      </c>
      <c r="E7" s="9">
        <f>+E8+E9+E10</f>
        <v>0</v>
      </c>
      <c r="F7" s="9">
        <f>+F8+F9+F10</f>
        <v>0</v>
      </c>
      <c r="G7" s="9">
        <f t="shared" ref="G7:G70" si="0">E7-F7</f>
        <v>0</v>
      </c>
      <c r="H7" s="9"/>
    </row>
    <row r="8" spans="2:8" x14ac:dyDescent="0.4">
      <c r="B8" s="68"/>
      <c r="C8" s="68"/>
      <c r="D8" s="7" t="s">
        <v>108</v>
      </c>
      <c r="E8" s="9"/>
      <c r="F8" s="9"/>
      <c r="G8" s="9">
        <f t="shared" si="0"/>
        <v>0</v>
      </c>
      <c r="H8" s="9"/>
    </row>
    <row r="9" spans="2:8" x14ac:dyDescent="0.4">
      <c r="B9" s="68"/>
      <c r="C9" s="68"/>
      <c r="D9" s="7" t="s">
        <v>109</v>
      </c>
      <c r="E9" s="9"/>
      <c r="F9" s="9"/>
      <c r="G9" s="9">
        <f t="shared" si="0"/>
        <v>0</v>
      </c>
      <c r="H9" s="9"/>
    </row>
    <row r="10" spans="2:8" x14ac:dyDescent="0.4">
      <c r="B10" s="68"/>
      <c r="C10" s="68"/>
      <c r="D10" s="7" t="s">
        <v>110</v>
      </c>
      <c r="E10" s="9"/>
      <c r="F10" s="9"/>
      <c r="G10" s="9">
        <f t="shared" si="0"/>
        <v>0</v>
      </c>
      <c r="H10" s="9"/>
    </row>
    <row r="11" spans="2:8" x14ac:dyDescent="0.4">
      <c r="B11" s="68"/>
      <c r="C11" s="68"/>
      <c r="D11" s="7" t="s">
        <v>111</v>
      </c>
      <c r="E11" s="9">
        <f>+E12+E13+E14+E15+E16+E17+E18</f>
        <v>0</v>
      </c>
      <c r="F11" s="9">
        <f>+F12+F13+F14+F15+F16+F17+F18</f>
        <v>0</v>
      </c>
      <c r="G11" s="9">
        <f t="shared" si="0"/>
        <v>0</v>
      </c>
      <c r="H11" s="9"/>
    </row>
    <row r="12" spans="2:8" x14ac:dyDescent="0.4">
      <c r="B12" s="68"/>
      <c r="C12" s="68"/>
      <c r="D12" s="7" t="s">
        <v>108</v>
      </c>
      <c r="E12" s="9"/>
      <c r="F12" s="9"/>
      <c r="G12" s="9">
        <f t="shared" si="0"/>
        <v>0</v>
      </c>
      <c r="H12" s="9"/>
    </row>
    <row r="13" spans="2:8" x14ac:dyDescent="0.4">
      <c r="B13" s="68"/>
      <c r="C13" s="68"/>
      <c r="D13" s="7" t="s">
        <v>112</v>
      </c>
      <c r="E13" s="9"/>
      <c r="F13" s="9"/>
      <c r="G13" s="9">
        <f t="shared" si="0"/>
        <v>0</v>
      </c>
      <c r="H13" s="9"/>
    </row>
    <row r="14" spans="2:8" x14ac:dyDescent="0.4">
      <c r="B14" s="68"/>
      <c r="C14" s="68"/>
      <c r="D14" s="7" t="s">
        <v>113</v>
      </c>
      <c r="E14" s="9"/>
      <c r="F14" s="9"/>
      <c r="G14" s="9">
        <f t="shared" si="0"/>
        <v>0</v>
      </c>
      <c r="H14" s="9"/>
    </row>
    <row r="15" spans="2:8" x14ac:dyDescent="0.4">
      <c r="B15" s="68"/>
      <c r="C15" s="68"/>
      <c r="D15" s="7" t="s">
        <v>114</v>
      </c>
      <c r="E15" s="9"/>
      <c r="F15" s="9"/>
      <c r="G15" s="9">
        <f t="shared" si="0"/>
        <v>0</v>
      </c>
      <c r="H15" s="9"/>
    </row>
    <row r="16" spans="2:8" x14ac:dyDescent="0.4">
      <c r="B16" s="68"/>
      <c r="C16" s="68"/>
      <c r="D16" s="7" t="s">
        <v>115</v>
      </c>
      <c r="E16" s="9"/>
      <c r="F16" s="9"/>
      <c r="G16" s="9">
        <f t="shared" si="0"/>
        <v>0</v>
      </c>
      <c r="H16" s="9"/>
    </row>
    <row r="17" spans="2:8" x14ac:dyDescent="0.4">
      <c r="B17" s="68"/>
      <c r="C17" s="68"/>
      <c r="D17" s="7" t="s">
        <v>116</v>
      </c>
      <c r="E17" s="9"/>
      <c r="F17" s="9"/>
      <c r="G17" s="9">
        <f t="shared" si="0"/>
        <v>0</v>
      </c>
      <c r="H17" s="9"/>
    </row>
    <row r="18" spans="2:8" x14ac:dyDescent="0.4">
      <c r="B18" s="68"/>
      <c r="C18" s="68"/>
      <c r="D18" s="7" t="s">
        <v>117</v>
      </c>
      <c r="E18" s="9"/>
      <c r="F18" s="9"/>
      <c r="G18" s="9">
        <f t="shared" si="0"/>
        <v>0</v>
      </c>
      <c r="H18" s="9"/>
    </row>
    <row r="19" spans="2:8" x14ac:dyDescent="0.4">
      <c r="B19" s="68"/>
      <c r="C19" s="68"/>
      <c r="D19" s="7" t="s">
        <v>118</v>
      </c>
      <c r="E19" s="9">
        <f>+E20+E21+E22+E23+E24+E25</f>
        <v>0</v>
      </c>
      <c r="F19" s="9">
        <f>+F20+F21+F22+F23+F24+F25</f>
        <v>0</v>
      </c>
      <c r="G19" s="9">
        <f t="shared" si="0"/>
        <v>0</v>
      </c>
      <c r="H19" s="9"/>
    </row>
    <row r="20" spans="2:8" x14ac:dyDescent="0.4">
      <c r="B20" s="68"/>
      <c r="C20" s="68"/>
      <c r="D20" s="7" t="s">
        <v>108</v>
      </c>
      <c r="E20" s="9"/>
      <c r="F20" s="9"/>
      <c r="G20" s="9">
        <f t="shared" si="0"/>
        <v>0</v>
      </c>
      <c r="H20" s="9"/>
    </row>
    <row r="21" spans="2:8" x14ac:dyDescent="0.4">
      <c r="B21" s="68"/>
      <c r="C21" s="68"/>
      <c r="D21" s="7" t="s">
        <v>112</v>
      </c>
      <c r="E21" s="9"/>
      <c r="F21" s="9"/>
      <c r="G21" s="9">
        <f t="shared" si="0"/>
        <v>0</v>
      </c>
      <c r="H21" s="9"/>
    </row>
    <row r="22" spans="2:8" x14ac:dyDescent="0.4">
      <c r="B22" s="68"/>
      <c r="C22" s="68"/>
      <c r="D22" s="7" t="s">
        <v>113</v>
      </c>
      <c r="E22" s="9"/>
      <c r="F22" s="9"/>
      <c r="G22" s="9">
        <f t="shared" si="0"/>
        <v>0</v>
      </c>
      <c r="H22" s="9"/>
    </row>
    <row r="23" spans="2:8" x14ac:dyDescent="0.4">
      <c r="B23" s="68"/>
      <c r="C23" s="68"/>
      <c r="D23" s="7" t="s">
        <v>114</v>
      </c>
      <c r="E23" s="9"/>
      <c r="F23" s="9"/>
      <c r="G23" s="9">
        <f t="shared" si="0"/>
        <v>0</v>
      </c>
      <c r="H23" s="9"/>
    </row>
    <row r="24" spans="2:8" x14ac:dyDescent="0.4">
      <c r="B24" s="68"/>
      <c r="C24" s="68"/>
      <c r="D24" s="7" t="s">
        <v>115</v>
      </c>
      <c r="E24" s="9"/>
      <c r="F24" s="9"/>
      <c r="G24" s="9">
        <f t="shared" si="0"/>
        <v>0</v>
      </c>
      <c r="H24" s="9"/>
    </row>
    <row r="25" spans="2:8" x14ac:dyDescent="0.4">
      <c r="B25" s="68"/>
      <c r="C25" s="68"/>
      <c r="D25" s="7" t="s">
        <v>116</v>
      </c>
      <c r="E25" s="9"/>
      <c r="F25" s="9"/>
      <c r="G25" s="9">
        <f t="shared" si="0"/>
        <v>0</v>
      </c>
      <c r="H25" s="9"/>
    </row>
    <row r="26" spans="2:8" x14ac:dyDescent="0.4">
      <c r="B26" s="68"/>
      <c r="C26" s="68"/>
      <c r="D26" s="7" t="s">
        <v>119</v>
      </c>
      <c r="E26" s="9">
        <f>+E27+E28</f>
        <v>0</v>
      </c>
      <c r="F26" s="9">
        <f>+F27+F28</f>
        <v>0</v>
      </c>
      <c r="G26" s="9">
        <f t="shared" si="0"/>
        <v>0</v>
      </c>
      <c r="H26" s="9"/>
    </row>
    <row r="27" spans="2:8" x14ac:dyDescent="0.4">
      <c r="B27" s="68"/>
      <c r="C27" s="68"/>
      <c r="D27" s="7" t="s">
        <v>120</v>
      </c>
      <c r="E27" s="9"/>
      <c r="F27" s="9"/>
      <c r="G27" s="9">
        <f t="shared" si="0"/>
        <v>0</v>
      </c>
      <c r="H27" s="9"/>
    </row>
    <row r="28" spans="2:8" x14ac:dyDescent="0.4">
      <c r="B28" s="68"/>
      <c r="C28" s="68"/>
      <c r="D28" s="7" t="s">
        <v>121</v>
      </c>
      <c r="E28" s="9"/>
      <c r="F28" s="9"/>
      <c r="G28" s="9">
        <f t="shared" si="0"/>
        <v>0</v>
      </c>
      <c r="H28" s="9"/>
    </row>
    <row r="29" spans="2:8" x14ac:dyDescent="0.4">
      <c r="B29" s="68"/>
      <c r="C29" s="68"/>
      <c r="D29" s="7" t="s">
        <v>122</v>
      </c>
      <c r="E29" s="9">
        <f>+E30+E31+E32</f>
        <v>0</v>
      </c>
      <c r="F29" s="9">
        <f>+F30+F31+F32</f>
        <v>0</v>
      </c>
      <c r="G29" s="9">
        <f t="shared" si="0"/>
        <v>0</v>
      </c>
      <c r="H29" s="9"/>
    </row>
    <row r="30" spans="2:8" x14ac:dyDescent="0.4">
      <c r="B30" s="68"/>
      <c r="C30" s="68"/>
      <c r="D30" s="7" t="s">
        <v>123</v>
      </c>
      <c r="E30" s="9"/>
      <c r="F30" s="9"/>
      <c r="G30" s="9">
        <f t="shared" si="0"/>
        <v>0</v>
      </c>
      <c r="H30" s="9"/>
    </row>
    <row r="31" spans="2:8" x14ac:dyDescent="0.4">
      <c r="B31" s="68"/>
      <c r="C31" s="68"/>
      <c r="D31" s="7" t="s">
        <v>124</v>
      </c>
      <c r="E31" s="9"/>
      <c r="F31" s="9"/>
      <c r="G31" s="9">
        <f t="shared" si="0"/>
        <v>0</v>
      </c>
      <c r="H31" s="9"/>
    </row>
    <row r="32" spans="2:8" x14ac:dyDescent="0.4">
      <c r="B32" s="68"/>
      <c r="C32" s="68"/>
      <c r="D32" s="7" t="s">
        <v>125</v>
      </c>
      <c r="E32" s="9"/>
      <c r="F32" s="9"/>
      <c r="G32" s="9">
        <f t="shared" si="0"/>
        <v>0</v>
      </c>
      <c r="H32" s="9"/>
    </row>
    <row r="33" spans="2:8" x14ac:dyDescent="0.4">
      <c r="B33" s="68"/>
      <c r="C33" s="68"/>
      <c r="D33" s="7" t="s">
        <v>126</v>
      </c>
      <c r="E33" s="9">
        <f>+E34+E35+E36+E37+E38+E39+E40+E41+E42+E43+E44</f>
        <v>0</v>
      </c>
      <c r="F33" s="9">
        <f>+F34+F35+F36+F37+F38+F39+F40+F41+F42+F43+F44</f>
        <v>0</v>
      </c>
      <c r="G33" s="9">
        <f t="shared" si="0"/>
        <v>0</v>
      </c>
      <c r="H33" s="9"/>
    </row>
    <row r="34" spans="2:8" x14ac:dyDescent="0.4">
      <c r="B34" s="68"/>
      <c r="C34" s="68"/>
      <c r="D34" s="7" t="s">
        <v>127</v>
      </c>
      <c r="E34" s="9"/>
      <c r="F34" s="9"/>
      <c r="G34" s="9">
        <f t="shared" si="0"/>
        <v>0</v>
      </c>
      <c r="H34" s="9"/>
    </row>
    <row r="35" spans="2:8" x14ac:dyDescent="0.4">
      <c r="B35" s="68"/>
      <c r="C35" s="68"/>
      <c r="D35" s="7" t="s">
        <v>128</v>
      </c>
      <c r="E35" s="9"/>
      <c r="F35" s="9"/>
      <c r="G35" s="9">
        <f t="shared" si="0"/>
        <v>0</v>
      </c>
      <c r="H35" s="9"/>
    </row>
    <row r="36" spans="2:8" x14ac:dyDescent="0.4">
      <c r="B36" s="68"/>
      <c r="C36" s="68"/>
      <c r="D36" s="7" t="s">
        <v>129</v>
      </c>
      <c r="E36" s="9"/>
      <c r="F36" s="9"/>
      <c r="G36" s="9">
        <f t="shared" si="0"/>
        <v>0</v>
      </c>
      <c r="H36" s="9"/>
    </row>
    <row r="37" spans="2:8" x14ac:dyDescent="0.4">
      <c r="B37" s="68"/>
      <c r="C37" s="68"/>
      <c r="D37" s="7" t="s">
        <v>130</v>
      </c>
      <c r="E37" s="9"/>
      <c r="F37" s="9"/>
      <c r="G37" s="9">
        <f t="shared" si="0"/>
        <v>0</v>
      </c>
      <c r="H37" s="9"/>
    </row>
    <row r="38" spans="2:8" x14ac:dyDescent="0.4">
      <c r="B38" s="68"/>
      <c r="C38" s="68"/>
      <c r="D38" s="7" t="s">
        <v>131</v>
      </c>
      <c r="E38" s="9"/>
      <c r="F38" s="9"/>
      <c r="G38" s="9">
        <f t="shared" si="0"/>
        <v>0</v>
      </c>
      <c r="H38" s="9"/>
    </row>
    <row r="39" spans="2:8" x14ac:dyDescent="0.4">
      <c r="B39" s="68"/>
      <c r="C39" s="68"/>
      <c r="D39" s="7" t="s">
        <v>132</v>
      </c>
      <c r="E39" s="9"/>
      <c r="F39" s="9"/>
      <c r="G39" s="9">
        <f t="shared" si="0"/>
        <v>0</v>
      </c>
      <c r="H39" s="9"/>
    </row>
    <row r="40" spans="2:8" x14ac:dyDescent="0.4">
      <c r="B40" s="68"/>
      <c r="C40" s="68"/>
      <c r="D40" s="7" t="s">
        <v>133</v>
      </c>
      <c r="E40" s="9"/>
      <c r="F40" s="9"/>
      <c r="G40" s="9">
        <f t="shared" si="0"/>
        <v>0</v>
      </c>
      <c r="H40" s="9"/>
    </row>
    <row r="41" spans="2:8" x14ac:dyDescent="0.4">
      <c r="B41" s="68"/>
      <c r="C41" s="68"/>
      <c r="D41" s="7" t="s">
        <v>134</v>
      </c>
      <c r="E41" s="9"/>
      <c r="F41" s="9"/>
      <c r="G41" s="9">
        <f t="shared" si="0"/>
        <v>0</v>
      </c>
      <c r="H41" s="9"/>
    </row>
    <row r="42" spans="2:8" x14ac:dyDescent="0.4">
      <c r="B42" s="68"/>
      <c r="C42" s="68"/>
      <c r="D42" s="7" t="s">
        <v>135</v>
      </c>
      <c r="E42" s="9"/>
      <c r="F42" s="9"/>
      <c r="G42" s="9">
        <f t="shared" si="0"/>
        <v>0</v>
      </c>
      <c r="H42" s="9"/>
    </row>
    <row r="43" spans="2:8" x14ac:dyDescent="0.4">
      <c r="B43" s="68"/>
      <c r="C43" s="68"/>
      <c r="D43" s="7" t="s">
        <v>136</v>
      </c>
      <c r="E43" s="9"/>
      <c r="F43" s="9"/>
      <c r="G43" s="9">
        <f t="shared" si="0"/>
        <v>0</v>
      </c>
      <c r="H43" s="9"/>
    </row>
    <row r="44" spans="2:8" x14ac:dyDescent="0.4">
      <c r="B44" s="68"/>
      <c r="C44" s="68"/>
      <c r="D44" s="7" t="s">
        <v>137</v>
      </c>
      <c r="E44" s="9"/>
      <c r="F44" s="9"/>
      <c r="G44" s="9">
        <f t="shared" si="0"/>
        <v>0</v>
      </c>
      <c r="H44" s="9"/>
    </row>
    <row r="45" spans="2:8" x14ac:dyDescent="0.4">
      <c r="B45" s="68"/>
      <c r="C45" s="68"/>
      <c r="D45" s="7" t="s">
        <v>138</v>
      </c>
      <c r="E45" s="9">
        <f>+E46+E47+E48+E49+E50+E51+E52</f>
        <v>0</v>
      </c>
      <c r="F45" s="9">
        <f>+F46+F47+F48+F49+F50+F51+F52</f>
        <v>0</v>
      </c>
      <c r="G45" s="9">
        <f t="shared" si="0"/>
        <v>0</v>
      </c>
      <c r="H45" s="9"/>
    </row>
    <row r="46" spans="2:8" x14ac:dyDescent="0.4">
      <c r="B46" s="68"/>
      <c r="C46" s="68"/>
      <c r="D46" s="7" t="s">
        <v>139</v>
      </c>
      <c r="E46" s="9"/>
      <c r="F46" s="9"/>
      <c r="G46" s="9">
        <f t="shared" si="0"/>
        <v>0</v>
      </c>
      <c r="H46" s="9"/>
    </row>
    <row r="47" spans="2:8" x14ac:dyDescent="0.4">
      <c r="B47" s="68"/>
      <c r="C47" s="68"/>
      <c r="D47" s="7" t="s">
        <v>140</v>
      </c>
      <c r="E47" s="9"/>
      <c r="F47" s="9"/>
      <c r="G47" s="9">
        <f t="shared" si="0"/>
        <v>0</v>
      </c>
      <c r="H47" s="9"/>
    </row>
    <row r="48" spans="2:8" x14ac:dyDescent="0.4">
      <c r="B48" s="68"/>
      <c r="C48" s="68"/>
      <c r="D48" s="7" t="s">
        <v>141</v>
      </c>
      <c r="E48" s="9"/>
      <c r="F48" s="9"/>
      <c r="G48" s="9">
        <f t="shared" si="0"/>
        <v>0</v>
      </c>
      <c r="H48" s="9"/>
    </row>
    <row r="49" spans="2:8" x14ac:dyDescent="0.4">
      <c r="B49" s="68"/>
      <c r="C49" s="68"/>
      <c r="D49" s="7" t="s">
        <v>142</v>
      </c>
      <c r="E49" s="9"/>
      <c r="F49" s="9"/>
      <c r="G49" s="9">
        <f t="shared" si="0"/>
        <v>0</v>
      </c>
      <c r="H49" s="9"/>
    </row>
    <row r="50" spans="2:8" x14ac:dyDescent="0.4">
      <c r="B50" s="68"/>
      <c r="C50" s="68"/>
      <c r="D50" s="7" t="s">
        <v>143</v>
      </c>
      <c r="E50" s="9"/>
      <c r="F50" s="9"/>
      <c r="G50" s="9">
        <f t="shared" si="0"/>
        <v>0</v>
      </c>
      <c r="H50" s="9"/>
    </row>
    <row r="51" spans="2:8" x14ac:dyDescent="0.4">
      <c r="B51" s="68"/>
      <c r="C51" s="68"/>
      <c r="D51" s="7" t="s">
        <v>144</v>
      </c>
      <c r="E51" s="9"/>
      <c r="F51" s="9"/>
      <c r="G51" s="9">
        <f t="shared" si="0"/>
        <v>0</v>
      </c>
      <c r="H51" s="9"/>
    </row>
    <row r="52" spans="2:8" x14ac:dyDescent="0.4">
      <c r="B52" s="68"/>
      <c r="C52" s="68"/>
      <c r="D52" s="7" t="s">
        <v>145</v>
      </c>
      <c r="E52" s="9"/>
      <c r="F52" s="9"/>
      <c r="G52" s="9">
        <f t="shared" si="0"/>
        <v>0</v>
      </c>
      <c r="H52" s="9"/>
    </row>
    <row r="53" spans="2:8" x14ac:dyDescent="0.4">
      <c r="B53" s="68"/>
      <c r="C53" s="68"/>
      <c r="D53" s="7" t="s">
        <v>146</v>
      </c>
      <c r="E53" s="9"/>
      <c r="F53" s="9"/>
      <c r="G53" s="9">
        <f t="shared" si="0"/>
        <v>0</v>
      </c>
      <c r="H53" s="9"/>
    </row>
    <row r="54" spans="2:8" x14ac:dyDescent="0.4">
      <c r="B54" s="68"/>
      <c r="C54" s="68"/>
      <c r="D54" s="7" t="s">
        <v>11</v>
      </c>
      <c r="E54" s="9">
        <f>+E55+E60+E66</f>
        <v>0</v>
      </c>
      <c r="F54" s="9">
        <f>+F55+F60+F66</f>
        <v>0</v>
      </c>
      <c r="G54" s="9">
        <f t="shared" si="0"/>
        <v>0</v>
      </c>
      <c r="H54" s="9"/>
    </row>
    <row r="55" spans="2:8" x14ac:dyDescent="0.4">
      <c r="B55" s="68"/>
      <c r="C55" s="68"/>
      <c r="D55" s="7" t="s">
        <v>147</v>
      </c>
      <c r="E55" s="9">
        <f>+E56+E57+E58+E59</f>
        <v>0</v>
      </c>
      <c r="F55" s="9">
        <f>+F56+F57+F58+F59</f>
        <v>0</v>
      </c>
      <c r="G55" s="9">
        <f t="shared" si="0"/>
        <v>0</v>
      </c>
      <c r="H55" s="9"/>
    </row>
    <row r="56" spans="2:8" x14ac:dyDescent="0.4">
      <c r="B56" s="68"/>
      <c r="C56" s="68"/>
      <c r="D56" s="7" t="s">
        <v>148</v>
      </c>
      <c r="E56" s="9"/>
      <c r="F56" s="9"/>
      <c r="G56" s="9">
        <f t="shared" si="0"/>
        <v>0</v>
      </c>
      <c r="H56" s="9"/>
    </row>
    <row r="57" spans="2:8" x14ac:dyDescent="0.4">
      <c r="B57" s="68"/>
      <c r="C57" s="68"/>
      <c r="D57" s="7" t="s">
        <v>123</v>
      </c>
      <c r="E57" s="9"/>
      <c r="F57" s="9"/>
      <c r="G57" s="9">
        <f t="shared" si="0"/>
        <v>0</v>
      </c>
      <c r="H57" s="9"/>
    </row>
    <row r="58" spans="2:8" x14ac:dyDescent="0.4">
      <c r="B58" s="68"/>
      <c r="C58" s="68"/>
      <c r="D58" s="7" t="s">
        <v>137</v>
      </c>
      <c r="E58" s="9"/>
      <c r="F58" s="9"/>
      <c r="G58" s="9">
        <f t="shared" si="0"/>
        <v>0</v>
      </c>
      <c r="H58" s="9"/>
    </row>
    <row r="59" spans="2:8" x14ac:dyDescent="0.4">
      <c r="B59" s="68"/>
      <c r="C59" s="68"/>
      <c r="D59" s="7" t="s">
        <v>145</v>
      </c>
      <c r="E59" s="9"/>
      <c r="F59" s="9"/>
      <c r="G59" s="9">
        <f t="shared" si="0"/>
        <v>0</v>
      </c>
      <c r="H59" s="9"/>
    </row>
    <row r="60" spans="2:8" x14ac:dyDescent="0.4">
      <c r="B60" s="68"/>
      <c r="C60" s="68"/>
      <c r="D60" s="7" t="s">
        <v>149</v>
      </c>
      <c r="E60" s="9">
        <f>+E61+E62+E63+E64+E65</f>
        <v>0</v>
      </c>
      <c r="F60" s="9">
        <f>+F61+F62+F63+F64+F65</f>
        <v>0</v>
      </c>
      <c r="G60" s="9">
        <f t="shared" si="0"/>
        <v>0</v>
      </c>
      <c r="H60" s="9"/>
    </row>
    <row r="61" spans="2:8" x14ac:dyDescent="0.4">
      <c r="B61" s="68"/>
      <c r="C61" s="68"/>
      <c r="D61" s="7" t="s">
        <v>150</v>
      </c>
      <c r="E61" s="9"/>
      <c r="F61" s="9"/>
      <c r="G61" s="9">
        <f t="shared" si="0"/>
        <v>0</v>
      </c>
      <c r="H61" s="9"/>
    </row>
    <row r="62" spans="2:8" x14ac:dyDescent="0.4">
      <c r="B62" s="68"/>
      <c r="C62" s="68"/>
      <c r="D62" s="7" t="s">
        <v>137</v>
      </c>
      <c r="E62" s="9"/>
      <c r="F62" s="9"/>
      <c r="G62" s="9">
        <f t="shared" si="0"/>
        <v>0</v>
      </c>
      <c r="H62" s="9"/>
    </row>
    <row r="63" spans="2:8" x14ac:dyDescent="0.4">
      <c r="B63" s="68"/>
      <c r="C63" s="68"/>
      <c r="D63" s="7" t="s">
        <v>139</v>
      </c>
      <c r="E63" s="9"/>
      <c r="F63" s="9"/>
      <c r="G63" s="9">
        <f t="shared" si="0"/>
        <v>0</v>
      </c>
      <c r="H63" s="9"/>
    </row>
    <row r="64" spans="2:8" x14ac:dyDescent="0.4">
      <c r="B64" s="68"/>
      <c r="C64" s="68"/>
      <c r="D64" s="7" t="s">
        <v>140</v>
      </c>
      <c r="E64" s="9"/>
      <c r="F64" s="9"/>
      <c r="G64" s="9">
        <f t="shared" si="0"/>
        <v>0</v>
      </c>
      <c r="H64" s="9"/>
    </row>
    <row r="65" spans="2:8" x14ac:dyDescent="0.4">
      <c r="B65" s="68"/>
      <c r="C65" s="68"/>
      <c r="D65" s="7" t="s">
        <v>145</v>
      </c>
      <c r="E65" s="9"/>
      <c r="F65" s="9"/>
      <c r="G65" s="9">
        <f t="shared" si="0"/>
        <v>0</v>
      </c>
      <c r="H65" s="9"/>
    </row>
    <row r="66" spans="2:8" x14ac:dyDescent="0.4">
      <c r="B66" s="68"/>
      <c r="C66" s="68"/>
      <c r="D66" s="7" t="s">
        <v>138</v>
      </c>
      <c r="E66" s="9">
        <f>+E67+E68+E69</f>
        <v>0</v>
      </c>
      <c r="F66" s="9">
        <f>+F67+F68+F69</f>
        <v>0</v>
      </c>
      <c r="G66" s="9">
        <f t="shared" si="0"/>
        <v>0</v>
      </c>
      <c r="H66" s="9"/>
    </row>
    <row r="67" spans="2:8" x14ac:dyDescent="0.4">
      <c r="B67" s="68"/>
      <c r="C67" s="68"/>
      <c r="D67" s="7" t="s">
        <v>150</v>
      </c>
      <c r="E67" s="9"/>
      <c r="F67" s="9"/>
      <c r="G67" s="9">
        <f t="shared" si="0"/>
        <v>0</v>
      </c>
      <c r="H67" s="9"/>
    </row>
    <row r="68" spans="2:8" x14ac:dyDescent="0.4">
      <c r="B68" s="68"/>
      <c r="C68" s="68"/>
      <c r="D68" s="7" t="s">
        <v>137</v>
      </c>
      <c r="E68" s="9"/>
      <c r="F68" s="9"/>
      <c r="G68" s="9">
        <f t="shared" si="0"/>
        <v>0</v>
      </c>
      <c r="H68" s="9"/>
    </row>
    <row r="69" spans="2:8" x14ac:dyDescent="0.4">
      <c r="B69" s="68"/>
      <c r="C69" s="68"/>
      <c r="D69" s="7" t="s">
        <v>145</v>
      </c>
      <c r="E69" s="9"/>
      <c r="F69" s="9"/>
      <c r="G69" s="9">
        <f t="shared" si="0"/>
        <v>0</v>
      </c>
      <c r="H69" s="9"/>
    </row>
    <row r="70" spans="2:8" x14ac:dyDescent="0.4">
      <c r="B70" s="68"/>
      <c r="C70" s="68"/>
      <c r="D70" s="7" t="s">
        <v>12</v>
      </c>
      <c r="E70" s="9">
        <f>+E71+E74+E75</f>
        <v>0</v>
      </c>
      <c r="F70" s="9">
        <f>+F71+F74+F75</f>
        <v>0</v>
      </c>
      <c r="G70" s="9">
        <f t="shared" si="0"/>
        <v>0</v>
      </c>
      <c r="H70" s="9"/>
    </row>
    <row r="71" spans="2:8" x14ac:dyDescent="0.4">
      <c r="B71" s="68"/>
      <c r="C71" s="68"/>
      <c r="D71" s="7" t="s">
        <v>151</v>
      </c>
      <c r="E71" s="9">
        <f>+E72+E73</f>
        <v>0</v>
      </c>
      <c r="F71" s="9">
        <f>+F72+F73</f>
        <v>0</v>
      </c>
      <c r="G71" s="9">
        <f t="shared" ref="G71:G134" si="1">E71-F71</f>
        <v>0</v>
      </c>
      <c r="H71" s="9"/>
    </row>
    <row r="72" spans="2:8" x14ac:dyDescent="0.4">
      <c r="B72" s="68"/>
      <c r="C72" s="68"/>
      <c r="D72" s="7" t="s">
        <v>148</v>
      </c>
      <c r="E72" s="9"/>
      <c r="F72" s="9"/>
      <c r="G72" s="9">
        <f t="shared" si="1"/>
        <v>0</v>
      </c>
      <c r="H72" s="9"/>
    </row>
    <row r="73" spans="2:8" x14ac:dyDescent="0.4">
      <c r="B73" s="68"/>
      <c r="C73" s="68"/>
      <c r="D73" s="7" t="s">
        <v>123</v>
      </c>
      <c r="E73" s="9"/>
      <c r="F73" s="9"/>
      <c r="G73" s="9">
        <f t="shared" si="1"/>
        <v>0</v>
      </c>
      <c r="H73" s="9"/>
    </row>
    <row r="74" spans="2:8" x14ac:dyDescent="0.4">
      <c r="B74" s="68"/>
      <c r="C74" s="68"/>
      <c r="D74" s="7" t="s">
        <v>152</v>
      </c>
      <c r="E74" s="9"/>
      <c r="F74" s="9"/>
      <c r="G74" s="9">
        <f t="shared" si="1"/>
        <v>0</v>
      </c>
      <c r="H74" s="9"/>
    </row>
    <row r="75" spans="2:8" x14ac:dyDescent="0.4">
      <c r="B75" s="68"/>
      <c r="C75" s="68"/>
      <c r="D75" s="7" t="s">
        <v>138</v>
      </c>
      <c r="E75" s="9">
        <f>+E76+E77+E78+E79+E80</f>
        <v>0</v>
      </c>
      <c r="F75" s="9">
        <f>+F76+F77+F78+F79+F80</f>
        <v>0</v>
      </c>
      <c r="G75" s="9">
        <f t="shared" si="1"/>
        <v>0</v>
      </c>
      <c r="H75" s="9"/>
    </row>
    <row r="76" spans="2:8" x14ac:dyDescent="0.4">
      <c r="B76" s="68"/>
      <c r="C76" s="68"/>
      <c r="D76" s="7" t="s">
        <v>139</v>
      </c>
      <c r="E76" s="9"/>
      <c r="F76" s="9"/>
      <c r="G76" s="9">
        <f t="shared" si="1"/>
        <v>0</v>
      </c>
      <c r="H76" s="9"/>
    </row>
    <row r="77" spans="2:8" x14ac:dyDescent="0.4">
      <c r="B77" s="68"/>
      <c r="C77" s="68"/>
      <c r="D77" s="7" t="s">
        <v>140</v>
      </c>
      <c r="E77" s="9"/>
      <c r="F77" s="9"/>
      <c r="G77" s="9">
        <f t="shared" si="1"/>
        <v>0</v>
      </c>
      <c r="H77" s="9"/>
    </row>
    <row r="78" spans="2:8" x14ac:dyDescent="0.4">
      <c r="B78" s="68"/>
      <c r="C78" s="68"/>
      <c r="D78" s="7" t="s">
        <v>143</v>
      </c>
      <c r="E78" s="9"/>
      <c r="F78" s="9"/>
      <c r="G78" s="9">
        <f t="shared" si="1"/>
        <v>0</v>
      </c>
      <c r="H78" s="9"/>
    </row>
    <row r="79" spans="2:8" x14ac:dyDescent="0.4">
      <c r="B79" s="68"/>
      <c r="C79" s="68"/>
      <c r="D79" s="7" t="s">
        <v>144</v>
      </c>
      <c r="E79" s="9"/>
      <c r="F79" s="9"/>
      <c r="G79" s="9">
        <f t="shared" si="1"/>
        <v>0</v>
      </c>
      <c r="H79" s="9"/>
    </row>
    <row r="80" spans="2:8" x14ac:dyDescent="0.4">
      <c r="B80" s="68"/>
      <c r="C80" s="68"/>
      <c r="D80" s="7" t="s">
        <v>145</v>
      </c>
      <c r="E80" s="9"/>
      <c r="F80" s="9"/>
      <c r="G80" s="9">
        <f t="shared" si="1"/>
        <v>0</v>
      </c>
      <c r="H80" s="9"/>
    </row>
    <row r="81" spans="2:8" x14ac:dyDescent="0.4">
      <c r="B81" s="68"/>
      <c r="C81" s="68"/>
      <c r="D81" s="7" t="s">
        <v>13</v>
      </c>
      <c r="E81" s="9">
        <f>+E82+E85+E88+E91+E94+E95+E99+E100</f>
        <v>0</v>
      </c>
      <c r="F81" s="9">
        <f>+F82+F85+F88+F91+F94+F95+F99+F100</f>
        <v>0</v>
      </c>
      <c r="G81" s="9">
        <f t="shared" si="1"/>
        <v>0</v>
      </c>
      <c r="H81" s="9"/>
    </row>
    <row r="82" spans="2:8" x14ac:dyDescent="0.4">
      <c r="B82" s="68"/>
      <c r="C82" s="68"/>
      <c r="D82" s="7" t="s">
        <v>153</v>
      </c>
      <c r="E82" s="9">
        <f>+E83+E84</f>
        <v>0</v>
      </c>
      <c r="F82" s="9">
        <f>+F83+F84</f>
        <v>0</v>
      </c>
      <c r="G82" s="9">
        <f t="shared" si="1"/>
        <v>0</v>
      </c>
      <c r="H82" s="9"/>
    </row>
    <row r="83" spans="2:8" x14ac:dyDescent="0.4">
      <c r="B83" s="68"/>
      <c r="C83" s="68"/>
      <c r="D83" s="7" t="s">
        <v>154</v>
      </c>
      <c r="E83" s="9"/>
      <c r="F83" s="9"/>
      <c r="G83" s="9">
        <f t="shared" si="1"/>
        <v>0</v>
      </c>
      <c r="H83" s="9"/>
    </row>
    <row r="84" spans="2:8" x14ac:dyDescent="0.4">
      <c r="B84" s="68"/>
      <c r="C84" s="68"/>
      <c r="D84" s="7" t="s">
        <v>117</v>
      </c>
      <c r="E84" s="9"/>
      <c r="F84" s="9"/>
      <c r="G84" s="9">
        <f t="shared" si="1"/>
        <v>0</v>
      </c>
      <c r="H84" s="9"/>
    </row>
    <row r="85" spans="2:8" x14ac:dyDescent="0.4">
      <c r="B85" s="68"/>
      <c r="C85" s="68"/>
      <c r="D85" s="7" t="s">
        <v>155</v>
      </c>
      <c r="E85" s="9">
        <f>+E86+E87</f>
        <v>0</v>
      </c>
      <c r="F85" s="9">
        <f>+F86+F87</f>
        <v>0</v>
      </c>
      <c r="G85" s="9">
        <f t="shared" si="1"/>
        <v>0</v>
      </c>
      <c r="H85" s="9"/>
    </row>
    <row r="86" spans="2:8" x14ac:dyDescent="0.4">
      <c r="B86" s="68"/>
      <c r="C86" s="68"/>
      <c r="D86" s="7" t="s">
        <v>156</v>
      </c>
      <c r="E86" s="9"/>
      <c r="F86" s="9"/>
      <c r="G86" s="9">
        <f t="shared" si="1"/>
        <v>0</v>
      </c>
      <c r="H86" s="9"/>
    </row>
    <row r="87" spans="2:8" x14ac:dyDescent="0.4">
      <c r="B87" s="68"/>
      <c r="C87" s="68"/>
      <c r="D87" s="7" t="s">
        <v>117</v>
      </c>
      <c r="E87" s="9"/>
      <c r="F87" s="9"/>
      <c r="G87" s="9">
        <f t="shared" si="1"/>
        <v>0</v>
      </c>
      <c r="H87" s="9"/>
    </row>
    <row r="88" spans="2:8" x14ac:dyDescent="0.4">
      <c r="B88" s="68"/>
      <c r="C88" s="68"/>
      <c r="D88" s="7" t="s">
        <v>157</v>
      </c>
      <c r="E88" s="9">
        <f>+E89+E90</f>
        <v>0</v>
      </c>
      <c r="F88" s="9">
        <f>+F89+F90</f>
        <v>0</v>
      </c>
      <c r="G88" s="9">
        <f t="shared" si="1"/>
        <v>0</v>
      </c>
      <c r="H88" s="9"/>
    </row>
    <row r="89" spans="2:8" x14ac:dyDescent="0.4">
      <c r="B89" s="68"/>
      <c r="C89" s="68"/>
      <c r="D89" s="7" t="s">
        <v>158</v>
      </c>
      <c r="E89" s="9"/>
      <c r="F89" s="9"/>
      <c r="G89" s="9">
        <f t="shared" si="1"/>
        <v>0</v>
      </c>
      <c r="H89" s="9"/>
    </row>
    <row r="90" spans="2:8" x14ac:dyDescent="0.4">
      <c r="B90" s="68"/>
      <c r="C90" s="68"/>
      <c r="D90" s="7" t="s">
        <v>117</v>
      </c>
      <c r="E90" s="9"/>
      <c r="F90" s="9"/>
      <c r="G90" s="9">
        <f t="shared" si="1"/>
        <v>0</v>
      </c>
      <c r="H90" s="9"/>
    </row>
    <row r="91" spans="2:8" x14ac:dyDescent="0.4">
      <c r="B91" s="68"/>
      <c r="C91" s="68"/>
      <c r="D91" s="7" t="s">
        <v>159</v>
      </c>
      <c r="E91" s="9">
        <f>+E92+E93</f>
        <v>0</v>
      </c>
      <c r="F91" s="9">
        <f>+F92+F93</f>
        <v>0</v>
      </c>
      <c r="G91" s="9">
        <f t="shared" si="1"/>
        <v>0</v>
      </c>
      <c r="H91" s="9"/>
    </row>
    <row r="92" spans="2:8" x14ac:dyDescent="0.4">
      <c r="B92" s="68"/>
      <c r="C92" s="68"/>
      <c r="D92" s="7" t="s">
        <v>160</v>
      </c>
      <c r="E92" s="9"/>
      <c r="F92" s="9"/>
      <c r="G92" s="9">
        <f t="shared" si="1"/>
        <v>0</v>
      </c>
      <c r="H92" s="9"/>
    </row>
    <row r="93" spans="2:8" x14ac:dyDescent="0.4">
      <c r="B93" s="68"/>
      <c r="C93" s="68"/>
      <c r="D93" s="7" t="s">
        <v>117</v>
      </c>
      <c r="E93" s="9"/>
      <c r="F93" s="9"/>
      <c r="G93" s="9">
        <f t="shared" si="1"/>
        <v>0</v>
      </c>
      <c r="H93" s="9"/>
    </row>
    <row r="94" spans="2:8" x14ac:dyDescent="0.4">
      <c r="B94" s="68"/>
      <c r="C94" s="68"/>
      <c r="D94" s="7" t="s">
        <v>161</v>
      </c>
      <c r="E94" s="9"/>
      <c r="F94" s="9"/>
      <c r="G94" s="9">
        <f t="shared" si="1"/>
        <v>0</v>
      </c>
      <c r="H94" s="9"/>
    </row>
    <row r="95" spans="2:8" x14ac:dyDescent="0.4">
      <c r="B95" s="68"/>
      <c r="C95" s="68"/>
      <c r="D95" s="7" t="s">
        <v>126</v>
      </c>
      <c r="E95" s="9">
        <f>+E96+E97+E98</f>
        <v>0</v>
      </c>
      <c r="F95" s="9">
        <f>+F96+F97+F98</f>
        <v>0</v>
      </c>
      <c r="G95" s="9">
        <f t="shared" si="1"/>
        <v>0</v>
      </c>
      <c r="H95" s="9"/>
    </row>
    <row r="96" spans="2:8" x14ac:dyDescent="0.4">
      <c r="B96" s="68"/>
      <c r="C96" s="68"/>
      <c r="D96" s="7" t="s">
        <v>162</v>
      </c>
      <c r="E96" s="9"/>
      <c r="F96" s="9"/>
      <c r="G96" s="9">
        <f t="shared" si="1"/>
        <v>0</v>
      </c>
      <c r="H96" s="9"/>
    </row>
    <row r="97" spans="2:8" x14ac:dyDescent="0.4">
      <c r="B97" s="68"/>
      <c r="C97" s="68"/>
      <c r="D97" s="7" t="s">
        <v>163</v>
      </c>
      <c r="E97" s="9"/>
      <c r="F97" s="9"/>
      <c r="G97" s="9">
        <f t="shared" si="1"/>
        <v>0</v>
      </c>
      <c r="H97" s="9"/>
    </row>
    <row r="98" spans="2:8" x14ac:dyDescent="0.4">
      <c r="B98" s="68"/>
      <c r="C98" s="68"/>
      <c r="D98" s="7" t="s">
        <v>137</v>
      </c>
      <c r="E98" s="9"/>
      <c r="F98" s="9"/>
      <c r="G98" s="9">
        <f t="shared" si="1"/>
        <v>0</v>
      </c>
      <c r="H98" s="9"/>
    </row>
    <row r="99" spans="2:8" x14ac:dyDescent="0.4">
      <c r="B99" s="68"/>
      <c r="C99" s="68"/>
      <c r="D99" s="7" t="s">
        <v>152</v>
      </c>
      <c r="E99" s="9"/>
      <c r="F99" s="9"/>
      <c r="G99" s="9">
        <f t="shared" si="1"/>
        <v>0</v>
      </c>
      <c r="H99" s="9"/>
    </row>
    <row r="100" spans="2:8" x14ac:dyDescent="0.4">
      <c r="B100" s="68"/>
      <c r="C100" s="68"/>
      <c r="D100" s="7" t="s">
        <v>138</v>
      </c>
      <c r="E100" s="9">
        <f>+E101+E102+E103+E104+E105</f>
        <v>0</v>
      </c>
      <c r="F100" s="9">
        <f>+F101+F102+F103+F104+F105</f>
        <v>0</v>
      </c>
      <c r="G100" s="9">
        <f t="shared" si="1"/>
        <v>0</v>
      </c>
      <c r="H100" s="9"/>
    </row>
    <row r="101" spans="2:8" x14ac:dyDescent="0.4">
      <c r="B101" s="68"/>
      <c r="C101" s="68"/>
      <c r="D101" s="7" t="s">
        <v>139</v>
      </c>
      <c r="E101" s="9"/>
      <c r="F101" s="9"/>
      <c r="G101" s="9">
        <f t="shared" si="1"/>
        <v>0</v>
      </c>
      <c r="H101" s="9"/>
    </row>
    <row r="102" spans="2:8" x14ac:dyDescent="0.4">
      <c r="B102" s="68"/>
      <c r="C102" s="68"/>
      <c r="D102" s="7" t="s">
        <v>140</v>
      </c>
      <c r="E102" s="9"/>
      <c r="F102" s="9"/>
      <c r="G102" s="9">
        <f t="shared" si="1"/>
        <v>0</v>
      </c>
      <c r="H102" s="9"/>
    </row>
    <row r="103" spans="2:8" x14ac:dyDescent="0.4">
      <c r="B103" s="68"/>
      <c r="C103" s="68"/>
      <c r="D103" s="7" t="s">
        <v>143</v>
      </c>
      <c r="E103" s="9"/>
      <c r="F103" s="9"/>
      <c r="G103" s="9">
        <f t="shared" si="1"/>
        <v>0</v>
      </c>
      <c r="H103" s="9"/>
    </row>
    <row r="104" spans="2:8" x14ac:dyDescent="0.4">
      <c r="B104" s="68"/>
      <c r="C104" s="68"/>
      <c r="D104" s="7" t="s">
        <v>144</v>
      </c>
      <c r="E104" s="9"/>
      <c r="F104" s="9"/>
      <c r="G104" s="9">
        <f t="shared" si="1"/>
        <v>0</v>
      </c>
      <c r="H104" s="9"/>
    </row>
    <row r="105" spans="2:8" x14ac:dyDescent="0.4">
      <c r="B105" s="68"/>
      <c r="C105" s="68"/>
      <c r="D105" s="7" t="s">
        <v>145</v>
      </c>
      <c r="E105" s="9"/>
      <c r="F105" s="9"/>
      <c r="G105" s="9">
        <f t="shared" si="1"/>
        <v>0</v>
      </c>
      <c r="H105" s="9"/>
    </row>
    <row r="106" spans="2:8" x14ac:dyDescent="0.4">
      <c r="B106" s="68"/>
      <c r="C106" s="68"/>
      <c r="D106" s="7" t="s">
        <v>14</v>
      </c>
      <c r="E106" s="9"/>
      <c r="F106" s="9"/>
      <c r="G106" s="9">
        <f t="shared" si="1"/>
        <v>0</v>
      </c>
      <c r="H106" s="9"/>
    </row>
    <row r="107" spans="2:8" x14ac:dyDescent="0.4">
      <c r="B107" s="68"/>
      <c r="C107" s="68"/>
      <c r="D107" s="7" t="s">
        <v>15</v>
      </c>
      <c r="E107" s="9">
        <f>+E108+E117+E122+E123+E127+E130+E136</f>
        <v>7872000</v>
      </c>
      <c r="F107" s="9">
        <f>+F108+F117+F122+F123+F127+F130+F136</f>
        <v>7836740</v>
      </c>
      <c r="G107" s="9">
        <f t="shared" si="1"/>
        <v>35260</v>
      </c>
      <c r="H107" s="9"/>
    </row>
    <row r="108" spans="2:8" x14ac:dyDescent="0.4">
      <c r="B108" s="68"/>
      <c r="C108" s="68"/>
      <c r="D108" s="7" t="s">
        <v>164</v>
      </c>
      <c r="E108" s="9">
        <f>+E109+E110+E111+E112+E113+E114+E115+E116</f>
        <v>0</v>
      </c>
      <c r="F108" s="9">
        <f>+F109+F110+F111+F112+F113+F114+F115+F116</f>
        <v>0</v>
      </c>
      <c r="G108" s="9">
        <f t="shared" si="1"/>
        <v>0</v>
      </c>
      <c r="H108" s="9"/>
    </row>
    <row r="109" spans="2:8" x14ac:dyDescent="0.4">
      <c r="B109" s="68"/>
      <c r="C109" s="68"/>
      <c r="D109" s="7" t="s">
        <v>165</v>
      </c>
      <c r="E109" s="9"/>
      <c r="F109" s="9"/>
      <c r="G109" s="9">
        <f t="shared" si="1"/>
        <v>0</v>
      </c>
      <c r="H109" s="9"/>
    </row>
    <row r="110" spans="2:8" x14ac:dyDescent="0.4">
      <c r="B110" s="68"/>
      <c r="C110" s="68"/>
      <c r="D110" s="7" t="s">
        <v>166</v>
      </c>
      <c r="E110" s="9"/>
      <c r="F110" s="9"/>
      <c r="G110" s="9">
        <f t="shared" si="1"/>
        <v>0</v>
      </c>
      <c r="H110" s="9"/>
    </row>
    <row r="111" spans="2:8" x14ac:dyDescent="0.4">
      <c r="B111" s="68"/>
      <c r="C111" s="68"/>
      <c r="D111" s="7" t="s">
        <v>167</v>
      </c>
      <c r="E111" s="9"/>
      <c r="F111" s="9"/>
      <c r="G111" s="9">
        <f t="shared" si="1"/>
        <v>0</v>
      </c>
      <c r="H111" s="9"/>
    </row>
    <row r="112" spans="2:8" x14ac:dyDescent="0.4">
      <c r="B112" s="68"/>
      <c r="C112" s="68"/>
      <c r="D112" s="7" t="s">
        <v>168</v>
      </c>
      <c r="E112" s="9"/>
      <c r="F112" s="9"/>
      <c r="G112" s="9">
        <f t="shared" si="1"/>
        <v>0</v>
      </c>
      <c r="H112" s="9"/>
    </row>
    <row r="113" spans="2:8" x14ac:dyDescent="0.4">
      <c r="B113" s="68"/>
      <c r="C113" s="68"/>
      <c r="D113" s="7" t="s">
        <v>169</v>
      </c>
      <c r="E113" s="9"/>
      <c r="F113" s="9"/>
      <c r="G113" s="9">
        <f t="shared" si="1"/>
        <v>0</v>
      </c>
      <c r="H113" s="9"/>
    </row>
    <row r="114" spans="2:8" x14ac:dyDescent="0.4">
      <c r="B114" s="68"/>
      <c r="C114" s="68"/>
      <c r="D114" s="7" t="s">
        <v>170</v>
      </c>
      <c r="E114" s="9"/>
      <c r="F114" s="9"/>
      <c r="G114" s="9">
        <f t="shared" si="1"/>
        <v>0</v>
      </c>
      <c r="H114" s="9"/>
    </row>
    <row r="115" spans="2:8" x14ac:dyDescent="0.4">
      <c r="B115" s="68"/>
      <c r="C115" s="68"/>
      <c r="D115" s="7" t="s">
        <v>171</v>
      </c>
      <c r="E115" s="9"/>
      <c r="F115" s="9"/>
      <c r="G115" s="9">
        <f t="shared" si="1"/>
        <v>0</v>
      </c>
      <c r="H115" s="9"/>
    </row>
    <row r="116" spans="2:8" x14ac:dyDescent="0.4">
      <c r="B116" s="68"/>
      <c r="C116" s="68"/>
      <c r="D116" s="7" t="s">
        <v>172</v>
      </c>
      <c r="E116" s="9"/>
      <c r="F116" s="9"/>
      <c r="G116" s="9">
        <f t="shared" si="1"/>
        <v>0</v>
      </c>
      <c r="H116" s="9"/>
    </row>
    <row r="117" spans="2:8" x14ac:dyDescent="0.4">
      <c r="B117" s="68"/>
      <c r="C117" s="68"/>
      <c r="D117" s="7" t="s">
        <v>173</v>
      </c>
      <c r="E117" s="9">
        <f>+E118+E119+E120+E121</f>
        <v>0</v>
      </c>
      <c r="F117" s="9">
        <f>+F118+F119+F120+F121</f>
        <v>0</v>
      </c>
      <c r="G117" s="9">
        <f t="shared" si="1"/>
        <v>0</v>
      </c>
      <c r="H117" s="9"/>
    </row>
    <row r="118" spans="2:8" x14ac:dyDescent="0.4">
      <c r="B118" s="68"/>
      <c r="C118" s="68"/>
      <c r="D118" s="7" t="s">
        <v>174</v>
      </c>
      <c r="E118" s="9"/>
      <c r="F118" s="9"/>
      <c r="G118" s="9">
        <f t="shared" si="1"/>
        <v>0</v>
      </c>
      <c r="H118" s="9"/>
    </row>
    <row r="119" spans="2:8" x14ac:dyDescent="0.4">
      <c r="B119" s="68"/>
      <c r="C119" s="68"/>
      <c r="D119" s="7" t="s">
        <v>175</v>
      </c>
      <c r="E119" s="9"/>
      <c r="F119" s="9"/>
      <c r="G119" s="9">
        <f t="shared" si="1"/>
        <v>0</v>
      </c>
      <c r="H119" s="9"/>
    </row>
    <row r="120" spans="2:8" x14ac:dyDescent="0.4">
      <c r="B120" s="68"/>
      <c r="C120" s="68"/>
      <c r="D120" s="7" t="s">
        <v>176</v>
      </c>
      <c r="E120" s="9"/>
      <c r="F120" s="9"/>
      <c r="G120" s="9">
        <f t="shared" si="1"/>
        <v>0</v>
      </c>
      <c r="H120" s="9"/>
    </row>
    <row r="121" spans="2:8" x14ac:dyDescent="0.4">
      <c r="B121" s="68"/>
      <c r="C121" s="68"/>
      <c r="D121" s="7" t="s">
        <v>177</v>
      </c>
      <c r="E121" s="9"/>
      <c r="F121" s="9"/>
      <c r="G121" s="9">
        <f t="shared" si="1"/>
        <v>0</v>
      </c>
      <c r="H121" s="9"/>
    </row>
    <row r="122" spans="2:8" x14ac:dyDescent="0.4">
      <c r="B122" s="68"/>
      <c r="C122" s="68"/>
      <c r="D122" s="7" t="s">
        <v>178</v>
      </c>
      <c r="E122" s="9"/>
      <c r="F122" s="9"/>
      <c r="G122" s="9">
        <f t="shared" si="1"/>
        <v>0</v>
      </c>
      <c r="H122" s="9"/>
    </row>
    <row r="123" spans="2:8" x14ac:dyDescent="0.4">
      <c r="B123" s="68"/>
      <c r="C123" s="68"/>
      <c r="D123" s="7" t="s">
        <v>179</v>
      </c>
      <c r="E123" s="9">
        <f>+E124+E125+E126</f>
        <v>0</v>
      </c>
      <c r="F123" s="9">
        <f>+F124+F125+F126</f>
        <v>0</v>
      </c>
      <c r="G123" s="9">
        <f t="shared" si="1"/>
        <v>0</v>
      </c>
      <c r="H123" s="9"/>
    </row>
    <row r="124" spans="2:8" x14ac:dyDescent="0.4">
      <c r="B124" s="68"/>
      <c r="C124" s="68"/>
      <c r="D124" s="7" t="s">
        <v>180</v>
      </c>
      <c r="E124" s="9"/>
      <c r="F124" s="9"/>
      <c r="G124" s="9">
        <f t="shared" si="1"/>
        <v>0</v>
      </c>
      <c r="H124" s="9"/>
    </row>
    <row r="125" spans="2:8" x14ac:dyDescent="0.4">
      <c r="B125" s="68"/>
      <c r="C125" s="68"/>
      <c r="D125" s="7" t="s">
        <v>181</v>
      </c>
      <c r="E125" s="9"/>
      <c r="F125" s="9"/>
      <c r="G125" s="9">
        <f t="shared" si="1"/>
        <v>0</v>
      </c>
      <c r="H125" s="9"/>
    </row>
    <row r="126" spans="2:8" x14ac:dyDescent="0.4">
      <c r="B126" s="68"/>
      <c r="C126" s="68"/>
      <c r="D126" s="7" t="s">
        <v>182</v>
      </c>
      <c r="E126" s="9"/>
      <c r="F126" s="9"/>
      <c r="G126" s="9">
        <f t="shared" si="1"/>
        <v>0</v>
      </c>
      <c r="H126" s="9"/>
    </row>
    <row r="127" spans="2:8" x14ac:dyDescent="0.4">
      <c r="B127" s="68"/>
      <c r="C127" s="68"/>
      <c r="D127" s="7" t="s">
        <v>183</v>
      </c>
      <c r="E127" s="9">
        <f>+E128+E129</f>
        <v>7872000</v>
      </c>
      <c r="F127" s="9">
        <f>+F128+F129</f>
        <v>7836740</v>
      </c>
      <c r="G127" s="9">
        <f t="shared" si="1"/>
        <v>35260</v>
      </c>
      <c r="H127" s="9"/>
    </row>
    <row r="128" spans="2:8" x14ac:dyDescent="0.4">
      <c r="B128" s="68"/>
      <c r="C128" s="68"/>
      <c r="D128" s="7" t="s">
        <v>117</v>
      </c>
      <c r="E128" s="9">
        <v>7872000</v>
      </c>
      <c r="F128" s="9">
        <v>7836740</v>
      </c>
      <c r="G128" s="9">
        <f t="shared" si="1"/>
        <v>35260</v>
      </c>
      <c r="H128" s="9"/>
    </row>
    <row r="129" spans="2:8" x14ac:dyDescent="0.4">
      <c r="B129" s="68"/>
      <c r="C129" s="68"/>
      <c r="D129" s="7" t="s">
        <v>184</v>
      </c>
      <c r="E129" s="9"/>
      <c r="F129" s="9"/>
      <c r="G129" s="9">
        <f t="shared" si="1"/>
        <v>0</v>
      </c>
      <c r="H129" s="9"/>
    </row>
    <row r="130" spans="2:8" x14ac:dyDescent="0.4">
      <c r="B130" s="68"/>
      <c r="C130" s="68"/>
      <c r="D130" s="7" t="s">
        <v>138</v>
      </c>
      <c r="E130" s="9">
        <f>+E131+E132+E133+E134+E135</f>
        <v>0</v>
      </c>
      <c r="F130" s="9">
        <f>+F131+F132+F133+F134+F135</f>
        <v>0</v>
      </c>
      <c r="G130" s="9">
        <f t="shared" si="1"/>
        <v>0</v>
      </c>
      <c r="H130" s="9"/>
    </row>
    <row r="131" spans="2:8" x14ac:dyDescent="0.4">
      <c r="B131" s="68"/>
      <c r="C131" s="68"/>
      <c r="D131" s="7" t="s">
        <v>139</v>
      </c>
      <c r="E131" s="9"/>
      <c r="F131" s="9"/>
      <c r="G131" s="9">
        <f t="shared" si="1"/>
        <v>0</v>
      </c>
      <c r="H131" s="9"/>
    </row>
    <row r="132" spans="2:8" x14ac:dyDescent="0.4">
      <c r="B132" s="68"/>
      <c r="C132" s="68"/>
      <c r="D132" s="7" t="s">
        <v>140</v>
      </c>
      <c r="E132" s="9"/>
      <c r="F132" s="9"/>
      <c r="G132" s="9">
        <f t="shared" si="1"/>
        <v>0</v>
      </c>
      <c r="H132" s="9"/>
    </row>
    <row r="133" spans="2:8" x14ac:dyDescent="0.4">
      <c r="B133" s="68"/>
      <c r="C133" s="68"/>
      <c r="D133" s="7" t="s">
        <v>143</v>
      </c>
      <c r="E133" s="9"/>
      <c r="F133" s="9"/>
      <c r="G133" s="9">
        <f t="shared" si="1"/>
        <v>0</v>
      </c>
      <c r="H133" s="9"/>
    </row>
    <row r="134" spans="2:8" x14ac:dyDescent="0.4">
      <c r="B134" s="68"/>
      <c r="C134" s="68"/>
      <c r="D134" s="7" t="s">
        <v>144</v>
      </c>
      <c r="E134" s="9"/>
      <c r="F134" s="9"/>
      <c r="G134" s="9">
        <f t="shared" si="1"/>
        <v>0</v>
      </c>
      <c r="H134" s="9"/>
    </row>
    <row r="135" spans="2:8" x14ac:dyDescent="0.4">
      <c r="B135" s="68"/>
      <c r="C135" s="68"/>
      <c r="D135" s="7" t="s">
        <v>145</v>
      </c>
      <c r="E135" s="9"/>
      <c r="F135" s="9"/>
      <c r="G135" s="9">
        <f t="shared" ref="G135:G198" si="2">E135-F135</f>
        <v>0</v>
      </c>
      <c r="H135" s="9"/>
    </row>
    <row r="136" spans="2:8" x14ac:dyDescent="0.4">
      <c r="B136" s="68"/>
      <c r="C136" s="68"/>
      <c r="D136" s="7" t="s">
        <v>146</v>
      </c>
      <c r="E136" s="9"/>
      <c r="F136" s="9"/>
      <c r="G136" s="9">
        <f t="shared" si="2"/>
        <v>0</v>
      </c>
      <c r="H136" s="9"/>
    </row>
    <row r="137" spans="2:8" x14ac:dyDescent="0.4">
      <c r="B137" s="68"/>
      <c r="C137" s="68"/>
      <c r="D137" s="7" t="s">
        <v>16</v>
      </c>
      <c r="E137" s="9">
        <f>+E138+E141+E142+E143</f>
        <v>0</v>
      </c>
      <c r="F137" s="9">
        <f>+F138+F141+F142+F143</f>
        <v>0</v>
      </c>
      <c r="G137" s="9">
        <f t="shared" si="2"/>
        <v>0</v>
      </c>
      <c r="H137" s="9"/>
    </row>
    <row r="138" spans="2:8" x14ac:dyDescent="0.4">
      <c r="B138" s="68"/>
      <c r="C138" s="68"/>
      <c r="D138" s="7" t="s">
        <v>151</v>
      </c>
      <c r="E138" s="9">
        <f>+E139+E140</f>
        <v>0</v>
      </c>
      <c r="F138" s="9">
        <f>+F139+F140</f>
        <v>0</v>
      </c>
      <c r="G138" s="9">
        <f t="shared" si="2"/>
        <v>0</v>
      </c>
      <c r="H138" s="9"/>
    </row>
    <row r="139" spans="2:8" x14ac:dyDescent="0.4">
      <c r="B139" s="68"/>
      <c r="C139" s="68"/>
      <c r="D139" s="7" t="s">
        <v>148</v>
      </c>
      <c r="E139" s="9"/>
      <c r="F139" s="9"/>
      <c r="G139" s="9">
        <f t="shared" si="2"/>
        <v>0</v>
      </c>
      <c r="H139" s="9"/>
    </row>
    <row r="140" spans="2:8" x14ac:dyDescent="0.4">
      <c r="B140" s="68"/>
      <c r="C140" s="68"/>
      <c r="D140" s="7" t="s">
        <v>123</v>
      </c>
      <c r="E140" s="9"/>
      <c r="F140" s="9"/>
      <c r="G140" s="9">
        <f t="shared" si="2"/>
        <v>0</v>
      </c>
      <c r="H140" s="9"/>
    </row>
    <row r="141" spans="2:8" x14ac:dyDescent="0.4">
      <c r="B141" s="68"/>
      <c r="C141" s="68"/>
      <c r="D141" s="7" t="s">
        <v>185</v>
      </c>
      <c r="E141" s="9"/>
      <c r="F141" s="9"/>
      <c r="G141" s="9">
        <f t="shared" si="2"/>
        <v>0</v>
      </c>
      <c r="H141" s="9"/>
    </row>
    <row r="142" spans="2:8" x14ac:dyDescent="0.4">
      <c r="B142" s="68"/>
      <c r="C142" s="68"/>
      <c r="D142" s="7" t="s">
        <v>178</v>
      </c>
      <c r="E142" s="9"/>
      <c r="F142" s="9"/>
      <c r="G142" s="9">
        <f t="shared" si="2"/>
        <v>0</v>
      </c>
      <c r="H142" s="9"/>
    </row>
    <row r="143" spans="2:8" x14ac:dyDescent="0.4">
      <c r="B143" s="68"/>
      <c r="C143" s="68"/>
      <c r="D143" s="7" t="s">
        <v>138</v>
      </c>
      <c r="E143" s="9">
        <f>+E144+E145+E146+E147+E148</f>
        <v>0</v>
      </c>
      <c r="F143" s="9">
        <f>+F144+F145+F146+F147+F148</f>
        <v>0</v>
      </c>
      <c r="G143" s="9">
        <f t="shared" si="2"/>
        <v>0</v>
      </c>
      <c r="H143" s="9"/>
    </row>
    <row r="144" spans="2:8" x14ac:dyDescent="0.4">
      <c r="B144" s="68"/>
      <c r="C144" s="68"/>
      <c r="D144" s="7" t="s">
        <v>139</v>
      </c>
      <c r="E144" s="9"/>
      <c r="F144" s="9"/>
      <c r="G144" s="9">
        <f t="shared" si="2"/>
        <v>0</v>
      </c>
      <c r="H144" s="9"/>
    </row>
    <row r="145" spans="2:8" x14ac:dyDescent="0.4">
      <c r="B145" s="68"/>
      <c r="C145" s="68"/>
      <c r="D145" s="7" t="s">
        <v>140</v>
      </c>
      <c r="E145" s="9"/>
      <c r="F145" s="9"/>
      <c r="G145" s="9">
        <f t="shared" si="2"/>
        <v>0</v>
      </c>
      <c r="H145" s="9"/>
    </row>
    <row r="146" spans="2:8" x14ac:dyDescent="0.4">
      <c r="B146" s="68"/>
      <c r="C146" s="68"/>
      <c r="D146" s="7" t="s">
        <v>143</v>
      </c>
      <c r="E146" s="9"/>
      <c r="F146" s="9"/>
      <c r="G146" s="9">
        <f t="shared" si="2"/>
        <v>0</v>
      </c>
      <c r="H146" s="9"/>
    </row>
    <row r="147" spans="2:8" x14ac:dyDescent="0.4">
      <c r="B147" s="68"/>
      <c r="C147" s="68"/>
      <c r="D147" s="7" t="s">
        <v>144</v>
      </c>
      <c r="E147" s="9"/>
      <c r="F147" s="9"/>
      <c r="G147" s="9">
        <f t="shared" si="2"/>
        <v>0</v>
      </c>
      <c r="H147" s="9"/>
    </row>
    <row r="148" spans="2:8" x14ac:dyDescent="0.4">
      <c r="B148" s="68"/>
      <c r="C148" s="68"/>
      <c r="D148" s="7" t="s">
        <v>145</v>
      </c>
      <c r="E148" s="9"/>
      <c r="F148" s="9"/>
      <c r="G148" s="9">
        <f t="shared" si="2"/>
        <v>0</v>
      </c>
      <c r="H148" s="9"/>
    </row>
    <row r="149" spans="2:8" x14ac:dyDescent="0.4">
      <c r="B149" s="68"/>
      <c r="C149" s="68"/>
      <c r="D149" s="7" t="s">
        <v>17</v>
      </c>
      <c r="E149" s="9">
        <f>+E150+E151+E152+E153+E154+E155+E156+E157+E158+E159+E162+E168</f>
        <v>0</v>
      </c>
      <c r="F149" s="9">
        <f>+F150+F151+F152+F153+F154+F155+F156+F157+F158+F159+F162+F168</f>
        <v>0</v>
      </c>
      <c r="G149" s="9">
        <f t="shared" si="2"/>
        <v>0</v>
      </c>
      <c r="H149" s="9"/>
    </row>
    <row r="150" spans="2:8" x14ac:dyDescent="0.4">
      <c r="B150" s="68"/>
      <c r="C150" s="68"/>
      <c r="D150" s="7" t="s">
        <v>186</v>
      </c>
      <c r="E150" s="9"/>
      <c r="F150" s="9"/>
      <c r="G150" s="9">
        <f t="shared" si="2"/>
        <v>0</v>
      </c>
      <c r="H150" s="9"/>
    </row>
    <row r="151" spans="2:8" x14ac:dyDescent="0.4">
      <c r="B151" s="68"/>
      <c r="C151" s="68"/>
      <c r="D151" s="7" t="s">
        <v>187</v>
      </c>
      <c r="E151" s="9"/>
      <c r="F151" s="9"/>
      <c r="G151" s="9">
        <f t="shared" si="2"/>
        <v>0</v>
      </c>
      <c r="H151" s="9"/>
    </row>
    <row r="152" spans="2:8" x14ac:dyDescent="0.4">
      <c r="B152" s="68"/>
      <c r="C152" s="68"/>
      <c r="D152" s="7" t="s">
        <v>188</v>
      </c>
      <c r="E152" s="9"/>
      <c r="F152" s="9"/>
      <c r="G152" s="9">
        <f t="shared" si="2"/>
        <v>0</v>
      </c>
      <c r="H152" s="9"/>
    </row>
    <row r="153" spans="2:8" x14ac:dyDescent="0.4">
      <c r="B153" s="68"/>
      <c r="C153" s="68"/>
      <c r="D153" s="7" t="s">
        <v>189</v>
      </c>
      <c r="E153" s="9"/>
      <c r="F153" s="9"/>
      <c r="G153" s="9">
        <f t="shared" si="2"/>
        <v>0</v>
      </c>
      <c r="H153" s="9"/>
    </row>
    <row r="154" spans="2:8" x14ac:dyDescent="0.4">
      <c r="B154" s="68"/>
      <c r="C154" s="68"/>
      <c r="D154" s="7" t="s">
        <v>190</v>
      </c>
      <c r="E154" s="9"/>
      <c r="F154" s="9"/>
      <c r="G154" s="9">
        <f t="shared" si="2"/>
        <v>0</v>
      </c>
      <c r="H154" s="9"/>
    </row>
    <row r="155" spans="2:8" x14ac:dyDescent="0.4">
      <c r="B155" s="68"/>
      <c r="C155" s="68"/>
      <c r="D155" s="7" t="s">
        <v>191</v>
      </c>
      <c r="E155" s="9"/>
      <c r="F155" s="9"/>
      <c r="G155" s="9">
        <f t="shared" si="2"/>
        <v>0</v>
      </c>
      <c r="H155" s="9"/>
    </row>
    <row r="156" spans="2:8" x14ac:dyDescent="0.4">
      <c r="B156" s="68"/>
      <c r="C156" s="68"/>
      <c r="D156" s="7" t="s">
        <v>192</v>
      </c>
      <c r="E156" s="9"/>
      <c r="F156" s="9"/>
      <c r="G156" s="9">
        <f t="shared" si="2"/>
        <v>0</v>
      </c>
      <c r="H156" s="9"/>
    </row>
    <row r="157" spans="2:8" x14ac:dyDescent="0.4">
      <c r="B157" s="68"/>
      <c r="C157" s="68"/>
      <c r="D157" s="7" t="s">
        <v>193</v>
      </c>
      <c r="E157" s="9"/>
      <c r="F157" s="9"/>
      <c r="G157" s="9">
        <f t="shared" si="2"/>
        <v>0</v>
      </c>
      <c r="H157" s="9"/>
    </row>
    <row r="158" spans="2:8" x14ac:dyDescent="0.4">
      <c r="B158" s="68"/>
      <c r="C158" s="68"/>
      <c r="D158" s="7" t="s">
        <v>194</v>
      </c>
      <c r="E158" s="9"/>
      <c r="F158" s="9"/>
      <c r="G158" s="9">
        <f t="shared" si="2"/>
        <v>0</v>
      </c>
      <c r="H158" s="9"/>
    </row>
    <row r="159" spans="2:8" x14ac:dyDescent="0.4">
      <c r="B159" s="68"/>
      <c r="C159" s="68"/>
      <c r="D159" s="7" t="s">
        <v>195</v>
      </c>
      <c r="E159" s="9">
        <f>+E160+E161</f>
        <v>0</v>
      </c>
      <c r="F159" s="9">
        <f>+F160+F161</f>
        <v>0</v>
      </c>
      <c r="G159" s="9">
        <f t="shared" si="2"/>
        <v>0</v>
      </c>
      <c r="H159" s="9"/>
    </row>
    <row r="160" spans="2:8" x14ac:dyDescent="0.4">
      <c r="B160" s="68"/>
      <c r="C160" s="68"/>
      <c r="D160" s="7" t="s">
        <v>196</v>
      </c>
      <c r="E160" s="9"/>
      <c r="F160" s="9"/>
      <c r="G160" s="9">
        <f t="shared" si="2"/>
        <v>0</v>
      </c>
      <c r="H160" s="9"/>
    </row>
    <row r="161" spans="2:8" x14ac:dyDescent="0.4">
      <c r="B161" s="68"/>
      <c r="C161" s="68"/>
      <c r="D161" s="7" t="s">
        <v>197</v>
      </c>
      <c r="E161" s="9"/>
      <c r="F161" s="9"/>
      <c r="G161" s="9">
        <f t="shared" si="2"/>
        <v>0</v>
      </c>
      <c r="H161" s="9"/>
    </row>
    <row r="162" spans="2:8" x14ac:dyDescent="0.4">
      <c r="B162" s="68"/>
      <c r="C162" s="68"/>
      <c r="D162" s="7" t="s">
        <v>198</v>
      </c>
      <c r="E162" s="9">
        <f>+E163+E164+E165+E166+E167</f>
        <v>0</v>
      </c>
      <c r="F162" s="9">
        <f>+F163+F164+F165+F166+F167</f>
        <v>0</v>
      </c>
      <c r="G162" s="9">
        <f t="shared" si="2"/>
        <v>0</v>
      </c>
      <c r="H162" s="9"/>
    </row>
    <row r="163" spans="2:8" x14ac:dyDescent="0.4">
      <c r="B163" s="68"/>
      <c r="C163" s="68"/>
      <c r="D163" s="7" t="s">
        <v>139</v>
      </c>
      <c r="E163" s="9"/>
      <c r="F163" s="9"/>
      <c r="G163" s="9">
        <f t="shared" si="2"/>
        <v>0</v>
      </c>
      <c r="H163" s="9"/>
    </row>
    <row r="164" spans="2:8" x14ac:dyDescent="0.4">
      <c r="B164" s="68"/>
      <c r="C164" s="68"/>
      <c r="D164" s="7" t="s">
        <v>140</v>
      </c>
      <c r="E164" s="9"/>
      <c r="F164" s="9"/>
      <c r="G164" s="9">
        <f t="shared" si="2"/>
        <v>0</v>
      </c>
      <c r="H164" s="9"/>
    </row>
    <row r="165" spans="2:8" x14ac:dyDescent="0.4">
      <c r="B165" s="68"/>
      <c r="C165" s="68"/>
      <c r="D165" s="7" t="s">
        <v>143</v>
      </c>
      <c r="E165" s="9"/>
      <c r="F165" s="9"/>
      <c r="G165" s="9">
        <f t="shared" si="2"/>
        <v>0</v>
      </c>
      <c r="H165" s="9"/>
    </row>
    <row r="166" spans="2:8" x14ac:dyDescent="0.4">
      <c r="B166" s="68"/>
      <c r="C166" s="68"/>
      <c r="D166" s="7" t="s">
        <v>144</v>
      </c>
      <c r="E166" s="9"/>
      <c r="F166" s="9"/>
      <c r="G166" s="9">
        <f t="shared" si="2"/>
        <v>0</v>
      </c>
      <c r="H166" s="9"/>
    </row>
    <row r="167" spans="2:8" x14ac:dyDescent="0.4">
      <c r="B167" s="68"/>
      <c r="C167" s="68"/>
      <c r="D167" s="7" t="s">
        <v>199</v>
      </c>
      <c r="E167" s="9"/>
      <c r="F167" s="9"/>
      <c r="G167" s="9">
        <f t="shared" si="2"/>
        <v>0</v>
      </c>
      <c r="H167" s="9"/>
    </row>
    <row r="168" spans="2:8" x14ac:dyDescent="0.4">
      <c r="B168" s="68"/>
      <c r="C168" s="68"/>
      <c r="D168" s="7" t="s">
        <v>146</v>
      </c>
      <c r="E168" s="9"/>
      <c r="F168" s="9"/>
      <c r="G168" s="9">
        <f t="shared" si="2"/>
        <v>0</v>
      </c>
      <c r="H168" s="9"/>
    </row>
    <row r="169" spans="2:8" x14ac:dyDescent="0.4">
      <c r="B169" s="68"/>
      <c r="C169" s="68"/>
      <c r="D169" s="7" t="s">
        <v>18</v>
      </c>
      <c r="E169" s="9">
        <f>+E170</f>
        <v>0</v>
      </c>
      <c r="F169" s="9">
        <f>+F170</f>
        <v>0</v>
      </c>
      <c r="G169" s="9">
        <f t="shared" si="2"/>
        <v>0</v>
      </c>
      <c r="H169" s="9"/>
    </row>
    <row r="170" spans="2:8" x14ac:dyDescent="0.4">
      <c r="B170" s="68"/>
      <c r="C170" s="68"/>
      <c r="D170" s="7" t="s">
        <v>138</v>
      </c>
      <c r="E170" s="9">
        <f>+E171+E172</f>
        <v>0</v>
      </c>
      <c r="F170" s="9">
        <f>+F171+F172</f>
        <v>0</v>
      </c>
      <c r="G170" s="9">
        <f t="shared" si="2"/>
        <v>0</v>
      </c>
      <c r="H170" s="9"/>
    </row>
    <row r="171" spans="2:8" x14ac:dyDescent="0.4">
      <c r="B171" s="68"/>
      <c r="C171" s="68"/>
      <c r="D171" s="7" t="s">
        <v>200</v>
      </c>
      <c r="E171" s="9"/>
      <c r="F171" s="9"/>
      <c r="G171" s="9">
        <f t="shared" si="2"/>
        <v>0</v>
      </c>
      <c r="H171" s="9"/>
    </row>
    <row r="172" spans="2:8" x14ac:dyDescent="0.4">
      <c r="B172" s="68"/>
      <c r="C172" s="68"/>
      <c r="D172" s="7" t="s">
        <v>201</v>
      </c>
      <c r="E172" s="9"/>
      <c r="F172" s="9"/>
      <c r="G172" s="9">
        <f t="shared" si="2"/>
        <v>0</v>
      </c>
      <c r="H172" s="9"/>
    </row>
    <row r="173" spans="2:8" x14ac:dyDescent="0.4">
      <c r="B173" s="68"/>
      <c r="C173" s="68"/>
      <c r="D173" s="7" t="s">
        <v>19</v>
      </c>
      <c r="E173" s="9">
        <f>+E174</f>
        <v>0</v>
      </c>
      <c r="F173" s="9">
        <f>+F174</f>
        <v>0</v>
      </c>
      <c r="G173" s="9">
        <f t="shared" si="2"/>
        <v>0</v>
      </c>
      <c r="H173" s="9"/>
    </row>
    <row r="174" spans="2:8" x14ac:dyDescent="0.4">
      <c r="B174" s="68"/>
      <c r="C174" s="68"/>
      <c r="D174" s="7" t="s">
        <v>138</v>
      </c>
      <c r="E174" s="9">
        <f>+E175+E176</f>
        <v>0</v>
      </c>
      <c r="F174" s="9">
        <f>+F175+F176</f>
        <v>0</v>
      </c>
      <c r="G174" s="9">
        <f t="shared" si="2"/>
        <v>0</v>
      </c>
      <c r="H174" s="9"/>
    </row>
    <row r="175" spans="2:8" x14ac:dyDescent="0.4">
      <c r="B175" s="68"/>
      <c r="C175" s="68"/>
      <c r="D175" s="7" t="s">
        <v>202</v>
      </c>
      <c r="E175" s="9"/>
      <c r="F175" s="9"/>
      <c r="G175" s="9">
        <f t="shared" si="2"/>
        <v>0</v>
      </c>
      <c r="H175" s="9"/>
    </row>
    <row r="176" spans="2:8" x14ac:dyDescent="0.4">
      <c r="B176" s="68"/>
      <c r="C176" s="68"/>
      <c r="D176" s="7" t="s">
        <v>201</v>
      </c>
      <c r="E176" s="9"/>
      <c r="F176" s="9"/>
      <c r="G176" s="9">
        <f t="shared" si="2"/>
        <v>0</v>
      </c>
      <c r="H176" s="9"/>
    </row>
    <row r="177" spans="2:8" x14ac:dyDescent="0.4">
      <c r="B177" s="68"/>
      <c r="C177" s="68"/>
      <c r="D177" s="7" t="s">
        <v>20</v>
      </c>
      <c r="E177" s="9">
        <f>+E178</f>
        <v>0</v>
      </c>
      <c r="F177" s="9">
        <f>+F178</f>
        <v>0</v>
      </c>
      <c r="G177" s="9">
        <f t="shared" si="2"/>
        <v>0</v>
      </c>
      <c r="H177" s="9"/>
    </row>
    <row r="178" spans="2:8" x14ac:dyDescent="0.4">
      <c r="B178" s="68"/>
      <c r="C178" s="68"/>
      <c r="D178" s="7" t="s">
        <v>138</v>
      </c>
      <c r="E178" s="9">
        <f>+E179</f>
        <v>0</v>
      </c>
      <c r="F178" s="9">
        <f>+F179</f>
        <v>0</v>
      </c>
      <c r="G178" s="9">
        <f t="shared" si="2"/>
        <v>0</v>
      </c>
      <c r="H178" s="9"/>
    </row>
    <row r="179" spans="2:8" x14ac:dyDescent="0.4">
      <c r="B179" s="68"/>
      <c r="C179" s="68"/>
      <c r="D179" s="7" t="s">
        <v>201</v>
      </c>
      <c r="E179" s="9"/>
      <c r="F179" s="9"/>
      <c r="G179" s="9">
        <f t="shared" si="2"/>
        <v>0</v>
      </c>
      <c r="H179" s="9"/>
    </row>
    <row r="180" spans="2:8" x14ac:dyDescent="0.4">
      <c r="B180" s="68"/>
      <c r="C180" s="68"/>
      <c r="D180" s="7" t="s">
        <v>21</v>
      </c>
      <c r="E180" s="9">
        <f>+E181</f>
        <v>0</v>
      </c>
      <c r="F180" s="9">
        <f>+F181</f>
        <v>0</v>
      </c>
      <c r="G180" s="9">
        <f t="shared" si="2"/>
        <v>0</v>
      </c>
      <c r="H180" s="9"/>
    </row>
    <row r="181" spans="2:8" x14ac:dyDescent="0.4">
      <c r="B181" s="68"/>
      <c r="C181" s="68"/>
      <c r="D181" s="7" t="s">
        <v>203</v>
      </c>
      <c r="E181" s="9">
        <f>+E182</f>
        <v>0</v>
      </c>
      <c r="F181" s="9">
        <f>+F182</f>
        <v>0</v>
      </c>
      <c r="G181" s="9">
        <f t="shared" si="2"/>
        <v>0</v>
      </c>
      <c r="H181" s="9"/>
    </row>
    <row r="182" spans="2:8" x14ac:dyDescent="0.4">
      <c r="B182" s="68"/>
      <c r="C182" s="68"/>
      <c r="D182" s="7" t="s">
        <v>727</v>
      </c>
      <c r="E182" s="9"/>
      <c r="F182" s="9"/>
      <c r="G182" s="9">
        <f t="shared" si="2"/>
        <v>0</v>
      </c>
      <c r="H182" s="9"/>
    </row>
    <row r="183" spans="2:8" x14ac:dyDescent="0.4">
      <c r="B183" s="68"/>
      <c r="C183" s="68"/>
      <c r="D183" s="7" t="s">
        <v>22</v>
      </c>
      <c r="E183" s="9"/>
      <c r="F183" s="9"/>
      <c r="G183" s="9">
        <f t="shared" si="2"/>
        <v>0</v>
      </c>
      <c r="H183" s="9"/>
    </row>
    <row r="184" spans="2:8" x14ac:dyDescent="0.4">
      <c r="B184" s="68"/>
      <c r="C184" s="68"/>
      <c r="D184" s="7" t="s">
        <v>23</v>
      </c>
      <c r="E184" s="9">
        <v>1000</v>
      </c>
      <c r="F184" s="9"/>
      <c r="G184" s="9">
        <f t="shared" si="2"/>
        <v>1000</v>
      </c>
      <c r="H184" s="9"/>
    </row>
    <row r="185" spans="2:8" x14ac:dyDescent="0.4">
      <c r="B185" s="68"/>
      <c r="C185" s="68"/>
      <c r="D185" s="7" t="s">
        <v>24</v>
      </c>
      <c r="E185" s="9">
        <v>1000</v>
      </c>
      <c r="F185" s="9">
        <v>123</v>
      </c>
      <c r="G185" s="9">
        <f t="shared" si="2"/>
        <v>877</v>
      </c>
      <c r="H185" s="9"/>
    </row>
    <row r="186" spans="2:8" x14ac:dyDescent="0.4">
      <c r="B186" s="68"/>
      <c r="C186" s="68"/>
      <c r="D186" s="7" t="s">
        <v>719</v>
      </c>
      <c r="E186" s="9"/>
      <c r="F186" s="9"/>
      <c r="G186" s="9">
        <f t="shared" si="2"/>
        <v>0</v>
      </c>
      <c r="H186" s="9"/>
    </row>
    <row r="187" spans="2:8" x14ac:dyDescent="0.4">
      <c r="B187" s="68"/>
      <c r="C187" s="68"/>
      <c r="D187" s="7" t="s">
        <v>25</v>
      </c>
      <c r="E187" s="9">
        <f>+E188+E189+E190</f>
        <v>8000</v>
      </c>
      <c r="F187" s="9">
        <f>+F188+F189+F190</f>
        <v>8878</v>
      </c>
      <c r="G187" s="9">
        <f t="shared" si="2"/>
        <v>-878</v>
      </c>
      <c r="H187" s="9"/>
    </row>
    <row r="188" spans="2:8" x14ac:dyDescent="0.4">
      <c r="B188" s="68"/>
      <c r="C188" s="68"/>
      <c r="D188" s="7" t="s">
        <v>204</v>
      </c>
      <c r="E188" s="9"/>
      <c r="F188" s="9"/>
      <c r="G188" s="9">
        <f t="shared" si="2"/>
        <v>0</v>
      </c>
      <c r="H188" s="9"/>
    </row>
    <row r="189" spans="2:8" x14ac:dyDescent="0.4">
      <c r="B189" s="68"/>
      <c r="C189" s="68"/>
      <c r="D189" s="7" t="s">
        <v>205</v>
      </c>
      <c r="E189" s="9"/>
      <c r="F189" s="9"/>
      <c r="G189" s="9">
        <f t="shared" si="2"/>
        <v>0</v>
      </c>
      <c r="H189" s="9"/>
    </row>
    <row r="190" spans="2:8" x14ac:dyDescent="0.4">
      <c r="B190" s="68"/>
      <c r="C190" s="68"/>
      <c r="D190" s="7" t="s">
        <v>206</v>
      </c>
      <c r="E190" s="9">
        <v>8000</v>
      </c>
      <c r="F190" s="9">
        <v>8878</v>
      </c>
      <c r="G190" s="9">
        <f t="shared" si="2"/>
        <v>-878</v>
      </c>
      <c r="H190" s="9"/>
    </row>
    <row r="191" spans="2:8" x14ac:dyDescent="0.4">
      <c r="B191" s="68"/>
      <c r="C191" s="68"/>
      <c r="D191" s="7" t="s">
        <v>26</v>
      </c>
      <c r="E191" s="9">
        <f>+E192+E193+E194</f>
        <v>0</v>
      </c>
      <c r="F191" s="9">
        <f>+F192+F193+F194</f>
        <v>0</v>
      </c>
      <c r="G191" s="9">
        <f t="shared" si="2"/>
        <v>0</v>
      </c>
      <c r="H191" s="9"/>
    </row>
    <row r="192" spans="2:8" x14ac:dyDescent="0.4">
      <c r="B192" s="68"/>
      <c r="C192" s="68"/>
      <c r="D192" s="7" t="s">
        <v>207</v>
      </c>
      <c r="E192" s="9"/>
      <c r="F192" s="9"/>
      <c r="G192" s="9">
        <f t="shared" si="2"/>
        <v>0</v>
      </c>
      <c r="H192" s="9"/>
    </row>
    <row r="193" spans="2:8" x14ac:dyDescent="0.4">
      <c r="B193" s="68"/>
      <c r="C193" s="68"/>
      <c r="D193" s="7" t="s">
        <v>208</v>
      </c>
      <c r="E193" s="9"/>
      <c r="F193" s="9"/>
      <c r="G193" s="9">
        <f t="shared" si="2"/>
        <v>0</v>
      </c>
      <c r="H193" s="9"/>
    </row>
    <row r="194" spans="2:8" x14ac:dyDescent="0.4">
      <c r="B194" s="68"/>
      <c r="C194" s="68"/>
      <c r="D194" s="7" t="s">
        <v>209</v>
      </c>
      <c r="E194" s="9"/>
      <c r="F194" s="9"/>
      <c r="G194" s="9">
        <f t="shared" si="2"/>
        <v>0</v>
      </c>
      <c r="H194" s="9"/>
    </row>
    <row r="195" spans="2:8" x14ac:dyDescent="0.4">
      <c r="B195" s="68"/>
      <c r="C195" s="69"/>
      <c r="D195" s="11" t="s">
        <v>27</v>
      </c>
      <c r="E195" s="13">
        <f>+E6+E54+E70+E81+E106+E107+E137+E149+E169+E173+E177+E180+E183+E184+E185+E186+E187+E191</f>
        <v>7882000</v>
      </c>
      <c r="F195" s="13">
        <f>+F6+F54+F70+F81+F106+F107+F137+F149+F169+F173+F177+F180+F183+F184+F185+F186+F187+F191</f>
        <v>7845741</v>
      </c>
      <c r="G195" s="13">
        <f t="shared" si="2"/>
        <v>36259</v>
      </c>
      <c r="H195" s="13"/>
    </row>
    <row r="196" spans="2:8" x14ac:dyDescent="0.4">
      <c r="B196" s="68"/>
      <c r="C196" s="67" t="s">
        <v>28</v>
      </c>
      <c r="D196" s="7" t="s">
        <v>29</v>
      </c>
      <c r="E196" s="9">
        <f>+E197+E198+E199+E200+E201+E202+E203+E204</f>
        <v>6593000</v>
      </c>
      <c r="F196" s="9">
        <f>+F197+F198+F199+F200+F201+F202+F203+F204</f>
        <v>6429079</v>
      </c>
      <c r="G196" s="9">
        <f t="shared" si="2"/>
        <v>163921</v>
      </c>
      <c r="H196" s="9"/>
    </row>
    <row r="197" spans="2:8" x14ac:dyDescent="0.4">
      <c r="B197" s="68"/>
      <c r="C197" s="68"/>
      <c r="D197" s="7" t="s">
        <v>210</v>
      </c>
      <c r="E197" s="9"/>
      <c r="F197" s="9"/>
      <c r="G197" s="9">
        <f t="shared" si="2"/>
        <v>0</v>
      </c>
      <c r="H197" s="9"/>
    </row>
    <row r="198" spans="2:8" x14ac:dyDescent="0.4">
      <c r="B198" s="68"/>
      <c r="C198" s="68"/>
      <c r="D198" s="7" t="s">
        <v>211</v>
      </c>
      <c r="E198" s="9">
        <v>770000</v>
      </c>
      <c r="F198" s="9">
        <v>777000</v>
      </c>
      <c r="G198" s="9">
        <f t="shared" si="2"/>
        <v>-7000</v>
      </c>
      <c r="H198" s="9"/>
    </row>
    <row r="199" spans="2:8" x14ac:dyDescent="0.4">
      <c r="B199" s="68"/>
      <c r="C199" s="68"/>
      <c r="D199" s="7" t="s">
        <v>212</v>
      </c>
      <c r="E199" s="9"/>
      <c r="F199" s="9"/>
      <c r="G199" s="9">
        <f t="shared" ref="G199:G262" si="3">E199-F199</f>
        <v>0</v>
      </c>
      <c r="H199" s="9"/>
    </row>
    <row r="200" spans="2:8" x14ac:dyDescent="0.4">
      <c r="B200" s="68"/>
      <c r="C200" s="68"/>
      <c r="D200" s="7" t="s">
        <v>213</v>
      </c>
      <c r="E200" s="9">
        <v>5273000</v>
      </c>
      <c r="F200" s="9">
        <v>5063325</v>
      </c>
      <c r="G200" s="9">
        <f t="shared" si="3"/>
        <v>209675</v>
      </c>
      <c r="H200" s="9"/>
    </row>
    <row r="201" spans="2:8" x14ac:dyDescent="0.4">
      <c r="B201" s="68"/>
      <c r="C201" s="68"/>
      <c r="D201" s="7" t="s">
        <v>214</v>
      </c>
      <c r="E201" s="9"/>
      <c r="F201" s="9"/>
      <c r="G201" s="9">
        <f t="shared" si="3"/>
        <v>0</v>
      </c>
      <c r="H201" s="9"/>
    </row>
    <row r="202" spans="2:8" x14ac:dyDescent="0.4">
      <c r="B202" s="68"/>
      <c r="C202" s="68"/>
      <c r="D202" s="7" t="s">
        <v>215</v>
      </c>
      <c r="E202" s="9"/>
      <c r="F202" s="9"/>
      <c r="G202" s="9">
        <f t="shared" si="3"/>
        <v>0</v>
      </c>
      <c r="H202" s="9"/>
    </row>
    <row r="203" spans="2:8" x14ac:dyDescent="0.4">
      <c r="B203" s="68"/>
      <c r="C203" s="68"/>
      <c r="D203" s="7" t="s">
        <v>216</v>
      </c>
      <c r="E203" s="9"/>
      <c r="F203" s="9"/>
      <c r="G203" s="9">
        <f t="shared" si="3"/>
        <v>0</v>
      </c>
      <c r="H203" s="9"/>
    </row>
    <row r="204" spans="2:8" x14ac:dyDescent="0.4">
      <c r="B204" s="68"/>
      <c r="C204" s="68"/>
      <c r="D204" s="7" t="s">
        <v>217</v>
      </c>
      <c r="E204" s="9">
        <v>550000</v>
      </c>
      <c r="F204" s="9">
        <v>588754</v>
      </c>
      <c r="G204" s="9">
        <f t="shared" si="3"/>
        <v>-38754</v>
      </c>
      <c r="H204" s="9"/>
    </row>
    <row r="205" spans="2:8" x14ac:dyDescent="0.4">
      <c r="B205" s="68"/>
      <c r="C205" s="68"/>
      <c r="D205" s="7" t="s">
        <v>30</v>
      </c>
      <c r="E205" s="9">
        <f>+E206+E207+E208+E209+E210+E211+E212+E213+E214+E215+E216+E217+E218+E219+E220+E221+E222+E223+E224+E225+E226+E227+E228+E229+E230+E231+E232+E233</f>
        <v>808000</v>
      </c>
      <c r="F205" s="9">
        <f>+F206+F207+F208+F209+F210+F211+F212+F213+F214+F215+F216+F217+F218+F219+F220+F221+F222+F223+F224+F225+F226+F227+F228+F229+F230+F231+F232+F233</f>
        <v>790060</v>
      </c>
      <c r="G205" s="9">
        <f t="shared" si="3"/>
        <v>17940</v>
      </c>
      <c r="H205" s="9"/>
    </row>
    <row r="206" spans="2:8" x14ac:dyDescent="0.4">
      <c r="B206" s="68"/>
      <c r="C206" s="68"/>
      <c r="D206" s="7" t="s">
        <v>218</v>
      </c>
      <c r="E206" s="9"/>
      <c r="F206" s="9"/>
      <c r="G206" s="9">
        <f t="shared" si="3"/>
        <v>0</v>
      </c>
      <c r="H206" s="9"/>
    </row>
    <row r="207" spans="2:8" x14ac:dyDescent="0.4">
      <c r="B207" s="68"/>
      <c r="C207" s="68"/>
      <c r="D207" s="7" t="s">
        <v>219</v>
      </c>
      <c r="E207" s="9"/>
      <c r="F207" s="9"/>
      <c r="G207" s="9">
        <f t="shared" si="3"/>
        <v>0</v>
      </c>
      <c r="H207" s="9"/>
    </row>
    <row r="208" spans="2:8" x14ac:dyDescent="0.4">
      <c r="B208" s="68"/>
      <c r="C208" s="68"/>
      <c r="D208" s="7" t="s">
        <v>220</v>
      </c>
      <c r="E208" s="9"/>
      <c r="F208" s="9"/>
      <c r="G208" s="9">
        <f t="shared" si="3"/>
        <v>0</v>
      </c>
      <c r="H208" s="9"/>
    </row>
    <row r="209" spans="2:8" x14ac:dyDescent="0.4">
      <c r="B209" s="68"/>
      <c r="C209" s="68"/>
      <c r="D209" s="7" t="s">
        <v>221</v>
      </c>
      <c r="E209" s="9"/>
      <c r="F209" s="9"/>
      <c r="G209" s="9">
        <f t="shared" si="3"/>
        <v>0</v>
      </c>
      <c r="H209" s="9"/>
    </row>
    <row r="210" spans="2:8" x14ac:dyDescent="0.4">
      <c r="B210" s="68"/>
      <c r="C210" s="68"/>
      <c r="D210" s="7" t="s">
        <v>222</v>
      </c>
      <c r="E210" s="9"/>
      <c r="F210" s="9"/>
      <c r="G210" s="9">
        <f t="shared" si="3"/>
        <v>0</v>
      </c>
      <c r="H210" s="9"/>
    </row>
    <row r="211" spans="2:8" x14ac:dyDescent="0.4">
      <c r="B211" s="68"/>
      <c r="C211" s="68"/>
      <c r="D211" s="7" t="s">
        <v>223</v>
      </c>
      <c r="E211" s="9"/>
      <c r="F211" s="9"/>
      <c r="G211" s="9">
        <f t="shared" si="3"/>
        <v>0</v>
      </c>
      <c r="H211" s="9"/>
    </row>
    <row r="212" spans="2:8" x14ac:dyDescent="0.4">
      <c r="B212" s="68"/>
      <c r="C212" s="68"/>
      <c r="D212" s="7" t="s">
        <v>224</v>
      </c>
      <c r="E212" s="9"/>
      <c r="F212" s="9"/>
      <c r="G212" s="9">
        <f t="shared" si="3"/>
        <v>0</v>
      </c>
      <c r="H212" s="9"/>
    </row>
    <row r="213" spans="2:8" x14ac:dyDescent="0.4">
      <c r="B213" s="68"/>
      <c r="C213" s="68"/>
      <c r="D213" s="7" t="s">
        <v>225</v>
      </c>
      <c r="E213" s="9"/>
      <c r="F213" s="9"/>
      <c r="G213" s="9">
        <f t="shared" si="3"/>
        <v>0</v>
      </c>
      <c r="H213" s="9"/>
    </row>
    <row r="214" spans="2:8" x14ac:dyDescent="0.4">
      <c r="B214" s="68"/>
      <c r="C214" s="68"/>
      <c r="D214" s="7" t="s">
        <v>226</v>
      </c>
      <c r="E214" s="9"/>
      <c r="F214" s="9"/>
      <c r="G214" s="9">
        <f t="shared" si="3"/>
        <v>0</v>
      </c>
      <c r="H214" s="9"/>
    </row>
    <row r="215" spans="2:8" x14ac:dyDescent="0.4">
      <c r="B215" s="68"/>
      <c r="C215" s="68"/>
      <c r="D215" s="7" t="s">
        <v>227</v>
      </c>
      <c r="E215" s="9"/>
      <c r="F215" s="9"/>
      <c r="G215" s="9">
        <f t="shared" si="3"/>
        <v>0</v>
      </c>
      <c r="H215" s="9"/>
    </row>
    <row r="216" spans="2:8" x14ac:dyDescent="0.4">
      <c r="B216" s="68"/>
      <c r="C216" s="68"/>
      <c r="D216" s="7" t="s">
        <v>228</v>
      </c>
      <c r="E216" s="9"/>
      <c r="F216" s="9"/>
      <c r="G216" s="9">
        <f t="shared" si="3"/>
        <v>0</v>
      </c>
      <c r="H216" s="9"/>
    </row>
    <row r="217" spans="2:8" x14ac:dyDescent="0.4">
      <c r="B217" s="68"/>
      <c r="C217" s="68"/>
      <c r="D217" s="7" t="s">
        <v>229</v>
      </c>
      <c r="E217" s="9">
        <v>560000</v>
      </c>
      <c r="F217" s="9">
        <v>544343</v>
      </c>
      <c r="G217" s="9">
        <f t="shared" si="3"/>
        <v>15657</v>
      </c>
      <c r="H217" s="9"/>
    </row>
    <row r="218" spans="2:8" x14ac:dyDescent="0.4">
      <c r="B218" s="68"/>
      <c r="C218" s="68"/>
      <c r="D218" s="7" t="s">
        <v>230</v>
      </c>
      <c r="E218" s="9"/>
      <c r="F218" s="9"/>
      <c r="G218" s="9">
        <f t="shared" si="3"/>
        <v>0</v>
      </c>
      <c r="H218" s="9"/>
    </row>
    <row r="219" spans="2:8" x14ac:dyDescent="0.4">
      <c r="B219" s="68"/>
      <c r="C219" s="68"/>
      <c r="D219" s="7" t="s">
        <v>231</v>
      </c>
      <c r="E219" s="9">
        <v>55000</v>
      </c>
      <c r="F219" s="9">
        <v>54247</v>
      </c>
      <c r="G219" s="9">
        <f t="shared" si="3"/>
        <v>753</v>
      </c>
      <c r="H219" s="9"/>
    </row>
    <row r="220" spans="2:8" x14ac:dyDescent="0.4">
      <c r="B220" s="68"/>
      <c r="C220" s="68"/>
      <c r="D220" s="7" t="s">
        <v>232</v>
      </c>
      <c r="E220" s="9">
        <v>137000</v>
      </c>
      <c r="F220" s="9">
        <v>136994</v>
      </c>
      <c r="G220" s="9">
        <f t="shared" si="3"/>
        <v>6</v>
      </c>
      <c r="H220" s="9"/>
    </row>
    <row r="221" spans="2:8" x14ac:dyDescent="0.4">
      <c r="B221" s="68"/>
      <c r="C221" s="68"/>
      <c r="D221" s="7" t="s">
        <v>233</v>
      </c>
      <c r="E221" s="9">
        <v>46000</v>
      </c>
      <c r="F221" s="9">
        <v>45249</v>
      </c>
      <c r="G221" s="9">
        <f t="shared" si="3"/>
        <v>751</v>
      </c>
      <c r="H221" s="9"/>
    </row>
    <row r="222" spans="2:8" x14ac:dyDescent="0.4">
      <c r="B222" s="68"/>
      <c r="C222" s="68"/>
      <c r="D222" s="7" t="s">
        <v>234</v>
      </c>
      <c r="E222" s="9"/>
      <c r="F222" s="9"/>
      <c r="G222" s="9">
        <f t="shared" si="3"/>
        <v>0</v>
      </c>
      <c r="H222" s="9"/>
    </row>
    <row r="223" spans="2:8" x14ac:dyDescent="0.4">
      <c r="B223" s="68"/>
      <c r="C223" s="68"/>
      <c r="D223" s="7" t="s">
        <v>235</v>
      </c>
      <c r="E223" s="9"/>
      <c r="F223" s="9"/>
      <c r="G223" s="9">
        <f t="shared" si="3"/>
        <v>0</v>
      </c>
      <c r="H223" s="9"/>
    </row>
    <row r="224" spans="2:8" x14ac:dyDescent="0.4">
      <c r="B224" s="68"/>
      <c r="C224" s="68"/>
      <c r="D224" s="7" t="s">
        <v>236</v>
      </c>
      <c r="E224" s="9"/>
      <c r="F224" s="9"/>
      <c r="G224" s="9">
        <f t="shared" si="3"/>
        <v>0</v>
      </c>
      <c r="H224" s="9"/>
    </row>
    <row r="225" spans="2:8" x14ac:dyDescent="0.4">
      <c r="B225" s="68"/>
      <c r="C225" s="68"/>
      <c r="D225" s="7" t="s">
        <v>237</v>
      </c>
      <c r="E225" s="9"/>
      <c r="F225" s="9"/>
      <c r="G225" s="9">
        <f t="shared" si="3"/>
        <v>0</v>
      </c>
      <c r="H225" s="9"/>
    </row>
    <row r="226" spans="2:8" x14ac:dyDescent="0.4">
      <c r="B226" s="68"/>
      <c r="C226" s="68"/>
      <c r="D226" s="7" t="s">
        <v>238</v>
      </c>
      <c r="E226" s="9">
        <v>10000</v>
      </c>
      <c r="F226" s="9">
        <v>9227</v>
      </c>
      <c r="G226" s="9">
        <f t="shared" si="3"/>
        <v>773</v>
      </c>
      <c r="H226" s="9"/>
    </row>
    <row r="227" spans="2:8" x14ac:dyDescent="0.4">
      <c r="B227" s="68"/>
      <c r="C227" s="68"/>
      <c r="D227" s="7" t="s">
        <v>239</v>
      </c>
      <c r="E227" s="9"/>
      <c r="F227" s="9"/>
      <c r="G227" s="9">
        <f t="shared" si="3"/>
        <v>0</v>
      </c>
      <c r="H227" s="9"/>
    </row>
    <row r="228" spans="2:8" x14ac:dyDescent="0.4">
      <c r="B228" s="68"/>
      <c r="C228" s="68"/>
      <c r="D228" s="7" t="s">
        <v>240</v>
      </c>
      <c r="E228" s="9"/>
      <c r="F228" s="9"/>
      <c r="G228" s="9">
        <f t="shared" si="3"/>
        <v>0</v>
      </c>
      <c r="H228" s="9"/>
    </row>
    <row r="229" spans="2:8" x14ac:dyDescent="0.4">
      <c r="B229" s="68"/>
      <c r="C229" s="68"/>
      <c r="D229" s="7" t="s">
        <v>241</v>
      </c>
      <c r="E229" s="9"/>
      <c r="F229" s="9"/>
      <c r="G229" s="9">
        <f t="shared" si="3"/>
        <v>0</v>
      </c>
      <c r="H229" s="9"/>
    </row>
    <row r="230" spans="2:8" x14ac:dyDescent="0.4">
      <c r="B230" s="68"/>
      <c r="C230" s="68"/>
      <c r="D230" s="7" t="s">
        <v>242</v>
      </c>
      <c r="E230" s="9"/>
      <c r="F230" s="9"/>
      <c r="G230" s="9">
        <f t="shared" si="3"/>
        <v>0</v>
      </c>
      <c r="H230" s="9"/>
    </row>
    <row r="231" spans="2:8" x14ac:dyDescent="0.4">
      <c r="B231" s="68"/>
      <c r="C231" s="68"/>
      <c r="D231" s="7" t="s">
        <v>243</v>
      </c>
      <c r="E231" s="9"/>
      <c r="F231" s="9"/>
      <c r="G231" s="9">
        <f t="shared" si="3"/>
        <v>0</v>
      </c>
      <c r="H231" s="9"/>
    </row>
    <row r="232" spans="2:8" x14ac:dyDescent="0.4">
      <c r="B232" s="68"/>
      <c r="C232" s="68"/>
      <c r="D232" s="7" t="s">
        <v>244</v>
      </c>
      <c r="E232" s="9"/>
      <c r="F232" s="9"/>
      <c r="G232" s="9">
        <f t="shared" si="3"/>
        <v>0</v>
      </c>
      <c r="H232" s="9"/>
    </row>
    <row r="233" spans="2:8" x14ac:dyDescent="0.4">
      <c r="B233" s="68"/>
      <c r="C233" s="68"/>
      <c r="D233" s="7" t="s">
        <v>245</v>
      </c>
      <c r="E233" s="9"/>
      <c r="F233" s="9"/>
      <c r="G233" s="9">
        <f t="shared" si="3"/>
        <v>0</v>
      </c>
      <c r="H233" s="9"/>
    </row>
    <row r="234" spans="2:8" x14ac:dyDescent="0.4">
      <c r="B234" s="68"/>
      <c r="C234" s="68"/>
      <c r="D234" s="7" t="s">
        <v>31</v>
      </c>
      <c r="E234" s="9">
        <f>+E235+E236+E237+E238+E239+E240+E241+E242+E243+E244+E245+E246+E247+E248+E249+E250+E251+E252+E253+E254+E255+E256</f>
        <v>481000</v>
      </c>
      <c r="F234" s="9">
        <f>+F235+F236+F237+F238+F239+F240+F241+F242+F243+F244+F245+F246+F247+F248+F249+F250+F251+F252+F253+F254+F255+F256</f>
        <v>497464</v>
      </c>
      <c r="G234" s="9">
        <f t="shared" si="3"/>
        <v>-16464</v>
      </c>
      <c r="H234" s="9"/>
    </row>
    <row r="235" spans="2:8" x14ac:dyDescent="0.4">
      <c r="B235" s="68"/>
      <c r="C235" s="68"/>
      <c r="D235" s="7" t="s">
        <v>246</v>
      </c>
      <c r="E235" s="9">
        <v>16000</v>
      </c>
      <c r="F235" s="9">
        <v>48028</v>
      </c>
      <c r="G235" s="9">
        <f t="shared" si="3"/>
        <v>-32028</v>
      </c>
      <c r="H235" s="9"/>
    </row>
    <row r="236" spans="2:8" x14ac:dyDescent="0.4">
      <c r="B236" s="68"/>
      <c r="C236" s="68"/>
      <c r="D236" s="7" t="s">
        <v>247</v>
      </c>
      <c r="E236" s="9"/>
      <c r="F236" s="9"/>
      <c r="G236" s="9">
        <f t="shared" si="3"/>
        <v>0</v>
      </c>
      <c r="H236" s="9"/>
    </row>
    <row r="237" spans="2:8" x14ac:dyDescent="0.4">
      <c r="B237" s="68"/>
      <c r="C237" s="68"/>
      <c r="D237" s="7" t="s">
        <v>248</v>
      </c>
      <c r="E237" s="9">
        <v>15000</v>
      </c>
      <c r="F237" s="9">
        <v>12750</v>
      </c>
      <c r="G237" s="9">
        <f t="shared" si="3"/>
        <v>2250</v>
      </c>
      <c r="H237" s="9"/>
    </row>
    <row r="238" spans="2:8" x14ac:dyDescent="0.4">
      <c r="B238" s="68"/>
      <c r="C238" s="68"/>
      <c r="D238" s="7" t="s">
        <v>249</v>
      </c>
      <c r="E238" s="9"/>
      <c r="F238" s="9"/>
      <c r="G238" s="9">
        <f t="shared" si="3"/>
        <v>0</v>
      </c>
      <c r="H238" s="9"/>
    </row>
    <row r="239" spans="2:8" x14ac:dyDescent="0.4">
      <c r="B239" s="68"/>
      <c r="C239" s="68"/>
      <c r="D239" s="7" t="s">
        <v>250</v>
      </c>
      <c r="E239" s="9">
        <v>15000</v>
      </c>
      <c r="F239" s="9">
        <v>11928</v>
      </c>
      <c r="G239" s="9">
        <f t="shared" si="3"/>
        <v>3072</v>
      </c>
      <c r="H239" s="9"/>
    </row>
    <row r="240" spans="2:8" x14ac:dyDescent="0.4">
      <c r="B240" s="68"/>
      <c r="C240" s="68"/>
      <c r="D240" s="7" t="s">
        <v>251</v>
      </c>
      <c r="E240" s="9">
        <v>10000</v>
      </c>
      <c r="F240" s="9">
        <v>10000</v>
      </c>
      <c r="G240" s="9">
        <f t="shared" si="3"/>
        <v>0</v>
      </c>
      <c r="H240" s="9"/>
    </row>
    <row r="241" spans="2:8" x14ac:dyDescent="0.4">
      <c r="B241" s="68"/>
      <c r="C241" s="68"/>
      <c r="D241" s="7" t="s">
        <v>229</v>
      </c>
      <c r="E241" s="9"/>
      <c r="F241" s="9"/>
      <c r="G241" s="9">
        <f t="shared" si="3"/>
        <v>0</v>
      </c>
      <c r="H241" s="9"/>
    </row>
    <row r="242" spans="2:8" x14ac:dyDescent="0.4">
      <c r="B242" s="68"/>
      <c r="C242" s="68"/>
      <c r="D242" s="7" t="s">
        <v>230</v>
      </c>
      <c r="E242" s="9"/>
      <c r="F242" s="9"/>
      <c r="G242" s="9">
        <f t="shared" si="3"/>
        <v>0</v>
      </c>
      <c r="H242" s="9"/>
    </row>
    <row r="243" spans="2:8" x14ac:dyDescent="0.4">
      <c r="B243" s="68"/>
      <c r="C243" s="68"/>
      <c r="D243" s="7" t="s">
        <v>236</v>
      </c>
      <c r="E243" s="9">
        <v>55000</v>
      </c>
      <c r="F243" s="9">
        <v>54539</v>
      </c>
      <c r="G243" s="9">
        <f t="shared" si="3"/>
        <v>461</v>
      </c>
      <c r="H243" s="9"/>
    </row>
    <row r="244" spans="2:8" x14ac:dyDescent="0.4">
      <c r="B244" s="68"/>
      <c r="C244" s="68"/>
      <c r="D244" s="7" t="s">
        <v>252</v>
      </c>
      <c r="E244" s="9">
        <v>140000</v>
      </c>
      <c r="F244" s="9">
        <v>136909</v>
      </c>
      <c r="G244" s="9">
        <f t="shared" si="3"/>
        <v>3091</v>
      </c>
      <c r="H244" s="9"/>
    </row>
    <row r="245" spans="2:8" x14ac:dyDescent="0.4">
      <c r="B245" s="68"/>
      <c r="C245" s="68"/>
      <c r="D245" s="7" t="s">
        <v>253</v>
      </c>
      <c r="E245" s="9"/>
      <c r="F245" s="9"/>
      <c r="G245" s="9">
        <f t="shared" si="3"/>
        <v>0</v>
      </c>
      <c r="H245" s="9"/>
    </row>
    <row r="246" spans="2:8" x14ac:dyDescent="0.4">
      <c r="B246" s="68"/>
      <c r="C246" s="68"/>
      <c r="D246" s="7" t="s">
        <v>254</v>
      </c>
      <c r="E246" s="9"/>
      <c r="F246" s="9"/>
      <c r="G246" s="9">
        <f t="shared" si="3"/>
        <v>0</v>
      </c>
      <c r="H246" s="9"/>
    </row>
    <row r="247" spans="2:8" x14ac:dyDescent="0.4">
      <c r="B247" s="68"/>
      <c r="C247" s="68"/>
      <c r="D247" s="7" t="s">
        <v>255</v>
      </c>
      <c r="E247" s="9"/>
      <c r="F247" s="9"/>
      <c r="G247" s="9">
        <f t="shared" si="3"/>
        <v>0</v>
      </c>
      <c r="H247" s="9"/>
    </row>
    <row r="248" spans="2:8" x14ac:dyDescent="0.4">
      <c r="B248" s="68"/>
      <c r="C248" s="68"/>
      <c r="D248" s="7" t="s">
        <v>256</v>
      </c>
      <c r="E248" s="9">
        <v>15000</v>
      </c>
      <c r="F248" s="9">
        <v>13530</v>
      </c>
      <c r="G248" s="9">
        <f t="shared" si="3"/>
        <v>1470</v>
      </c>
      <c r="H248" s="9"/>
    </row>
    <row r="249" spans="2:8" x14ac:dyDescent="0.4">
      <c r="B249" s="68"/>
      <c r="C249" s="68"/>
      <c r="D249" s="7" t="s">
        <v>232</v>
      </c>
      <c r="E249" s="9"/>
      <c r="F249" s="9"/>
      <c r="G249" s="9">
        <f t="shared" si="3"/>
        <v>0</v>
      </c>
      <c r="H249" s="9"/>
    </row>
    <row r="250" spans="2:8" x14ac:dyDescent="0.4">
      <c r="B250" s="68"/>
      <c r="C250" s="68"/>
      <c r="D250" s="7" t="s">
        <v>233</v>
      </c>
      <c r="E250" s="9"/>
      <c r="F250" s="9"/>
      <c r="G250" s="9">
        <f t="shared" si="3"/>
        <v>0</v>
      </c>
      <c r="H250" s="9"/>
    </row>
    <row r="251" spans="2:8" x14ac:dyDescent="0.4">
      <c r="B251" s="68"/>
      <c r="C251" s="68"/>
      <c r="D251" s="7" t="s">
        <v>257</v>
      </c>
      <c r="E251" s="9"/>
      <c r="F251" s="9"/>
      <c r="G251" s="9">
        <f t="shared" si="3"/>
        <v>0</v>
      </c>
      <c r="H251" s="9"/>
    </row>
    <row r="252" spans="2:8" x14ac:dyDescent="0.4">
      <c r="B252" s="68"/>
      <c r="C252" s="68"/>
      <c r="D252" s="7" t="s">
        <v>258</v>
      </c>
      <c r="E252" s="9"/>
      <c r="F252" s="9"/>
      <c r="G252" s="9">
        <f t="shared" si="3"/>
        <v>0</v>
      </c>
      <c r="H252" s="9"/>
    </row>
    <row r="253" spans="2:8" x14ac:dyDescent="0.4">
      <c r="B253" s="68"/>
      <c r="C253" s="68"/>
      <c r="D253" s="7" t="s">
        <v>259</v>
      </c>
      <c r="E253" s="9">
        <v>200000</v>
      </c>
      <c r="F253" s="9">
        <v>195800</v>
      </c>
      <c r="G253" s="9">
        <f t="shared" si="3"/>
        <v>4200</v>
      </c>
      <c r="H253" s="9"/>
    </row>
    <row r="254" spans="2:8" x14ac:dyDescent="0.4">
      <c r="B254" s="68"/>
      <c r="C254" s="68"/>
      <c r="D254" s="7" t="s">
        <v>260</v>
      </c>
      <c r="E254" s="9"/>
      <c r="F254" s="9"/>
      <c r="G254" s="9">
        <f t="shared" si="3"/>
        <v>0</v>
      </c>
      <c r="H254" s="9"/>
    </row>
    <row r="255" spans="2:8" x14ac:dyDescent="0.4">
      <c r="B255" s="68"/>
      <c r="C255" s="68"/>
      <c r="D255" s="7" t="s">
        <v>261</v>
      </c>
      <c r="E255" s="9"/>
      <c r="F255" s="9"/>
      <c r="G255" s="9">
        <f t="shared" si="3"/>
        <v>0</v>
      </c>
      <c r="H255" s="9"/>
    </row>
    <row r="256" spans="2:8" x14ac:dyDescent="0.4">
      <c r="B256" s="68"/>
      <c r="C256" s="68"/>
      <c r="D256" s="7" t="s">
        <v>245</v>
      </c>
      <c r="E256" s="9">
        <v>15000</v>
      </c>
      <c r="F256" s="9">
        <v>13980</v>
      </c>
      <c r="G256" s="9">
        <f t="shared" si="3"/>
        <v>1020</v>
      </c>
      <c r="H256" s="9"/>
    </row>
    <row r="257" spans="2:8" x14ac:dyDescent="0.4">
      <c r="B257" s="68"/>
      <c r="C257" s="68"/>
      <c r="D257" s="7" t="s">
        <v>32</v>
      </c>
      <c r="E257" s="9">
        <f>+E258+E261</f>
        <v>0</v>
      </c>
      <c r="F257" s="9">
        <f>+F258+F261</f>
        <v>0</v>
      </c>
      <c r="G257" s="9">
        <f t="shared" si="3"/>
        <v>0</v>
      </c>
      <c r="H257" s="9"/>
    </row>
    <row r="258" spans="2:8" x14ac:dyDescent="0.4">
      <c r="B258" s="68"/>
      <c r="C258" s="68"/>
      <c r="D258" s="7" t="s">
        <v>262</v>
      </c>
      <c r="E258" s="9">
        <f>+E259+E260</f>
        <v>0</v>
      </c>
      <c r="F258" s="9">
        <f>+F259+F260</f>
        <v>0</v>
      </c>
      <c r="G258" s="9">
        <f t="shared" si="3"/>
        <v>0</v>
      </c>
      <c r="H258" s="9"/>
    </row>
    <row r="259" spans="2:8" x14ac:dyDescent="0.4">
      <c r="B259" s="68"/>
      <c r="C259" s="68"/>
      <c r="D259" s="7" t="s">
        <v>263</v>
      </c>
      <c r="E259" s="9"/>
      <c r="F259" s="9"/>
      <c r="G259" s="9">
        <f t="shared" si="3"/>
        <v>0</v>
      </c>
      <c r="H259" s="9"/>
    </row>
    <row r="260" spans="2:8" x14ac:dyDescent="0.4">
      <c r="B260" s="68"/>
      <c r="C260" s="68"/>
      <c r="D260" s="7" t="s">
        <v>264</v>
      </c>
      <c r="E260" s="9"/>
      <c r="F260" s="9"/>
      <c r="G260" s="9">
        <f t="shared" si="3"/>
        <v>0</v>
      </c>
      <c r="H260" s="9"/>
    </row>
    <row r="261" spans="2:8" x14ac:dyDescent="0.4">
      <c r="B261" s="68"/>
      <c r="C261" s="68"/>
      <c r="D261" s="7" t="s">
        <v>265</v>
      </c>
      <c r="E261" s="9"/>
      <c r="F261" s="9"/>
      <c r="G261" s="9">
        <f t="shared" si="3"/>
        <v>0</v>
      </c>
      <c r="H261" s="9"/>
    </row>
    <row r="262" spans="2:8" x14ac:dyDescent="0.4">
      <c r="B262" s="68"/>
      <c r="C262" s="68"/>
      <c r="D262" s="7" t="s">
        <v>33</v>
      </c>
      <c r="E262" s="9"/>
      <c r="F262" s="9"/>
      <c r="G262" s="9">
        <f t="shared" si="3"/>
        <v>0</v>
      </c>
      <c r="H262" s="9"/>
    </row>
    <row r="263" spans="2:8" x14ac:dyDescent="0.4">
      <c r="B263" s="68"/>
      <c r="C263" s="68"/>
      <c r="D263" s="7" t="s">
        <v>34</v>
      </c>
      <c r="E263" s="9"/>
      <c r="F263" s="9"/>
      <c r="G263" s="9">
        <f t="shared" ref="G263:G326" si="4">E263-F263</f>
        <v>0</v>
      </c>
      <c r="H263" s="9"/>
    </row>
    <row r="264" spans="2:8" x14ac:dyDescent="0.4">
      <c r="B264" s="68"/>
      <c r="C264" s="68"/>
      <c r="D264" s="7" t="s">
        <v>35</v>
      </c>
      <c r="E264" s="9"/>
      <c r="F264" s="9"/>
      <c r="G264" s="9">
        <f t="shared" si="4"/>
        <v>0</v>
      </c>
      <c r="H264" s="9"/>
    </row>
    <row r="265" spans="2:8" x14ac:dyDescent="0.4">
      <c r="B265" s="68"/>
      <c r="C265" s="68"/>
      <c r="D265" s="7" t="s">
        <v>720</v>
      </c>
      <c r="E265" s="9"/>
      <c r="F265" s="9"/>
      <c r="G265" s="9">
        <f t="shared" si="4"/>
        <v>0</v>
      </c>
      <c r="H265" s="9"/>
    </row>
    <row r="266" spans="2:8" x14ac:dyDescent="0.4">
      <c r="B266" s="68"/>
      <c r="C266" s="68"/>
      <c r="D266" s="7" t="s">
        <v>36</v>
      </c>
      <c r="E266" s="9">
        <f>+E267+E268</f>
        <v>0</v>
      </c>
      <c r="F266" s="9">
        <f>+F267+F268</f>
        <v>0</v>
      </c>
      <c r="G266" s="9">
        <f t="shared" si="4"/>
        <v>0</v>
      </c>
      <c r="H266" s="9"/>
    </row>
    <row r="267" spans="2:8" x14ac:dyDescent="0.4">
      <c r="B267" s="68"/>
      <c r="C267" s="68"/>
      <c r="D267" s="7" t="s">
        <v>266</v>
      </c>
      <c r="E267" s="9"/>
      <c r="F267" s="9"/>
      <c r="G267" s="9">
        <f t="shared" si="4"/>
        <v>0</v>
      </c>
      <c r="H267" s="9"/>
    </row>
    <row r="268" spans="2:8" x14ac:dyDescent="0.4">
      <c r="B268" s="68"/>
      <c r="C268" s="68"/>
      <c r="D268" s="7" t="s">
        <v>245</v>
      </c>
      <c r="E268" s="9"/>
      <c r="F268" s="9"/>
      <c r="G268" s="9">
        <f t="shared" si="4"/>
        <v>0</v>
      </c>
      <c r="H268" s="9"/>
    </row>
    <row r="269" spans="2:8" x14ac:dyDescent="0.4">
      <c r="B269" s="68"/>
      <c r="C269" s="68"/>
      <c r="D269" s="7" t="s">
        <v>37</v>
      </c>
      <c r="E269" s="9">
        <f>+E270+E271+E273+E274+E275</f>
        <v>0</v>
      </c>
      <c r="F269" s="9">
        <f>+F270+F271+F273+F274+F275</f>
        <v>0</v>
      </c>
      <c r="G269" s="9">
        <f t="shared" si="4"/>
        <v>0</v>
      </c>
      <c r="H269" s="9"/>
    </row>
    <row r="270" spans="2:8" x14ac:dyDescent="0.4">
      <c r="B270" s="68"/>
      <c r="C270" s="68"/>
      <c r="D270" s="7" t="s">
        <v>267</v>
      </c>
      <c r="E270" s="9"/>
      <c r="F270" s="9"/>
      <c r="G270" s="9">
        <f t="shared" si="4"/>
        <v>0</v>
      </c>
      <c r="H270" s="9"/>
    </row>
    <row r="271" spans="2:8" x14ac:dyDescent="0.4">
      <c r="B271" s="68"/>
      <c r="C271" s="68"/>
      <c r="D271" s="7" t="s">
        <v>268</v>
      </c>
      <c r="E271" s="9">
        <f>+E272</f>
        <v>0</v>
      </c>
      <c r="F271" s="9">
        <f>+F272</f>
        <v>0</v>
      </c>
      <c r="G271" s="9">
        <f t="shared" si="4"/>
        <v>0</v>
      </c>
      <c r="H271" s="9"/>
    </row>
    <row r="272" spans="2:8" x14ac:dyDescent="0.4">
      <c r="B272" s="68"/>
      <c r="C272" s="68"/>
      <c r="D272" s="7" t="s">
        <v>269</v>
      </c>
      <c r="E272" s="9"/>
      <c r="F272" s="9"/>
      <c r="G272" s="9">
        <f t="shared" si="4"/>
        <v>0</v>
      </c>
      <c r="H272" s="9"/>
    </row>
    <row r="273" spans="2:8" x14ac:dyDescent="0.4">
      <c r="B273" s="68"/>
      <c r="C273" s="68"/>
      <c r="D273" s="7" t="s">
        <v>270</v>
      </c>
      <c r="E273" s="9"/>
      <c r="F273" s="9"/>
      <c r="G273" s="9">
        <f t="shared" si="4"/>
        <v>0</v>
      </c>
      <c r="H273" s="9"/>
    </row>
    <row r="274" spans="2:8" x14ac:dyDescent="0.4">
      <c r="B274" s="68"/>
      <c r="C274" s="68"/>
      <c r="D274" s="7" t="s">
        <v>728</v>
      </c>
      <c r="E274" s="9"/>
      <c r="F274" s="9"/>
      <c r="G274" s="9">
        <f t="shared" si="4"/>
        <v>0</v>
      </c>
      <c r="H274" s="9"/>
    </row>
    <row r="275" spans="2:8" x14ac:dyDescent="0.4">
      <c r="B275" s="68"/>
      <c r="C275" s="68"/>
      <c r="D275" s="7" t="s">
        <v>271</v>
      </c>
      <c r="E275" s="9"/>
      <c r="F275" s="9"/>
      <c r="G275" s="9">
        <f t="shared" si="4"/>
        <v>0</v>
      </c>
      <c r="H275" s="9"/>
    </row>
    <row r="276" spans="2:8" x14ac:dyDescent="0.4">
      <c r="B276" s="68"/>
      <c r="C276" s="69"/>
      <c r="D276" s="11" t="s">
        <v>38</v>
      </c>
      <c r="E276" s="13">
        <f>+E196+E205+E234+E257+E262+E263+E264+E265+E266+E269</f>
        <v>7882000</v>
      </c>
      <c r="F276" s="13">
        <f>+F196+F205+F234+F257+F262+F263+F264+F265+F266+F269</f>
        <v>7716603</v>
      </c>
      <c r="G276" s="13">
        <f t="shared" si="4"/>
        <v>165397</v>
      </c>
      <c r="H276" s="13"/>
    </row>
    <row r="277" spans="2:8" x14ac:dyDescent="0.4">
      <c r="B277" s="69"/>
      <c r="C277" s="14" t="s">
        <v>39</v>
      </c>
      <c r="D277" s="15"/>
      <c r="E277" s="16">
        <f xml:space="preserve"> +E195 - E276</f>
        <v>0</v>
      </c>
      <c r="F277" s="16">
        <f xml:space="preserve"> +F195 - F276</f>
        <v>129138</v>
      </c>
      <c r="G277" s="16">
        <f t="shared" si="4"/>
        <v>-129138</v>
      </c>
      <c r="H277" s="16"/>
    </row>
    <row r="278" spans="2:8" x14ac:dyDescent="0.4">
      <c r="B278" s="67" t="s">
        <v>40</v>
      </c>
      <c r="C278" s="67" t="s">
        <v>9</v>
      </c>
      <c r="D278" s="7" t="s">
        <v>41</v>
      </c>
      <c r="E278" s="9">
        <f>+E279+E280</f>
        <v>0</v>
      </c>
      <c r="F278" s="9">
        <f>+F279+F280</f>
        <v>0</v>
      </c>
      <c r="G278" s="9">
        <f t="shared" si="4"/>
        <v>0</v>
      </c>
      <c r="H278" s="9"/>
    </row>
    <row r="279" spans="2:8" x14ac:dyDescent="0.4">
      <c r="B279" s="68"/>
      <c r="C279" s="68"/>
      <c r="D279" s="7" t="s">
        <v>272</v>
      </c>
      <c r="E279" s="9"/>
      <c r="F279" s="9"/>
      <c r="G279" s="9">
        <f t="shared" si="4"/>
        <v>0</v>
      </c>
      <c r="H279" s="9"/>
    </row>
    <row r="280" spans="2:8" x14ac:dyDescent="0.4">
      <c r="B280" s="68"/>
      <c r="C280" s="68"/>
      <c r="D280" s="7" t="s">
        <v>273</v>
      </c>
      <c r="E280" s="9"/>
      <c r="F280" s="9"/>
      <c r="G280" s="9">
        <f t="shared" si="4"/>
        <v>0</v>
      </c>
      <c r="H280" s="9"/>
    </row>
    <row r="281" spans="2:8" x14ac:dyDescent="0.4">
      <c r="B281" s="68"/>
      <c r="C281" s="68"/>
      <c r="D281" s="7" t="s">
        <v>42</v>
      </c>
      <c r="E281" s="9">
        <f>+E282+E283</f>
        <v>0</v>
      </c>
      <c r="F281" s="9">
        <f>+F282+F283</f>
        <v>0</v>
      </c>
      <c r="G281" s="9">
        <f t="shared" si="4"/>
        <v>0</v>
      </c>
      <c r="H281" s="9"/>
    </row>
    <row r="282" spans="2:8" x14ac:dyDescent="0.4">
      <c r="B282" s="68"/>
      <c r="C282" s="68"/>
      <c r="D282" s="7" t="s">
        <v>274</v>
      </c>
      <c r="E282" s="9"/>
      <c r="F282" s="9"/>
      <c r="G282" s="9">
        <f t="shared" si="4"/>
        <v>0</v>
      </c>
      <c r="H282" s="9"/>
    </row>
    <row r="283" spans="2:8" x14ac:dyDescent="0.4">
      <c r="B283" s="68"/>
      <c r="C283" s="68"/>
      <c r="D283" s="7" t="s">
        <v>275</v>
      </c>
      <c r="E283" s="9"/>
      <c r="F283" s="9"/>
      <c r="G283" s="9">
        <f t="shared" si="4"/>
        <v>0</v>
      </c>
      <c r="H283" s="9"/>
    </row>
    <row r="284" spans="2:8" x14ac:dyDescent="0.4">
      <c r="B284" s="68"/>
      <c r="C284" s="68"/>
      <c r="D284" s="7" t="s">
        <v>43</v>
      </c>
      <c r="E284" s="9"/>
      <c r="F284" s="9"/>
      <c r="G284" s="9">
        <f t="shared" si="4"/>
        <v>0</v>
      </c>
      <c r="H284" s="9"/>
    </row>
    <row r="285" spans="2:8" x14ac:dyDescent="0.4">
      <c r="B285" s="68"/>
      <c r="C285" s="68"/>
      <c r="D285" s="7" t="s">
        <v>721</v>
      </c>
      <c r="E285" s="9"/>
      <c r="F285" s="9"/>
      <c r="G285" s="9">
        <f t="shared" si="4"/>
        <v>0</v>
      </c>
      <c r="H285" s="9"/>
    </row>
    <row r="286" spans="2:8" x14ac:dyDescent="0.4">
      <c r="B286" s="68"/>
      <c r="C286" s="68"/>
      <c r="D286" s="7" t="s">
        <v>44</v>
      </c>
      <c r="E286" s="9">
        <f>+E287+E288</f>
        <v>0</v>
      </c>
      <c r="F286" s="9">
        <f>+F287+F288</f>
        <v>0</v>
      </c>
      <c r="G286" s="9">
        <f t="shared" si="4"/>
        <v>0</v>
      </c>
      <c r="H286" s="9"/>
    </row>
    <row r="287" spans="2:8" x14ac:dyDescent="0.4">
      <c r="B287" s="68"/>
      <c r="C287" s="68"/>
      <c r="D287" s="7" t="s">
        <v>276</v>
      </c>
      <c r="E287" s="9"/>
      <c r="F287" s="9"/>
      <c r="G287" s="9">
        <f t="shared" si="4"/>
        <v>0</v>
      </c>
      <c r="H287" s="9"/>
    </row>
    <row r="288" spans="2:8" x14ac:dyDescent="0.4">
      <c r="B288" s="68"/>
      <c r="C288" s="68"/>
      <c r="D288" s="7" t="s">
        <v>277</v>
      </c>
      <c r="E288" s="9"/>
      <c r="F288" s="9"/>
      <c r="G288" s="9">
        <f t="shared" si="4"/>
        <v>0</v>
      </c>
      <c r="H288" s="9"/>
    </row>
    <row r="289" spans="2:8" x14ac:dyDescent="0.4">
      <c r="B289" s="68"/>
      <c r="C289" s="68"/>
      <c r="D289" s="7" t="s">
        <v>45</v>
      </c>
      <c r="E289" s="9"/>
      <c r="F289" s="9"/>
      <c r="G289" s="9">
        <f t="shared" si="4"/>
        <v>0</v>
      </c>
      <c r="H289" s="9"/>
    </row>
    <row r="290" spans="2:8" x14ac:dyDescent="0.4">
      <c r="B290" s="68"/>
      <c r="C290" s="69"/>
      <c r="D290" s="11" t="s">
        <v>46</v>
      </c>
      <c r="E290" s="13">
        <f>+E278+E281+E284+E285+E286+E289</f>
        <v>0</v>
      </c>
      <c r="F290" s="13">
        <f>+F278+F281+F284+F285+F286+F289</f>
        <v>0</v>
      </c>
      <c r="G290" s="13">
        <f t="shared" si="4"/>
        <v>0</v>
      </c>
      <c r="H290" s="13"/>
    </row>
    <row r="291" spans="2:8" x14ac:dyDescent="0.4">
      <c r="B291" s="68"/>
      <c r="C291" s="67" t="s">
        <v>28</v>
      </c>
      <c r="D291" s="7" t="s">
        <v>47</v>
      </c>
      <c r="E291" s="9"/>
      <c r="F291" s="9"/>
      <c r="G291" s="9">
        <f t="shared" si="4"/>
        <v>0</v>
      </c>
      <c r="H291" s="9"/>
    </row>
    <row r="292" spans="2:8" x14ac:dyDescent="0.4">
      <c r="B292" s="68"/>
      <c r="C292" s="68"/>
      <c r="D292" s="7" t="s">
        <v>722</v>
      </c>
      <c r="E292" s="9"/>
      <c r="F292" s="9"/>
      <c r="G292" s="9">
        <f t="shared" si="4"/>
        <v>0</v>
      </c>
      <c r="H292" s="9"/>
    </row>
    <row r="293" spans="2:8" x14ac:dyDescent="0.4">
      <c r="B293" s="68"/>
      <c r="C293" s="68"/>
      <c r="D293" s="7" t="s">
        <v>48</v>
      </c>
      <c r="E293" s="9">
        <f>+E294+E295+E296+E297</f>
        <v>0</v>
      </c>
      <c r="F293" s="9">
        <f>+F294+F295+F296+F297</f>
        <v>0</v>
      </c>
      <c r="G293" s="9">
        <f t="shared" si="4"/>
        <v>0</v>
      </c>
      <c r="H293" s="9"/>
    </row>
    <row r="294" spans="2:8" x14ac:dyDescent="0.4">
      <c r="B294" s="68"/>
      <c r="C294" s="68"/>
      <c r="D294" s="7" t="s">
        <v>278</v>
      </c>
      <c r="E294" s="9"/>
      <c r="F294" s="9"/>
      <c r="G294" s="9">
        <f t="shared" si="4"/>
        <v>0</v>
      </c>
      <c r="H294" s="9"/>
    </row>
    <row r="295" spans="2:8" x14ac:dyDescent="0.4">
      <c r="B295" s="68"/>
      <c r="C295" s="68"/>
      <c r="D295" s="7" t="s">
        <v>279</v>
      </c>
      <c r="E295" s="9"/>
      <c r="F295" s="9"/>
      <c r="G295" s="9">
        <f t="shared" si="4"/>
        <v>0</v>
      </c>
      <c r="H295" s="9"/>
    </row>
    <row r="296" spans="2:8" x14ac:dyDescent="0.4">
      <c r="B296" s="68"/>
      <c r="C296" s="68"/>
      <c r="D296" s="7" t="s">
        <v>280</v>
      </c>
      <c r="E296" s="9"/>
      <c r="F296" s="9"/>
      <c r="G296" s="9">
        <f t="shared" si="4"/>
        <v>0</v>
      </c>
      <c r="H296" s="9"/>
    </row>
    <row r="297" spans="2:8" x14ac:dyDescent="0.4">
      <c r="B297" s="68"/>
      <c r="C297" s="68"/>
      <c r="D297" s="7" t="s">
        <v>281</v>
      </c>
      <c r="E297" s="9"/>
      <c r="F297" s="9"/>
      <c r="G297" s="9">
        <f t="shared" si="4"/>
        <v>0</v>
      </c>
      <c r="H297" s="9"/>
    </row>
    <row r="298" spans="2:8" x14ac:dyDescent="0.4">
      <c r="B298" s="68"/>
      <c r="C298" s="68"/>
      <c r="D298" s="7" t="s">
        <v>49</v>
      </c>
      <c r="E298" s="9"/>
      <c r="F298" s="9"/>
      <c r="G298" s="9">
        <f t="shared" si="4"/>
        <v>0</v>
      </c>
      <c r="H298" s="9"/>
    </row>
    <row r="299" spans="2:8" x14ac:dyDescent="0.4">
      <c r="B299" s="68"/>
      <c r="C299" s="68"/>
      <c r="D299" s="7" t="s">
        <v>50</v>
      </c>
      <c r="E299" s="9"/>
      <c r="F299" s="9"/>
      <c r="G299" s="9">
        <f t="shared" si="4"/>
        <v>0</v>
      </c>
      <c r="H299" s="9"/>
    </row>
    <row r="300" spans="2:8" x14ac:dyDescent="0.4">
      <c r="B300" s="68"/>
      <c r="C300" s="68"/>
      <c r="D300" s="7" t="s">
        <v>51</v>
      </c>
      <c r="E300" s="9">
        <f>+E301</f>
        <v>0</v>
      </c>
      <c r="F300" s="9">
        <f>+F301</f>
        <v>0</v>
      </c>
      <c r="G300" s="9">
        <f t="shared" si="4"/>
        <v>0</v>
      </c>
      <c r="H300" s="9"/>
    </row>
    <row r="301" spans="2:8" x14ac:dyDescent="0.4">
      <c r="B301" s="68"/>
      <c r="C301" s="68"/>
      <c r="D301" s="7" t="s">
        <v>704</v>
      </c>
      <c r="E301" s="9"/>
      <c r="F301" s="9"/>
      <c r="G301" s="9">
        <f t="shared" si="4"/>
        <v>0</v>
      </c>
      <c r="H301" s="9"/>
    </row>
    <row r="302" spans="2:8" x14ac:dyDescent="0.4">
      <c r="B302" s="68"/>
      <c r="C302" s="69"/>
      <c r="D302" s="11" t="s">
        <v>52</v>
      </c>
      <c r="E302" s="13">
        <f>+E291+E292+E293+E298+E299+E300</f>
        <v>0</v>
      </c>
      <c r="F302" s="13">
        <f>+F291+F292+F293+F298+F299+F300</f>
        <v>0</v>
      </c>
      <c r="G302" s="13">
        <f t="shared" si="4"/>
        <v>0</v>
      </c>
      <c r="H302" s="13"/>
    </row>
    <row r="303" spans="2:8" x14ac:dyDescent="0.4">
      <c r="B303" s="69"/>
      <c r="C303" s="17" t="s">
        <v>53</v>
      </c>
      <c r="D303" s="15"/>
      <c r="E303" s="16">
        <f xml:space="preserve"> +E290 - E302</f>
        <v>0</v>
      </c>
      <c r="F303" s="16">
        <f xml:space="preserve"> +F290 - F302</f>
        <v>0</v>
      </c>
      <c r="G303" s="16">
        <f t="shared" si="4"/>
        <v>0</v>
      </c>
      <c r="H303" s="16"/>
    </row>
    <row r="304" spans="2:8" x14ac:dyDescent="0.4">
      <c r="B304" s="67" t="s">
        <v>54</v>
      </c>
      <c r="C304" s="67" t="s">
        <v>9</v>
      </c>
      <c r="D304" s="7" t="s">
        <v>55</v>
      </c>
      <c r="E304" s="9"/>
      <c r="F304" s="9"/>
      <c r="G304" s="9">
        <f t="shared" si="4"/>
        <v>0</v>
      </c>
      <c r="H304" s="9"/>
    </row>
    <row r="305" spans="2:8" x14ac:dyDescent="0.4">
      <c r="B305" s="68"/>
      <c r="C305" s="68"/>
      <c r="D305" s="7" t="s">
        <v>56</v>
      </c>
      <c r="E305" s="9"/>
      <c r="F305" s="9"/>
      <c r="G305" s="9">
        <f t="shared" si="4"/>
        <v>0</v>
      </c>
      <c r="H305" s="9"/>
    </row>
    <row r="306" spans="2:8" x14ac:dyDescent="0.4">
      <c r="B306" s="68"/>
      <c r="C306" s="68"/>
      <c r="D306" s="7" t="s">
        <v>57</v>
      </c>
      <c r="E306" s="9"/>
      <c r="F306" s="9"/>
      <c r="G306" s="9">
        <f t="shared" si="4"/>
        <v>0</v>
      </c>
      <c r="H306" s="9"/>
    </row>
    <row r="307" spans="2:8" x14ac:dyDescent="0.4">
      <c r="B307" s="68"/>
      <c r="C307" s="68"/>
      <c r="D307" s="7" t="s">
        <v>723</v>
      </c>
      <c r="E307" s="9"/>
      <c r="F307" s="9"/>
      <c r="G307" s="9">
        <f t="shared" si="4"/>
        <v>0</v>
      </c>
      <c r="H307" s="9"/>
    </row>
    <row r="308" spans="2:8" x14ac:dyDescent="0.4">
      <c r="B308" s="68"/>
      <c r="C308" s="68"/>
      <c r="D308" s="7" t="s">
        <v>58</v>
      </c>
      <c r="E308" s="9"/>
      <c r="F308" s="9"/>
      <c r="G308" s="9">
        <f t="shared" si="4"/>
        <v>0</v>
      </c>
      <c r="H308" s="9"/>
    </row>
    <row r="309" spans="2:8" x14ac:dyDescent="0.4">
      <c r="B309" s="68"/>
      <c r="C309" s="68"/>
      <c r="D309" s="7" t="s">
        <v>724</v>
      </c>
      <c r="E309" s="9"/>
      <c r="F309" s="9"/>
      <c r="G309" s="9">
        <f t="shared" si="4"/>
        <v>0</v>
      </c>
      <c r="H309" s="9"/>
    </row>
    <row r="310" spans="2:8" x14ac:dyDescent="0.4">
      <c r="B310" s="68"/>
      <c r="C310" s="68"/>
      <c r="D310" s="7" t="s">
        <v>59</v>
      </c>
      <c r="E310" s="9"/>
      <c r="F310" s="9"/>
      <c r="G310" s="9">
        <f t="shared" si="4"/>
        <v>0</v>
      </c>
      <c r="H310" s="9"/>
    </row>
    <row r="311" spans="2:8" x14ac:dyDescent="0.4">
      <c r="B311" s="68"/>
      <c r="C311" s="68"/>
      <c r="D311" s="7" t="s">
        <v>60</v>
      </c>
      <c r="E311" s="9">
        <f>+E312+E313+E314</f>
        <v>0</v>
      </c>
      <c r="F311" s="9">
        <f>+F312+F313+F314</f>
        <v>0</v>
      </c>
      <c r="G311" s="9">
        <f t="shared" si="4"/>
        <v>0</v>
      </c>
      <c r="H311" s="9"/>
    </row>
    <row r="312" spans="2:8" x14ac:dyDescent="0.4">
      <c r="B312" s="68"/>
      <c r="C312" s="68"/>
      <c r="D312" s="7" t="s">
        <v>282</v>
      </c>
      <c r="E312" s="9"/>
      <c r="F312" s="9"/>
      <c r="G312" s="9">
        <f t="shared" si="4"/>
        <v>0</v>
      </c>
      <c r="H312" s="9"/>
    </row>
    <row r="313" spans="2:8" x14ac:dyDescent="0.4">
      <c r="B313" s="68"/>
      <c r="C313" s="68"/>
      <c r="D313" s="7" t="s">
        <v>283</v>
      </c>
      <c r="E313" s="9"/>
      <c r="F313" s="9"/>
      <c r="G313" s="9">
        <f t="shared" si="4"/>
        <v>0</v>
      </c>
      <c r="H313" s="9"/>
    </row>
    <row r="314" spans="2:8" x14ac:dyDescent="0.4">
      <c r="B314" s="68"/>
      <c r="C314" s="68"/>
      <c r="D314" s="7" t="s">
        <v>284</v>
      </c>
      <c r="E314" s="9"/>
      <c r="F314" s="9"/>
      <c r="G314" s="9">
        <f t="shared" si="4"/>
        <v>0</v>
      </c>
      <c r="H314" s="9"/>
    </row>
    <row r="315" spans="2:8" x14ac:dyDescent="0.4">
      <c r="B315" s="68"/>
      <c r="C315" s="68"/>
      <c r="D315" s="7" t="s">
        <v>83</v>
      </c>
      <c r="E315" s="9"/>
      <c r="F315" s="9"/>
      <c r="G315" s="9">
        <f t="shared" si="4"/>
        <v>0</v>
      </c>
      <c r="H315" s="9"/>
    </row>
    <row r="316" spans="2:8" x14ac:dyDescent="0.4">
      <c r="B316" s="68"/>
      <c r="C316" s="68"/>
      <c r="D316" s="7" t="s">
        <v>100</v>
      </c>
      <c r="E316" s="9"/>
      <c r="F316" s="9"/>
      <c r="G316" s="9">
        <f t="shared" si="4"/>
        <v>0</v>
      </c>
      <c r="H316" s="9"/>
    </row>
    <row r="317" spans="2:8" x14ac:dyDescent="0.4">
      <c r="B317" s="68"/>
      <c r="C317" s="68"/>
      <c r="D317" s="7" t="s">
        <v>84</v>
      </c>
      <c r="E317" s="9"/>
      <c r="F317" s="9"/>
      <c r="G317" s="9">
        <f t="shared" si="4"/>
        <v>0</v>
      </c>
      <c r="H317" s="9"/>
    </row>
    <row r="318" spans="2:8" x14ac:dyDescent="0.4">
      <c r="B318" s="68"/>
      <c r="C318" s="68"/>
      <c r="D318" s="7" t="s">
        <v>101</v>
      </c>
      <c r="E318" s="9"/>
      <c r="F318" s="9"/>
      <c r="G318" s="9">
        <f t="shared" si="4"/>
        <v>0</v>
      </c>
      <c r="H318" s="9"/>
    </row>
    <row r="319" spans="2:8" x14ac:dyDescent="0.4">
      <c r="B319" s="68"/>
      <c r="C319" s="68"/>
      <c r="D319" s="7" t="s">
        <v>85</v>
      </c>
      <c r="E319" s="9"/>
      <c r="F319" s="9"/>
      <c r="G319" s="9">
        <f t="shared" si="4"/>
        <v>0</v>
      </c>
      <c r="H319" s="9"/>
    </row>
    <row r="320" spans="2:8" x14ac:dyDescent="0.4">
      <c r="B320" s="68"/>
      <c r="C320" s="68"/>
      <c r="D320" s="7" t="s">
        <v>102</v>
      </c>
      <c r="E320" s="9"/>
      <c r="F320" s="9"/>
      <c r="G320" s="9">
        <f t="shared" si="4"/>
        <v>0</v>
      </c>
      <c r="H320" s="9"/>
    </row>
    <row r="321" spans="2:8" x14ac:dyDescent="0.4">
      <c r="B321" s="68"/>
      <c r="C321" s="68"/>
      <c r="D321" s="7" t="s">
        <v>61</v>
      </c>
      <c r="E321" s="9"/>
      <c r="F321" s="9"/>
      <c r="G321" s="9">
        <f t="shared" si="4"/>
        <v>0</v>
      </c>
      <c r="H321" s="9"/>
    </row>
    <row r="322" spans="2:8" x14ac:dyDescent="0.4">
      <c r="B322" s="68"/>
      <c r="C322" s="69"/>
      <c r="D322" s="11" t="s">
        <v>62</v>
      </c>
      <c r="E322" s="13">
        <f>+E304+E305+E306+E307+E308+E309+E310+E311+E315+E316+E317+E318+E319+E320+E321</f>
        <v>0</v>
      </c>
      <c r="F322" s="13">
        <f>+F304+F305+F306+F307+F308+F309+F310+F311+F315+F316+F317+F318+F319+F320+F321</f>
        <v>0</v>
      </c>
      <c r="G322" s="13">
        <f t="shared" si="4"/>
        <v>0</v>
      </c>
      <c r="H322" s="13"/>
    </row>
    <row r="323" spans="2:8" x14ac:dyDescent="0.4">
      <c r="B323" s="68"/>
      <c r="C323" s="67" t="s">
        <v>28</v>
      </c>
      <c r="D323" s="7" t="s">
        <v>63</v>
      </c>
      <c r="E323" s="9"/>
      <c r="F323" s="9"/>
      <c r="G323" s="9">
        <f t="shared" si="4"/>
        <v>0</v>
      </c>
      <c r="H323" s="9"/>
    </row>
    <row r="324" spans="2:8" x14ac:dyDescent="0.4">
      <c r="B324" s="68"/>
      <c r="C324" s="68"/>
      <c r="D324" s="7" t="s">
        <v>64</v>
      </c>
      <c r="E324" s="9"/>
      <c r="F324" s="9"/>
      <c r="G324" s="9">
        <f t="shared" si="4"/>
        <v>0</v>
      </c>
      <c r="H324" s="9"/>
    </row>
    <row r="325" spans="2:8" x14ac:dyDescent="0.4">
      <c r="B325" s="68"/>
      <c r="C325" s="68"/>
      <c r="D325" s="7" t="s">
        <v>725</v>
      </c>
      <c r="E325" s="9"/>
      <c r="F325" s="9"/>
      <c r="G325" s="9">
        <f t="shared" si="4"/>
        <v>0</v>
      </c>
      <c r="H325" s="9"/>
    </row>
    <row r="326" spans="2:8" x14ac:dyDescent="0.4">
      <c r="B326" s="68"/>
      <c r="C326" s="68"/>
      <c r="D326" s="7" t="s">
        <v>65</v>
      </c>
      <c r="E326" s="9"/>
      <c r="F326" s="9"/>
      <c r="G326" s="9">
        <f t="shared" si="4"/>
        <v>0</v>
      </c>
      <c r="H326" s="9"/>
    </row>
    <row r="327" spans="2:8" x14ac:dyDescent="0.4">
      <c r="B327" s="68"/>
      <c r="C327" s="68"/>
      <c r="D327" s="7" t="s">
        <v>726</v>
      </c>
      <c r="E327" s="9"/>
      <c r="F327" s="9"/>
      <c r="G327" s="9">
        <f t="shared" ref="G327:G341" si="5">E327-F327</f>
        <v>0</v>
      </c>
      <c r="H327" s="9"/>
    </row>
    <row r="328" spans="2:8" x14ac:dyDescent="0.4">
      <c r="B328" s="68"/>
      <c r="C328" s="68"/>
      <c r="D328" s="7" t="s">
        <v>66</v>
      </c>
      <c r="E328" s="9"/>
      <c r="F328" s="9"/>
      <c r="G328" s="9">
        <f t="shared" si="5"/>
        <v>0</v>
      </c>
      <c r="H328" s="9"/>
    </row>
    <row r="329" spans="2:8" x14ac:dyDescent="0.4">
      <c r="B329" s="68"/>
      <c r="C329" s="68"/>
      <c r="D329" s="7" t="s">
        <v>67</v>
      </c>
      <c r="E329" s="9">
        <f>+E330+E331+E332</f>
        <v>0</v>
      </c>
      <c r="F329" s="9">
        <f>+F330+F331+F332</f>
        <v>0</v>
      </c>
      <c r="G329" s="9">
        <f t="shared" si="5"/>
        <v>0</v>
      </c>
      <c r="H329" s="9"/>
    </row>
    <row r="330" spans="2:8" x14ac:dyDescent="0.4">
      <c r="B330" s="68"/>
      <c r="C330" s="68"/>
      <c r="D330" s="7" t="s">
        <v>285</v>
      </c>
      <c r="E330" s="9"/>
      <c r="F330" s="9"/>
      <c r="G330" s="9">
        <f t="shared" si="5"/>
        <v>0</v>
      </c>
      <c r="H330" s="9"/>
    </row>
    <row r="331" spans="2:8" x14ac:dyDescent="0.4">
      <c r="B331" s="68"/>
      <c r="C331" s="68"/>
      <c r="D331" s="7" t="s">
        <v>286</v>
      </c>
      <c r="E331" s="9"/>
      <c r="F331" s="9"/>
      <c r="G331" s="9">
        <f t="shared" si="5"/>
        <v>0</v>
      </c>
      <c r="H331" s="9"/>
    </row>
    <row r="332" spans="2:8" x14ac:dyDescent="0.4">
      <c r="B332" s="68"/>
      <c r="C332" s="68"/>
      <c r="D332" s="7" t="s">
        <v>287</v>
      </c>
      <c r="E332" s="9"/>
      <c r="F332" s="9"/>
      <c r="G332" s="9">
        <f t="shared" si="5"/>
        <v>0</v>
      </c>
      <c r="H332" s="9"/>
    </row>
    <row r="333" spans="2:8" x14ac:dyDescent="0.4">
      <c r="B333" s="68"/>
      <c r="C333" s="68"/>
      <c r="D333" s="7" t="s">
        <v>86</v>
      </c>
      <c r="E333" s="9"/>
      <c r="F333" s="9"/>
      <c r="G333" s="9">
        <f t="shared" si="5"/>
        <v>0</v>
      </c>
      <c r="H333" s="9"/>
    </row>
    <row r="334" spans="2:8" x14ac:dyDescent="0.4">
      <c r="B334" s="68"/>
      <c r="C334" s="68"/>
      <c r="D334" s="7" t="s">
        <v>103</v>
      </c>
      <c r="E334" s="9"/>
      <c r="F334" s="9"/>
      <c r="G334" s="9">
        <f t="shared" si="5"/>
        <v>0</v>
      </c>
      <c r="H334" s="9"/>
    </row>
    <row r="335" spans="2:8" x14ac:dyDescent="0.4">
      <c r="B335" s="68"/>
      <c r="C335" s="68"/>
      <c r="D335" s="7" t="s">
        <v>87</v>
      </c>
      <c r="E335" s="9"/>
      <c r="F335" s="9"/>
      <c r="G335" s="9">
        <f t="shared" si="5"/>
        <v>0</v>
      </c>
      <c r="H335" s="9"/>
    </row>
    <row r="336" spans="2:8" x14ac:dyDescent="0.4">
      <c r="B336" s="68"/>
      <c r="C336" s="68"/>
      <c r="D336" s="18" t="s">
        <v>104</v>
      </c>
      <c r="E336" s="19"/>
      <c r="F336" s="19"/>
      <c r="G336" s="19">
        <f t="shared" si="5"/>
        <v>0</v>
      </c>
      <c r="H336" s="19"/>
    </row>
    <row r="337" spans="2:8" x14ac:dyDescent="0.4">
      <c r="B337" s="68"/>
      <c r="C337" s="68"/>
      <c r="D337" s="18" t="s">
        <v>88</v>
      </c>
      <c r="E337" s="19"/>
      <c r="F337" s="19"/>
      <c r="G337" s="19">
        <f t="shared" si="5"/>
        <v>0</v>
      </c>
      <c r="H337" s="19"/>
    </row>
    <row r="338" spans="2:8" x14ac:dyDescent="0.4">
      <c r="B338" s="68"/>
      <c r="C338" s="68"/>
      <c r="D338" s="18" t="s">
        <v>105</v>
      </c>
      <c r="E338" s="19"/>
      <c r="F338" s="19"/>
      <c r="G338" s="19">
        <f t="shared" si="5"/>
        <v>0</v>
      </c>
      <c r="H338" s="19"/>
    </row>
    <row r="339" spans="2:8" x14ac:dyDescent="0.4">
      <c r="B339" s="68"/>
      <c r="C339" s="68"/>
      <c r="D339" s="18" t="s">
        <v>68</v>
      </c>
      <c r="E339" s="19"/>
      <c r="F339" s="19"/>
      <c r="G339" s="19">
        <f t="shared" si="5"/>
        <v>0</v>
      </c>
      <c r="H339" s="19"/>
    </row>
    <row r="340" spans="2:8" x14ac:dyDescent="0.4">
      <c r="B340" s="68"/>
      <c r="C340" s="69"/>
      <c r="D340" s="20" t="s">
        <v>69</v>
      </c>
      <c r="E340" s="21">
        <f>+E323+E324+E325+E326+E327+E328+E329+E333+E334+E335+E336+E337+E338+E339</f>
        <v>0</v>
      </c>
      <c r="F340" s="21">
        <f>+F323+F324+F325+F326+F327+F328+F329+F333+F334+F335+F336+F337+F338+F339</f>
        <v>0</v>
      </c>
      <c r="G340" s="21">
        <f t="shared" si="5"/>
        <v>0</v>
      </c>
      <c r="H340" s="21"/>
    </row>
    <row r="341" spans="2:8" x14ac:dyDescent="0.4">
      <c r="B341" s="69"/>
      <c r="C341" s="17" t="s">
        <v>70</v>
      </c>
      <c r="D341" s="15"/>
      <c r="E341" s="16">
        <f xml:space="preserve"> +E322 - E340</f>
        <v>0</v>
      </c>
      <c r="F341" s="16">
        <f xml:space="preserve"> +F322 - F340</f>
        <v>0</v>
      </c>
      <c r="G341" s="16">
        <f t="shared" si="5"/>
        <v>0</v>
      </c>
      <c r="H341" s="16"/>
    </row>
    <row r="342" spans="2:8" x14ac:dyDescent="0.4">
      <c r="B342" s="22" t="s">
        <v>71</v>
      </c>
      <c r="C342" s="23"/>
      <c r="D342" s="24"/>
      <c r="E342" s="25"/>
      <c r="F342" s="25"/>
      <c r="G342" s="25">
        <f>E342 + E343</f>
        <v>0</v>
      </c>
      <c r="H342" s="25"/>
    </row>
    <row r="343" spans="2:8" x14ac:dyDescent="0.4">
      <c r="B343" s="26"/>
      <c r="C343" s="27"/>
      <c r="D343" s="28"/>
      <c r="E343" s="29"/>
      <c r="F343" s="29"/>
      <c r="G343" s="29"/>
      <c r="H343" s="29"/>
    </row>
    <row r="344" spans="2:8" x14ac:dyDescent="0.4">
      <c r="B344" s="17" t="s">
        <v>72</v>
      </c>
      <c r="C344" s="14"/>
      <c r="D344" s="15"/>
      <c r="E344" s="16">
        <f xml:space="preserve"> +E277 +E303 +E341 - (E342 + E343)</f>
        <v>0</v>
      </c>
      <c r="F344" s="16">
        <f xml:space="preserve"> +F277 +F303 +F341 - (F342 + F343)</f>
        <v>129138</v>
      </c>
      <c r="G344" s="16">
        <f t="shared" ref="G344:G346" si="6">E344-F344</f>
        <v>-129138</v>
      </c>
      <c r="H344" s="16"/>
    </row>
    <row r="345" spans="2:8" x14ac:dyDescent="0.4">
      <c r="B345" s="17" t="s">
        <v>73</v>
      </c>
      <c r="C345" s="14"/>
      <c r="D345" s="15"/>
      <c r="E345" s="16">
        <v>12004521</v>
      </c>
      <c r="F345" s="16">
        <v>12004521</v>
      </c>
      <c r="G345" s="16">
        <f t="shared" si="6"/>
        <v>0</v>
      </c>
      <c r="H345" s="16"/>
    </row>
    <row r="346" spans="2:8" x14ac:dyDescent="0.4">
      <c r="B346" s="17" t="s">
        <v>74</v>
      </c>
      <c r="C346" s="14"/>
      <c r="D346" s="15"/>
      <c r="E346" s="16">
        <f xml:space="preserve"> +E344 +E345</f>
        <v>12004521</v>
      </c>
      <c r="F346" s="16">
        <f xml:space="preserve"> +F344 +F345</f>
        <v>12133659</v>
      </c>
      <c r="G346" s="16">
        <f t="shared" si="6"/>
        <v>-129138</v>
      </c>
      <c r="H346" s="16"/>
    </row>
    <row r="347" spans="2:8" x14ac:dyDescent="0.4">
      <c r="B347" s="66"/>
      <c r="C347" s="66"/>
      <c r="D347" s="66"/>
      <c r="E347" s="66"/>
      <c r="F347" s="66"/>
      <c r="G347" s="66"/>
      <c r="H347" s="66"/>
    </row>
    <row r="348" spans="2:8" x14ac:dyDescent="0.4">
      <c r="B348" s="66"/>
      <c r="C348" s="66"/>
      <c r="D348" s="66"/>
      <c r="E348" s="66"/>
      <c r="F348" s="66"/>
      <c r="G348" s="66"/>
      <c r="H348" s="66"/>
    </row>
    <row r="349" spans="2:8" x14ac:dyDescent="0.4">
      <c r="B349" s="66"/>
      <c r="C349" s="66"/>
      <c r="D349" s="66"/>
      <c r="E349" s="66"/>
      <c r="F349" s="66"/>
      <c r="G349" s="66"/>
      <c r="H349" s="66"/>
    </row>
    <row r="350" spans="2:8" x14ac:dyDescent="0.4">
      <c r="B350" s="66"/>
      <c r="C350" s="66"/>
      <c r="D350" s="66"/>
      <c r="E350" s="66"/>
      <c r="F350" s="66"/>
      <c r="G350" s="66"/>
      <c r="H350" s="66"/>
    </row>
    <row r="351" spans="2:8" x14ac:dyDescent="0.4">
      <c r="B351" s="66"/>
      <c r="C351" s="66"/>
      <c r="D351" s="66"/>
      <c r="E351" s="66"/>
      <c r="F351" s="66"/>
      <c r="G351" s="66"/>
      <c r="H351" s="66"/>
    </row>
    <row r="352" spans="2:8" x14ac:dyDescent="0.4">
      <c r="B352" s="66"/>
      <c r="C352" s="66"/>
      <c r="D352" s="66"/>
      <c r="E352" s="66"/>
      <c r="F352" s="66"/>
      <c r="G352" s="66"/>
      <c r="H352" s="66"/>
    </row>
    <row r="353" spans="2:8" x14ac:dyDescent="0.4">
      <c r="B353" s="66"/>
      <c r="C353" s="66"/>
      <c r="D353" s="66"/>
      <c r="E353" s="66"/>
      <c r="F353" s="66"/>
      <c r="G353" s="66"/>
      <c r="H353" s="66"/>
    </row>
    <row r="354" spans="2:8" x14ac:dyDescent="0.4">
      <c r="B354" s="66"/>
      <c r="C354" s="66"/>
      <c r="D354" s="66"/>
      <c r="E354" s="66"/>
      <c r="F354" s="66"/>
      <c r="G354" s="66"/>
      <c r="H354" s="66"/>
    </row>
    <row r="355" spans="2:8" x14ac:dyDescent="0.4">
      <c r="B355" s="66"/>
      <c r="C355" s="66"/>
      <c r="D355" s="66"/>
      <c r="E355" s="66"/>
      <c r="F355" s="66"/>
      <c r="G355" s="66"/>
      <c r="H355" s="66"/>
    </row>
    <row r="356" spans="2:8" x14ac:dyDescent="0.4">
      <c r="B356" s="66"/>
      <c r="C356" s="66"/>
      <c r="D356" s="66"/>
      <c r="E356" s="66"/>
      <c r="F356" s="66"/>
      <c r="G356" s="66"/>
      <c r="H356" s="66"/>
    </row>
  </sheetData>
  <mergeCells count="12">
    <mergeCell ref="B6:B277"/>
    <mergeCell ref="C6:C195"/>
    <mergeCell ref="C196:C276"/>
    <mergeCell ref="B278:B303"/>
    <mergeCell ref="C278:C290"/>
    <mergeCell ref="C291:C302"/>
    <mergeCell ref="B304:B341"/>
    <mergeCell ref="C304:C322"/>
    <mergeCell ref="C323:C340"/>
    <mergeCell ref="B2:H2"/>
    <mergeCell ref="B3:H3"/>
    <mergeCell ref="B5:D5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CDBA-768B-4EE7-A032-747CA2F39093}">
  <dimension ref="B1:H347"/>
  <sheetViews>
    <sheetView workbookViewId="0">
      <selection sqref="A1:XFD1048576"/>
    </sheetView>
  </sheetViews>
  <sheetFormatPr defaultRowHeight="18.75" x14ac:dyDescent="0.4"/>
  <cols>
    <col min="1" max="3" width="2.875" customWidth="1"/>
    <col min="4" max="4" width="44.375" customWidth="1"/>
    <col min="5" max="8" width="20.75" customWidth="1"/>
  </cols>
  <sheetData>
    <row r="1" spans="2:8" ht="21" x14ac:dyDescent="0.4">
      <c r="B1" s="64"/>
      <c r="C1" s="64"/>
      <c r="D1" s="64"/>
      <c r="E1" s="64"/>
      <c r="G1" s="33"/>
      <c r="H1" s="34" t="s">
        <v>288</v>
      </c>
    </row>
    <row r="2" spans="2:8" ht="21" x14ac:dyDescent="0.4">
      <c r="B2" s="70" t="s">
        <v>289</v>
      </c>
      <c r="C2" s="70"/>
      <c r="D2" s="70"/>
      <c r="E2" s="70"/>
      <c r="F2" s="70"/>
      <c r="G2" s="70"/>
      <c r="H2" s="70"/>
    </row>
    <row r="3" spans="2:8" ht="21" x14ac:dyDescent="0.4">
      <c r="B3" s="71" t="s">
        <v>718</v>
      </c>
      <c r="C3" s="71"/>
      <c r="D3" s="71"/>
      <c r="E3" s="71"/>
      <c r="F3" s="71"/>
      <c r="G3" s="71"/>
      <c r="H3" s="71"/>
    </row>
    <row r="4" spans="2:8" x14ac:dyDescent="0.4">
      <c r="B4" s="3"/>
      <c r="C4" s="3"/>
      <c r="D4" s="3"/>
      <c r="E4" s="3"/>
      <c r="F4" s="1"/>
      <c r="G4" s="1"/>
      <c r="H4" s="3" t="s">
        <v>2</v>
      </c>
    </row>
    <row r="5" spans="2:8" x14ac:dyDescent="0.4">
      <c r="B5" s="76" t="s">
        <v>3</v>
      </c>
      <c r="C5" s="77"/>
      <c r="D5" s="78"/>
      <c r="E5" s="65" t="s">
        <v>290</v>
      </c>
      <c r="F5" s="82" t="s">
        <v>97</v>
      </c>
      <c r="G5" s="82" t="s">
        <v>81</v>
      </c>
      <c r="H5" s="82" t="s">
        <v>291</v>
      </c>
    </row>
    <row r="6" spans="2:8" x14ac:dyDescent="0.4">
      <c r="B6" s="79"/>
      <c r="C6" s="80"/>
      <c r="D6" s="81"/>
      <c r="E6" s="35" t="s">
        <v>292</v>
      </c>
      <c r="F6" s="83"/>
      <c r="G6" s="83"/>
      <c r="H6" s="83"/>
    </row>
    <row r="7" spans="2:8" x14ac:dyDescent="0.4">
      <c r="B7" s="67" t="s">
        <v>8</v>
      </c>
      <c r="C7" s="67" t="s">
        <v>9</v>
      </c>
      <c r="D7" s="4" t="s">
        <v>10</v>
      </c>
      <c r="E7" s="6">
        <f>+E8+E12+E20+E27+E30+E34+E46+E54</f>
        <v>0</v>
      </c>
      <c r="F7" s="6">
        <f>+E7</f>
        <v>0</v>
      </c>
      <c r="G7" s="6">
        <f>+G8+G12+G20+G27+G30+G34+G46+G54</f>
        <v>0</v>
      </c>
      <c r="H7" s="6">
        <f>F7-ABS(G7)</f>
        <v>0</v>
      </c>
    </row>
    <row r="8" spans="2:8" x14ac:dyDescent="0.4">
      <c r="B8" s="68"/>
      <c r="C8" s="68"/>
      <c r="D8" s="7" t="s">
        <v>107</v>
      </c>
      <c r="E8" s="9">
        <f>+E9+E10+E11</f>
        <v>0</v>
      </c>
      <c r="F8" s="9">
        <f t="shared" ref="F8:F71" si="0">+E8</f>
        <v>0</v>
      </c>
      <c r="G8" s="9">
        <f>+G9+G10+G11</f>
        <v>0</v>
      </c>
      <c r="H8" s="9">
        <f t="shared" ref="H8:H71" si="1">F8-ABS(G8)</f>
        <v>0</v>
      </c>
    </row>
    <row r="9" spans="2:8" x14ac:dyDescent="0.4">
      <c r="B9" s="68"/>
      <c r="C9" s="68"/>
      <c r="D9" s="7" t="s">
        <v>108</v>
      </c>
      <c r="E9" s="9"/>
      <c r="F9" s="9">
        <f t="shared" si="0"/>
        <v>0</v>
      </c>
      <c r="G9" s="9"/>
      <c r="H9" s="9">
        <f t="shared" si="1"/>
        <v>0</v>
      </c>
    </row>
    <row r="10" spans="2:8" x14ac:dyDescent="0.4">
      <c r="B10" s="68"/>
      <c r="C10" s="68"/>
      <c r="D10" s="7" t="s">
        <v>109</v>
      </c>
      <c r="E10" s="9"/>
      <c r="F10" s="9">
        <f t="shared" si="0"/>
        <v>0</v>
      </c>
      <c r="G10" s="9"/>
      <c r="H10" s="9">
        <f t="shared" si="1"/>
        <v>0</v>
      </c>
    </row>
    <row r="11" spans="2:8" x14ac:dyDescent="0.4">
      <c r="B11" s="68"/>
      <c r="C11" s="68"/>
      <c r="D11" s="7" t="s">
        <v>110</v>
      </c>
      <c r="E11" s="9"/>
      <c r="F11" s="9">
        <f t="shared" si="0"/>
        <v>0</v>
      </c>
      <c r="G11" s="9"/>
      <c r="H11" s="9">
        <f t="shared" si="1"/>
        <v>0</v>
      </c>
    </row>
    <row r="12" spans="2:8" x14ac:dyDescent="0.4">
      <c r="B12" s="68"/>
      <c r="C12" s="68"/>
      <c r="D12" s="7" t="s">
        <v>111</v>
      </c>
      <c r="E12" s="9">
        <f>+E13+E14+E15+E16+E17+E18+E19</f>
        <v>0</v>
      </c>
      <c r="F12" s="9">
        <f t="shared" si="0"/>
        <v>0</v>
      </c>
      <c r="G12" s="9">
        <f>+G13+G14+G15+G16+G17+G18+G19</f>
        <v>0</v>
      </c>
      <c r="H12" s="9">
        <f t="shared" si="1"/>
        <v>0</v>
      </c>
    </row>
    <row r="13" spans="2:8" x14ac:dyDescent="0.4">
      <c r="B13" s="68"/>
      <c r="C13" s="68"/>
      <c r="D13" s="7" t="s">
        <v>108</v>
      </c>
      <c r="E13" s="9"/>
      <c r="F13" s="9">
        <f t="shared" si="0"/>
        <v>0</v>
      </c>
      <c r="G13" s="9"/>
      <c r="H13" s="9">
        <f t="shared" si="1"/>
        <v>0</v>
      </c>
    </row>
    <row r="14" spans="2:8" x14ac:dyDescent="0.4">
      <c r="B14" s="68"/>
      <c r="C14" s="68"/>
      <c r="D14" s="7" t="s">
        <v>112</v>
      </c>
      <c r="E14" s="9"/>
      <c r="F14" s="9">
        <f t="shared" si="0"/>
        <v>0</v>
      </c>
      <c r="G14" s="9"/>
      <c r="H14" s="9">
        <f t="shared" si="1"/>
        <v>0</v>
      </c>
    </row>
    <row r="15" spans="2:8" x14ac:dyDescent="0.4">
      <c r="B15" s="68"/>
      <c r="C15" s="68"/>
      <c r="D15" s="7" t="s">
        <v>113</v>
      </c>
      <c r="E15" s="9"/>
      <c r="F15" s="9">
        <f t="shared" si="0"/>
        <v>0</v>
      </c>
      <c r="G15" s="9"/>
      <c r="H15" s="9">
        <f t="shared" si="1"/>
        <v>0</v>
      </c>
    </row>
    <row r="16" spans="2:8" x14ac:dyDescent="0.4">
      <c r="B16" s="68"/>
      <c r="C16" s="68"/>
      <c r="D16" s="7" t="s">
        <v>114</v>
      </c>
      <c r="E16" s="9"/>
      <c r="F16" s="9">
        <f t="shared" si="0"/>
        <v>0</v>
      </c>
      <c r="G16" s="9"/>
      <c r="H16" s="9">
        <f t="shared" si="1"/>
        <v>0</v>
      </c>
    </row>
    <row r="17" spans="2:8" x14ac:dyDescent="0.4">
      <c r="B17" s="68"/>
      <c r="C17" s="68"/>
      <c r="D17" s="7" t="s">
        <v>115</v>
      </c>
      <c r="E17" s="9"/>
      <c r="F17" s="9">
        <f t="shared" si="0"/>
        <v>0</v>
      </c>
      <c r="G17" s="9"/>
      <c r="H17" s="9">
        <f t="shared" si="1"/>
        <v>0</v>
      </c>
    </row>
    <row r="18" spans="2:8" x14ac:dyDescent="0.4">
      <c r="B18" s="68"/>
      <c r="C18" s="68"/>
      <c r="D18" s="7" t="s">
        <v>116</v>
      </c>
      <c r="E18" s="9"/>
      <c r="F18" s="9">
        <f t="shared" si="0"/>
        <v>0</v>
      </c>
      <c r="G18" s="9"/>
      <c r="H18" s="9">
        <f t="shared" si="1"/>
        <v>0</v>
      </c>
    </row>
    <row r="19" spans="2:8" x14ac:dyDescent="0.4">
      <c r="B19" s="68"/>
      <c r="C19" s="68"/>
      <c r="D19" s="7" t="s">
        <v>117</v>
      </c>
      <c r="E19" s="9"/>
      <c r="F19" s="9">
        <f t="shared" si="0"/>
        <v>0</v>
      </c>
      <c r="G19" s="9"/>
      <c r="H19" s="9">
        <f t="shared" si="1"/>
        <v>0</v>
      </c>
    </row>
    <row r="20" spans="2:8" x14ac:dyDescent="0.4">
      <c r="B20" s="68"/>
      <c r="C20" s="68"/>
      <c r="D20" s="7" t="s">
        <v>118</v>
      </c>
      <c r="E20" s="9">
        <f>+E21+E22+E23+E24+E25+E26</f>
        <v>0</v>
      </c>
      <c r="F20" s="9">
        <f t="shared" si="0"/>
        <v>0</v>
      </c>
      <c r="G20" s="9">
        <f>+G21+G22+G23+G24+G25+G26</f>
        <v>0</v>
      </c>
      <c r="H20" s="9">
        <f t="shared" si="1"/>
        <v>0</v>
      </c>
    </row>
    <row r="21" spans="2:8" x14ac:dyDescent="0.4">
      <c r="B21" s="68"/>
      <c r="C21" s="68"/>
      <c r="D21" s="7" t="s">
        <v>108</v>
      </c>
      <c r="E21" s="9"/>
      <c r="F21" s="9">
        <f t="shared" si="0"/>
        <v>0</v>
      </c>
      <c r="G21" s="9"/>
      <c r="H21" s="9">
        <f t="shared" si="1"/>
        <v>0</v>
      </c>
    </row>
    <row r="22" spans="2:8" x14ac:dyDescent="0.4">
      <c r="B22" s="68"/>
      <c r="C22" s="68"/>
      <c r="D22" s="7" t="s">
        <v>112</v>
      </c>
      <c r="E22" s="9"/>
      <c r="F22" s="9">
        <f t="shared" si="0"/>
        <v>0</v>
      </c>
      <c r="G22" s="9"/>
      <c r="H22" s="9">
        <f t="shared" si="1"/>
        <v>0</v>
      </c>
    </row>
    <row r="23" spans="2:8" x14ac:dyDescent="0.4">
      <c r="B23" s="68"/>
      <c r="C23" s="68"/>
      <c r="D23" s="7" t="s">
        <v>113</v>
      </c>
      <c r="E23" s="9"/>
      <c r="F23" s="9">
        <f t="shared" si="0"/>
        <v>0</v>
      </c>
      <c r="G23" s="9"/>
      <c r="H23" s="9">
        <f t="shared" si="1"/>
        <v>0</v>
      </c>
    </row>
    <row r="24" spans="2:8" x14ac:dyDescent="0.4">
      <c r="B24" s="68"/>
      <c r="C24" s="68"/>
      <c r="D24" s="7" t="s">
        <v>114</v>
      </c>
      <c r="E24" s="9"/>
      <c r="F24" s="9">
        <f t="shared" si="0"/>
        <v>0</v>
      </c>
      <c r="G24" s="9"/>
      <c r="H24" s="9">
        <f t="shared" si="1"/>
        <v>0</v>
      </c>
    </row>
    <row r="25" spans="2:8" x14ac:dyDescent="0.4">
      <c r="B25" s="68"/>
      <c r="C25" s="68"/>
      <c r="D25" s="7" t="s">
        <v>115</v>
      </c>
      <c r="E25" s="9"/>
      <c r="F25" s="9">
        <f t="shared" si="0"/>
        <v>0</v>
      </c>
      <c r="G25" s="9"/>
      <c r="H25" s="9">
        <f t="shared" si="1"/>
        <v>0</v>
      </c>
    </row>
    <row r="26" spans="2:8" x14ac:dyDescent="0.4">
      <c r="B26" s="68"/>
      <c r="C26" s="68"/>
      <c r="D26" s="7" t="s">
        <v>116</v>
      </c>
      <c r="E26" s="9"/>
      <c r="F26" s="9">
        <f t="shared" si="0"/>
        <v>0</v>
      </c>
      <c r="G26" s="9"/>
      <c r="H26" s="9">
        <f t="shared" si="1"/>
        <v>0</v>
      </c>
    </row>
    <row r="27" spans="2:8" x14ac:dyDescent="0.4">
      <c r="B27" s="68"/>
      <c r="C27" s="68"/>
      <c r="D27" s="7" t="s">
        <v>119</v>
      </c>
      <c r="E27" s="9">
        <f>+E28+E29</f>
        <v>0</v>
      </c>
      <c r="F27" s="9">
        <f t="shared" si="0"/>
        <v>0</v>
      </c>
      <c r="G27" s="9">
        <f>+G28+G29</f>
        <v>0</v>
      </c>
      <c r="H27" s="9">
        <f t="shared" si="1"/>
        <v>0</v>
      </c>
    </row>
    <row r="28" spans="2:8" x14ac:dyDescent="0.4">
      <c r="B28" s="68"/>
      <c r="C28" s="68"/>
      <c r="D28" s="7" t="s">
        <v>120</v>
      </c>
      <c r="E28" s="9"/>
      <c r="F28" s="9">
        <f t="shared" si="0"/>
        <v>0</v>
      </c>
      <c r="G28" s="9"/>
      <c r="H28" s="9">
        <f t="shared" si="1"/>
        <v>0</v>
      </c>
    </row>
    <row r="29" spans="2:8" x14ac:dyDescent="0.4">
      <c r="B29" s="68"/>
      <c r="C29" s="68"/>
      <c r="D29" s="7" t="s">
        <v>121</v>
      </c>
      <c r="E29" s="9"/>
      <c r="F29" s="9">
        <f t="shared" si="0"/>
        <v>0</v>
      </c>
      <c r="G29" s="9"/>
      <c r="H29" s="9">
        <f t="shared" si="1"/>
        <v>0</v>
      </c>
    </row>
    <row r="30" spans="2:8" x14ac:dyDescent="0.4">
      <c r="B30" s="68"/>
      <c r="C30" s="68"/>
      <c r="D30" s="7" t="s">
        <v>122</v>
      </c>
      <c r="E30" s="9">
        <f>+E31+E32+E33</f>
        <v>0</v>
      </c>
      <c r="F30" s="9">
        <f t="shared" si="0"/>
        <v>0</v>
      </c>
      <c r="G30" s="9">
        <f>+G31+G32+G33</f>
        <v>0</v>
      </c>
      <c r="H30" s="9">
        <f t="shared" si="1"/>
        <v>0</v>
      </c>
    </row>
    <row r="31" spans="2:8" x14ac:dyDescent="0.4">
      <c r="B31" s="68"/>
      <c r="C31" s="68"/>
      <c r="D31" s="7" t="s">
        <v>123</v>
      </c>
      <c r="E31" s="9"/>
      <c r="F31" s="9">
        <f t="shared" si="0"/>
        <v>0</v>
      </c>
      <c r="G31" s="9"/>
      <c r="H31" s="9">
        <f t="shared" si="1"/>
        <v>0</v>
      </c>
    </row>
    <row r="32" spans="2:8" x14ac:dyDescent="0.4">
      <c r="B32" s="68"/>
      <c r="C32" s="68"/>
      <c r="D32" s="7" t="s">
        <v>124</v>
      </c>
      <c r="E32" s="9"/>
      <c r="F32" s="9">
        <f t="shared" si="0"/>
        <v>0</v>
      </c>
      <c r="G32" s="9"/>
      <c r="H32" s="9">
        <f t="shared" si="1"/>
        <v>0</v>
      </c>
    </row>
    <row r="33" spans="2:8" x14ac:dyDescent="0.4">
      <c r="B33" s="68"/>
      <c r="C33" s="68"/>
      <c r="D33" s="7" t="s">
        <v>125</v>
      </c>
      <c r="E33" s="9"/>
      <c r="F33" s="9">
        <f t="shared" si="0"/>
        <v>0</v>
      </c>
      <c r="G33" s="9"/>
      <c r="H33" s="9">
        <f t="shared" si="1"/>
        <v>0</v>
      </c>
    </row>
    <row r="34" spans="2:8" x14ac:dyDescent="0.4">
      <c r="B34" s="68"/>
      <c r="C34" s="68"/>
      <c r="D34" s="7" t="s">
        <v>126</v>
      </c>
      <c r="E34" s="9">
        <f>+E35+E36+E37+E38+E39+E40+E41+E42+E43+E44+E45</f>
        <v>0</v>
      </c>
      <c r="F34" s="9">
        <f t="shared" si="0"/>
        <v>0</v>
      </c>
      <c r="G34" s="9">
        <f>+G35+G36+G37+G38+G39+G40+G41+G42+G43+G44+G45</f>
        <v>0</v>
      </c>
      <c r="H34" s="9">
        <f t="shared" si="1"/>
        <v>0</v>
      </c>
    </row>
    <row r="35" spans="2:8" x14ac:dyDescent="0.4">
      <c r="B35" s="68"/>
      <c r="C35" s="68"/>
      <c r="D35" s="7" t="s">
        <v>127</v>
      </c>
      <c r="E35" s="9"/>
      <c r="F35" s="9">
        <f t="shared" si="0"/>
        <v>0</v>
      </c>
      <c r="G35" s="9"/>
      <c r="H35" s="9">
        <f t="shared" si="1"/>
        <v>0</v>
      </c>
    </row>
    <row r="36" spans="2:8" x14ac:dyDescent="0.4">
      <c r="B36" s="68"/>
      <c r="C36" s="68"/>
      <c r="D36" s="7" t="s">
        <v>128</v>
      </c>
      <c r="E36" s="9"/>
      <c r="F36" s="9">
        <f t="shared" si="0"/>
        <v>0</v>
      </c>
      <c r="G36" s="9"/>
      <c r="H36" s="9">
        <f t="shared" si="1"/>
        <v>0</v>
      </c>
    </row>
    <row r="37" spans="2:8" x14ac:dyDescent="0.4">
      <c r="B37" s="68"/>
      <c r="C37" s="68"/>
      <c r="D37" s="7" t="s">
        <v>129</v>
      </c>
      <c r="E37" s="9"/>
      <c r="F37" s="9">
        <f t="shared" si="0"/>
        <v>0</v>
      </c>
      <c r="G37" s="9"/>
      <c r="H37" s="9">
        <f t="shared" si="1"/>
        <v>0</v>
      </c>
    </row>
    <row r="38" spans="2:8" x14ac:dyDescent="0.4">
      <c r="B38" s="68"/>
      <c r="C38" s="68"/>
      <c r="D38" s="7" t="s">
        <v>130</v>
      </c>
      <c r="E38" s="9"/>
      <c r="F38" s="9">
        <f t="shared" si="0"/>
        <v>0</v>
      </c>
      <c r="G38" s="9"/>
      <c r="H38" s="9">
        <f t="shared" si="1"/>
        <v>0</v>
      </c>
    </row>
    <row r="39" spans="2:8" x14ac:dyDescent="0.4">
      <c r="B39" s="68"/>
      <c r="C39" s="68"/>
      <c r="D39" s="7" t="s">
        <v>131</v>
      </c>
      <c r="E39" s="9"/>
      <c r="F39" s="9">
        <f t="shared" si="0"/>
        <v>0</v>
      </c>
      <c r="G39" s="9"/>
      <c r="H39" s="9">
        <f t="shared" si="1"/>
        <v>0</v>
      </c>
    </row>
    <row r="40" spans="2:8" x14ac:dyDescent="0.4">
      <c r="B40" s="68"/>
      <c r="C40" s="68"/>
      <c r="D40" s="7" t="s">
        <v>132</v>
      </c>
      <c r="E40" s="9"/>
      <c r="F40" s="9">
        <f t="shared" si="0"/>
        <v>0</v>
      </c>
      <c r="G40" s="9"/>
      <c r="H40" s="9">
        <f t="shared" si="1"/>
        <v>0</v>
      </c>
    </row>
    <row r="41" spans="2:8" x14ac:dyDescent="0.4">
      <c r="B41" s="68"/>
      <c r="C41" s="68"/>
      <c r="D41" s="7" t="s">
        <v>133</v>
      </c>
      <c r="E41" s="9"/>
      <c r="F41" s="9">
        <f t="shared" si="0"/>
        <v>0</v>
      </c>
      <c r="G41" s="9"/>
      <c r="H41" s="9">
        <f t="shared" si="1"/>
        <v>0</v>
      </c>
    </row>
    <row r="42" spans="2:8" x14ac:dyDescent="0.4">
      <c r="B42" s="68"/>
      <c r="C42" s="68"/>
      <c r="D42" s="7" t="s">
        <v>134</v>
      </c>
      <c r="E42" s="9"/>
      <c r="F42" s="9">
        <f t="shared" si="0"/>
        <v>0</v>
      </c>
      <c r="G42" s="9"/>
      <c r="H42" s="9">
        <f t="shared" si="1"/>
        <v>0</v>
      </c>
    </row>
    <row r="43" spans="2:8" x14ac:dyDescent="0.4">
      <c r="B43" s="68"/>
      <c r="C43" s="68"/>
      <c r="D43" s="7" t="s">
        <v>135</v>
      </c>
      <c r="E43" s="9"/>
      <c r="F43" s="9">
        <f t="shared" si="0"/>
        <v>0</v>
      </c>
      <c r="G43" s="9"/>
      <c r="H43" s="9">
        <f t="shared" si="1"/>
        <v>0</v>
      </c>
    </row>
    <row r="44" spans="2:8" x14ac:dyDescent="0.4">
      <c r="B44" s="68"/>
      <c r="C44" s="68"/>
      <c r="D44" s="7" t="s">
        <v>136</v>
      </c>
      <c r="E44" s="9"/>
      <c r="F44" s="9">
        <f t="shared" si="0"/>
        <v>0</v>
      </c>
      <c r="G44" s="9"/>
      <c r="H44" s="9">
        <f t="shared" si="1"/>
        <v>0</v>
      </c>
    </row>
    <row r="45" spans="2:8" x14ac:dyDescent="0.4">
      <c r="B45" s="68"/>
      <c r="C45" s="68"/>
      <c r="D45" s="7" t="s">
        <v>137</v>
      </c>
      <c r="E45" s="9"/>
      <c r="F45" s="9">
        <f t="shared" si="0"/>
        <v>0</v>
      </c>
      <c r="G45" s="9"/>
      <c r="H45" s="9">
        <f t="shared" si="1"/>
        <v>0</v>
      </c>
    </row>
    <row r="46" spans="2:8" x14ac:dyDescent="0.4">
      <c r="B46" s="68"/>
      <c r="C46" s="68"/>
      <c r="D46" s="7" t="s">
        <v>138</v>
      </c>
      <c r="E46" s="9">
        <f>+E47+E48+E49+E50+E51+E52+E53</f>
        <v>0</v>
      </c>
      <c r="F46" s="9">
        <f t="shared" si="0"/>
        <v>0</v>
      </c>
      <c r="G46" s="9">
        <f>+G47+G48+G49+G50+G51+G52+G53</f>
        <v>0</v>
      </c>
      <c r="H46" s="9">
        <f t="shared" si="1"/>
        <v>0</v>
      </c>
    </row>
    <row r="47" spans="2:8" x14ac:dyDescent="0.4">
      <c r="B47" s="68"/>
      <c r="C47" s="68"/>
      <c r="D47" s="7" t="s">
        <v>139</v>
      </c>
      <c r="E47" s="9"/>
      <c r="F47" s="9">
        <f t="shared" si="0"/>
        <v>0</v>
      </c>
      <c r="G47" s="9"/>
      <c r="H47" s="9">
        <f t="shared" si="1"/>
        <v>0</v>
      </c>
    </row>
    <row r="48" spans="2:8" x14ac:dyDescent="0.4">
      <c r="B48" s="68"/>
      <c r="C48" s="68"/>
      <c r="D48" s="7" t="s">
        <v>140</v>
      </c>
      <c r="E48" s="9"/>
      <c r="F48" s="9">
        <f t="shared" si="0"/>
        <v>0</v>
      </c>
      <c r="G48" s="9"/>
      <c r="H48" s="9">
        <f t="shared" si="1"/>
        <v>0</v>
      </c>
    </row>
    <row r="49" spans="2:8" x14ac:dyDescent="0.4">
      <c r="B49" s="68"/>
      <c r="C49" s="68"/>
      <c r="D49" s="7" t="s">
        <v>141</v>
      </c>
      <c r="E49" s="9"/>
      <c r="F49" s="9">
        <f t="shared" si="0"/>
        <v>0</v>
      </c>
      <c r="G49" s="9"/>
      <c r="H49" s="9">
        <f t="shared" si="1"/>
        <v>0</v>
      </c>
    </row>
    <row r="50" spans="2:8" x14ac:dyDescent="0.4">
      <c r="B50" s="68"/>
      <c r="C50" s="68"/>
      <c r="D50" s="7" t="s">
        <v>142</v>
      </c>
      <c r="E50" s="9"/>
      <c r="F50" s="9">
        <f t="shared" si="0"/>
        <v>0</v>
      </c>
      <c r="G50" s="9"/>
      <c r="H50" s="9">
        <f t="shared" si="1"/>
        <v>0</v>
      </c>
    </row>
    <row r="51" spans="2:8" x14ac:dyDescent="0.4">
      <c r="B51" s="68"/>
      <c r="C51" s="68"/>
      <c r="D51" s="7" t="s">
        <v>143</v>
      </c>
      <c r="E51" s="9"/>
      <c r="F51" s="9">
        <f t="shared" si="0"/>
        <v>0</v>
      </c>
      <c r="G51" s="9"/>
      <c r="H51" s="9">
        <f t="shared" si="1"/>
        <v>0</v>
      </c>
    </row>
    <row r="52" spans="2:8" x14ac:dyDescent="0.4">
      <c r="B52" s="68"/>
      <c r="C52" s="68"/>
      <c r="D52" s="7" t="s">
        <v>144</v>
      </c>
      <c r="E52" s="9"/>
      <c r="F52" s="9">
        <f t="shared" si="0"/>
        <v>0</v>
      </c>
      <c r="G52" s="9"/>
      <c r="H52" s="9">
        <f t="shared" si="1"/>
        <v>0</v>
      </c>
    </row>
    <row r="53" spans="2:8" x14ac:dyDescent="0.4">
      <c r="B53" s="68"/>
      <c r="C53" s="68"/>
      <c r="D53" s="7" t="s">
        <v>145</v>
      </c>
      <c r="E53" s="9"/>
      <c r="F53" s="9">
        <f t="shared" si="0"/>
        <v>0</v>
      </c>
      <c r="G53" s="9"/>
      <c r="H53" s="9">
        <f t="shared" si="1"/>
        <v>0</v>
      </c>
    </row>
    <row r="54" spans="2:8" x14ac:dyDescent="0.4">
      <c r="B54" s="68"/>
      <c r="C54" s="68"/>
      <c r="D54" s="7" t="s">
        <v>146</v>
      </c>
      <c r="E54" s="9"/>
      <c r="F54" s="9">
        <f t="shared" si="0"/>
        <v>0</v>
      </c>
      <c r="G54" s="9"/>
      <c r="H54" s="9">
        <f t="shared" si="1"/>
        <v>0</v>
      </c>
    </row>
    <row r="55" spans="2:8" x14ac:dyDescent="0.4">
      <c r="B55" s="68"/>
      <c r="C55" s="68"/>
      <c r="D55" s="7" t="s">
        <v>11</v>
      </c>
      <c r="E55" s="9">
        <f>+E56+E61+E67</f>
        <v>0</v>
      </c>
      <c r="F55" s="9">
        <f t="shared" si="0"/>
        <v>0</v>
      </c>
      <c r="G55" s="9">
        <f>+G56+G61+G67</f>
        <v>0</v>
      </c>
      <c r="H55" s="9">
        <f t="shared" si="1"/>
        <v>0</v>
      </c>
    </row>
    <row r="56" spans="2:8" x14ac:dyDescent="0.4">
      <c r="B56" s="68"/>
      <c r="C56" s="68"/>
      <c r="D56" s="7" t="s">
        <v>147</v>
      </c>
      <c r="E56" s="9">
        <f>+E57+E58+E59+E60</f>
        <v>0</v>
      </c>
      <c r="F56" s="9">
        <f t="shared" si="0"/>
        <v>0</v>
      </c>
      <c r="G56" s="9">
        <f>+G57+G58+G59+G60</f>
        <v>0</v>
      </c>
      <c r="H56" s="9">
        <f t="shared" si="1"/>
        <v>0</v>
      </c>
    </row>
    <row r="57" spans="2:8" x14ac:dyDescent="0.4">
      <c r="B57" s="68"/>
      <c r="C57" s="68"/>
      <c r="D57" s="7" t="s">
        <v>148</v>
      </c>
      <c r="E57" s="9"/>
      <c r="F57" s="9">
        <f t="shared" si="0"/>
        <v>0</v>
      </c>
      <c r="G57" s="9"/>
      <c r="H57" s="9">
        <f t="shared" si="1"/>
        <v>0</v>
      </c>
    </row>
    <row r="58" spans="2:8" x14ac:dyDescent="0.4">
      <c r="B58" s="68"/>
      <c r="C58" s="68"/>
      <c r="D58" s="7" t="s">
        <v>123</v>
      </c>
      <c r="E58" s="9"/>
      <c r="F58" s="9">
        <f t="shared" si="0"/>
        <v>0</v>
      </c>
      <c r="G58" s="9"/>
      <c r="H58" s="9">
        <f t="shared" si="1"/>
        <v>0</v>
      </c>
    </row>
    <row r="59" spans="2:8" x14ac:dyDescent="0.4">
      <c r="B59" s="68"/>
      <c r="C59" s="68"/>
      <c r="D59" s="7" t="s">
        <v>137</v>
      </c>
      <c r="E59" s="9"/>
      <c r="F59" s="9">
        <f t="shared" si="0"/>
        <v>0</v>
      </c>
      <c r="G59" s="9"/>
      <c r="H59" s="9">
        <f t="shared" si="1"/>
        <v>0</v>
      </c>
    </row>
    <row r="60" spans="2:8" x14ac:dyDescent="0.4">
      <c r="B60" s="68"/>
      <c r="C60" s="68"/>
      <c r="D60" s="7" t="s">
        <v>145</v>
      </c>
      <c r="E60" s="9"/>
      <c r="F60" s="9">
        <f t="shared" si="0"/>
        <v>0</v>
      </c>
      <c r="G60" s="9"/>
      <c r="H60" s="9">
        <f t="shared" si="1"/>
        <v>0</v>
      </c>
    </row>
    <row r="61" spans="2:8" x14ac:dyDescent="0.4">
      <c r="B61" s="68"/>
      <c r="C61" s="68"/>
      <c r="D61" s="7" t="s">
        <v>149</v>
      </c>
      <c r="E61" s="9">
        <f>+E62+E63+E64+E65+E66</f>
        <v>0</v>
      </c>
      <c r="F61" s="9">
        <f t="shared" si="0"/>
        <v>0</v>
      </c>
      <c r="G61" s="9">
        <f>+G62+G63+G64+G65+G66</f>
        <v>0</v>
      </c>
      <c r="H61" s="9">
        <f t="shared" si="1"/>
        <v>0</v>
      </c>
    </row>
    <row r="62" spans="2:8" x14ac:dyDescent="0.4">
      <c r="B62" s="68"/>
      <c r="C62" s="68"/>
      <c r="D62" s="7" t="s">
        <v>150</v>
      </c>
      <c r="E62" s="9"/>
      <c r="F62" s="9">
        <f t="shared" si="0"/>
        <v>0</v>
      </c>
      <c r="G62" s="9"/>
      <c r="H62" s="9">
        <f t="shared" si="1"/>
        <v>0</v>
      </c>
    </row>
    <row r="63" spans="2:8" x14ac:dyDescent="0.4">
      <c r="B63" s="68"/>
      <c r="C63" s="68"/>
      <c r="D63" s="7" t="s">
        <v>137</v>
      </c>
      <c r="E63" s="9"/>
      <c r="F63" s="9">
        <f t="shared" si="0"/>
        <v>0</v>
      </c>
      <c r="G63" s="9"/>
      <c r="H63" s="9">
        <f t="shared" si="1"/>
        <v>0</v>
      </c>
    </row>
    <row r="64" spans="2:8" x14ac:dyDescent="0.4">
      <c r="B64" s="68"/>
      <c r="C64" s="68"/>
      <c r="D64" s="7" t="s">
        <v>139</v>
      </c>
      <c r="E64" s="9"/>
      <c r="F64" s="9">
        <f t="shared" si="0"/>
        <v>0</v>
      </c>
      <c r="G64" s="9"/>
      <c r="H64" s="9">
        <f t="shared" si="1"/>
        <v>0</v>
      </c>
    </row>
    <row r="65" spans="2:8" x14ac:dyDescent="0.4">
      <c r="B65" s="68"/>
      <c r="C65" s="68"/>
      <c r="D65" s="7" t="s">
        <v>140</v>
      </c>
      <c r="E65" s="9"/>
      <c r="F65" s="9">
        <f t="shared" si="0"/>
        <v>0</v>
      </c>
      <c r="G65" s="9"/>
      <c r="H65" s="9">
        <f t="shared" si="1"/>
        <v>0</v>
      </c>
    </row>
    <row r="66" spans="2:8" x14ac:dyDescent="0.4">
      <c r="B66" s="68"/>
      <c r="C66" s="68"/>
      <c r="D66" s="7" t="s">
        <v>145</v>
      </c>
      <c r="E66" s="9"/>
      <c r="F66" s="9">
        <f t="shared" si="0"/>
        <v>0</v>
      </c>
      <c r="G66" s="9"/>
      <c r="H66" s="9">
        <f t="shared" si="1"/>
        <v>0</v>
      </c>
    </row>
    <row r="67" spans="2:8" x14ac:dyDescent="0.4">
      <c r="B67" s="68"/>
      <c r="C67" s="68"/>
      <c r="D67" s="7" t="s">
        <v>138</v>
      </c>
      <c r="E67" s="9">
        <f>+E68+E69+E70</f>
        <v>0</v>
      </c>
      <c r="F67" s="9">
        <f t="shared" si="0"/>
        <v>0</v>
      </c>
      <c r="G67" s="9">
        <f>+G68+G69+G70</f>
        <v>0</v>
      </c>
      <c r="H67" s="9">
        <f t="shared" si="1"/>
        <v>0</v>
      </c>
    </row>
    <row r="68" spans="2:8" x14ac:dyDescent="0.4">
      <c r="B68" s="68"/>
      <c r="C68" s="68"/>
      <c r="D68" s="7" t="s">
        <v>150</v>
      </c>
      <c r="E68" s="9"/>
      <c r="F68" s="9">
        <f t="shared" si="0"/>
        <v>0</v>
      </c>
      <c r="G68" s="9"/>
      <c r="H68" s="9">
        <f t="shared" si="1"/>
        <v>0</v>
      </c>
    </row>
    <row r="69" spans="2:8" x14ac:dyDescent="0.4">
      <c r="B69" s="68"/>
      <c r="C69" s="68"/>
      <c r="D69" s="7" t="s">
        <v>137</v>
      </c>
      <c r="E69" s="9"/>
      <c r="F69" s="9">
        <f t="shared" si="0"/>
        <v>0</v>
      </c>
      <c r="G69" s="9"/>
      <c r="H69" s="9">
        <f t="shared" si="1"/>
        <v>0</v>
      </c>
    </row>
    <row r="70" spans="2:8" x14ac:dyDescent="0.4">
      <c r="B70" s="68"/>
      <c r="C70" s="68"/>
      <c r="D70" s="7" t="s">
        <v>145</v>
      </c>
      <c r="E70" s="9"/>
      <c r="F70" s="9">
        <f t="shared" si="0"/>
        <v>0</v>
      </c>
      <c r="G70" s="9"/>
      <c r="H70" s="9">
        <f t="shared" si="1"/>
        <v>0</v>
      </c>
    </row>
    <row r="71" spans="2:8" x14ac:dyDescent="0.4">
      <c r="B71" s="68"/>
      <c r="C71" s="68"/>
      <c r="D71" s="7" t="s">
        <v>12</v>
      </c>
      <c r="E71" s="9">
        <f>+E72+E75+E76</f>
        <v>0</v>
      </c>
      <c r="F71" s="9">
        <f t="shared" si="0"/>
        <v>0</v>
      </c>
      <c r="G71" s="9">
        <f>+G72+G75+G76</f>
        <v>0</v>
      </c>
      <c r="H71" s="9">
        <f t="shared" si="1"/>
        <v>0</v>
      </c>
    </row>
    <row r="72" spans="2:8" x14ac:dyDescent="0.4">
      <c r="B72" s="68"/>
      <c r="C72" s="68"/>
      <c r="D72" s="7" t="s">
        <v>151</v>
      </c>
      <c r="E72" s="9">
        <f>+E73+E74</f>
        <v>0</v>
      </c>
      <c r="F72" s="9">
        <f t="shared" ref="F72:F135" si="2">+E72</f>
        <v>0</v>
      </c>
      <c r="G72" s="9">
        <f>+G73+G74</f>
        <v>0</v>
      </c>
      <c r="H72" s="9">
        <f t="shared" ref="H72:H135" si="3">F72-ABS(G72)</f>
        <v>0</v>
      </c>
    </row>
    <row r="73" spans="2:8" x14ac:dyDescent="0.4">
      <c r="B73" s="68"/>
      <c r="C73" s="68"/>
      <c r="D73" s="7" t="s">
        <v>148</v>
      </c>
      <c r="E73" s="9"/>
      <c r="F73" s="9">
        <f t="shared" si="2"/>
        <v>0</v>
      </c>
      <c r="G73" s="9"/>
      <c r="H73" s="9">
        <f t="shared" si="3"/>
        <v>0</v>
      </c>
    </row>
    <row r="74" spans="2:8" x14ac:dyDescent="0.4">
      <c r="B74" s="68"/>
      <c r="C74" s="68"/>
      <c r="D74" s="7" t="s">
        <v>123</v>
      </c>
      <c r="E74" s="9"/>
      <c r="F74" s="9">
        <f t="shared" si="2"/>
        <v>0</v>
      </c>
      <c r="G74" s="9"/>
      <c r="H74" s="9">
        <f t="shared" si="3"/>
        <v>0</v>
      </c>
    </row>
    <row r="75" spans="2:8" x14ac:dyDescent="0.4">
      <c r="B75" s="68"/>
      <c r="C75" s="68"/>
      <c r="D75" s="7" t="s">
        <v>152</v>
      </c>
      <c r="E75" s="9"/>
      <c r="F75" s="9">
        <f t="shared" si="2"/>
        <v>0</v>
      </c>
      <c r="G75" s="9"/>
      <c r="H75" s="9">
        <f t="shared" si="3"/>
        <v>0</v>
      </c>
    </row>
    <row r="76" spans="2:8" x14ac:dyDescent="0.4">
      <c r="B76" s="68"/>
      <c r="C76" s="68"/>
      <c r="D76" s="7" t="s">
        <v>138</v>
      </c>
      <c r="E76" s="9">
        <f>+E77+E78+E79+E80+E81</f>
        <v>0</v>
      </c>
      <c r="F76" s="9">
        <f t="shared" si="2"/>
        <v>0</v>
      </c>
      <c r="G76" s="9">
        <f>+G77+G78+G79+G80+G81</f>
        <v>0</v>
      </c>
      <c r="H76" s="9">
        <f t="shared" si="3"/>
        <v>0</v>
      </c>
    </row>
    <row r="77" spans="2:8" x14ac:dyDescent="0.4">
      <c r="B77" s="68"/>
      <c r="C77" s="68"/>
      <c r="D77" s="7" t="s">
        <v>139</v>
      </c>
      <c r="E77" s="9"/>
      <c r="F77" s="9">
        <f t="shared" si="2"/>
        <v>0</v>
      </c>
      <c r="G77" s="9"/>
      <c r="H77" s="9">
        <f t="shared" si="3"/>
        <v>0</v>
      </c>
    </row>
    <row r="78" spans="2:8" x14ac:dyDescent="0.4">
      <c r="B78" s="68"/>
      <c r="C78" s="68"/>
      <c r="D78" s="7" t="s">
        <v>140</v>
      </c>
      <c r="E78" s="9"/>
      <c r="F78" s="9">
        <f t="shared" si="2"/>
        <v>0</v>
      </c>
      <c r="G78" s="9"/>
      <c r="H78" s="9">
        <f t="shared" si="3"/>
        <v>0</v>
      </c>
    </row>
    <row r="79" spans="2:8" x14ac:dyDescent="0.4">
      <c r="B79" s="68"/>
      <c r="C79" s="68"/>
      <c r="D79" s="7" t="s">
        <v>143</v>
      </c>
      <c r="E79" s="9"/>
      <c r="F79" s="9">
        <f t="shared" si="2"/>
        <v>0</v>
      </c>
      <c r="G79" s="9"/>
      <c r="H79" s="9">
        <f t="shared" si="3"/>
        <v>0</v>
      </c>
    </row>
    <row r="80" spans="2:8" x14ac:dyDescent="0.4">
      <c r="B80" s="68"/>
      <c r="C80" s="68"/>
      <c r="D80" s="7" t="s">
        <v>144</v>
      </c>
      <c r="E80" s="9"/>
      <c r="F80" s="9">
        <f t="shared" si="2"/>
        <v>0</v>
      </c>
      <c r="G80" s="9"/>
      <c r="H80" s="9">
        <f t="shared" si="3"/>
        <v>0</v>
      </c>
    </row>
    <row r="81" spans="2:8" x14ac:dyDescent="0.4">
      <c r="B81" s="68"/>
      <c r="C81" s="68"/>
      <c r="D81" s="7" t="s">
        <v>145</v>
      </c>
      <c r="E81" s="9"/>
      <c r="F81" s="9">
        <f t="shared" si="2"/>
        <v>0</v>
      </c>
      <c r="G81" s="9"/>
      <c r="H81" s="9">
        <f t="shared" si="3"/>
        <v>0</v>
      </c>
    </row>
    <row r="82" spans="2:8" x14ac:dyDescent="0.4">
      <c r="B82" s="68"/>
      <c r="C82" s="68"/>
      <c r="D82" s="7" t="s">
        <v>13</v>
      </c>
      <c r="E82" s="9">
        <f>+E83+E86+E89+E92+E95+E96+E100+E101</f>
        <v>0</v>
      </c>
      <c r="F82" s="9">
        <f t="shared" si="2"/>
        <v>0</v>
      </c>
      <c r="G82" s="9">
        <f>+G83+G86+G89+G92+G95+G96+G100+G101</f>
        <v>0</v>
      </c>
      <c r="H82" s="9">
        <f t="shared" si="3"/>
        <v>0</v>
      </c>
    </row>
    <row r="83" spans="2:8" x14ac:dyDescent="0.4">
      <c r="B83" s="68"/>
      <c r="C83" s="68"/>
      <c r="D83" s="7" t="s">
        <v>153</v>
      </c>
      <c r="E83" s="9">
        <f>+E84+E85</f>
        <v>0</v>
      </c>
      <c r="F83" s="9">
        <f t="shared" si="2"/>
        <v>0</v>
      </c>
      <c r="G83" s="9">
        <f>+G84+G85</f>
        <v>0</v>
      </c>
      <c r="H83" s="9">
        <f t="shared" si="3"/>
        <v>0</v>
      </c>
    </row>
    <row r="84" spans="2:8" x14ac:dyDescent="0.4">
      <c r="B84" s="68"/>
      <c r="C84" s="68"/>
      <c r="D84" s="7" t="s">
        <v>154</v>
      </c>
      <c r="E84" s="9"/>
      <c r="F84" s="9">
        <f t="shared" si="2"/>
        <v>0</v>
      </c>
      <c r="G84" s="9"/>
      <c r="H84" s="9">
        <f t="shared" si="3"/>
        <v>0</v>
      </c>
    </row>
    <row r="85" spans="2:8" x14ac:dyDescent="0.4">
      <c r="B85" s="68"/>
      <c r="C85" s="68"/>
      <c r="D85" s="7" t="s">
        <v>117</v>
      </c>
      <c r="E85" s="9"/>
      <c r="F85" s="9">
        <f t="shared" si="2"/>
        <v>0</v>
      </c>
      <c r="G85" s="9"/>
      <c r="H85" s="9">
        <f t="shared" si="3"/>
        <v>0</v>
      </c>
    </row>
    <row r="86" spans="2:8" x14ac:dyDescent="0.4">
      <c r="B86" s="68"/>
      <c r="C86" s="68"/>
      <c r="D86" s="7" t="s">
        <v>155</v>
      </c>
      <c r="E86" s="9">
        <f>+E87+E88</f>
        <v>0</v>
      </c>
      <c r="F86" s="9">
        <f t="shared" si="2"/>
        <v>0</v>
      </c>
      <c r="G86" s="9">
        <f>+G87+G88</f>
        <v>0</v>
      </c>
      <c r="H86" s="9">
        <f t="shared" si="3"/>
        <v>0</v>
      </c>
    </row>
    <row r="87" spans="2:8" x14ac:dyDescent="0.4">
      <c r="B87" s="68"/>
      <c r="C87" s="68"/>
      <c r="D87" s="7" t="s">
        <v>156</v>
      </c>
      <c r="E87" s="9"/>
      <c r="F87" s="9">
        <f t="shared" si="2"/>
        <v>0</v>
      </c>
      <c r="G87" s="9"/>
      <c r="H87" s="9">
        <f t="shared" si="3"/>
        <v>0</v>
      </c>
    </row>
    <row r="88" spans="2:8" x14ac:dyDescent="0.4">
      <c r="B88" s="68"/>
      <c r="C88" s="68"/>
      <c r="D88" s="7" t="s">
        <v>117</v>
      </c>
      <c r="E88" s="9"/>
      <c r="F88" s="9">
        <f t="shared" si="2"/>
        <v>0</v>
      </c>
      <c r="G88" s="9"/>
      <c r="H88" s="9">
        <f t="shared" si="3"/>
        <v>0</v>
      </c>
    </row>
    <row r="89" spans="2:8" x14ac:dyDescent="0.4">
      <c r="B89" s="68"/>
      <c r="C89" s="68"/>
      <c r="D89" s="7" t="s">
        <v>157</v>
      </c>
      <c r="E89" s="9">
        <f>+E90+E91</f>
        <v>0</v>
      </c>
      <c r="F89" s="9">
        <f t="shared" si="2"/>
        <v>0</v>
      </c>
      <c r="G89" s="9">
        <f>+G90+G91</f>
        <v>0</v>
      </c>
      <c r="H89" s="9">
        <f t="shared" si="3"/>
        <v>0</v>
      </c>
    </row>
    <row r="90" spans="2:8" x14ac:dyDescent="0.4">
      <c r="B90" s="68"/>
      <c r="C90" s="68"/>
      <c r="D90" s="7" t="s">
        <v>158</v>
      </c>
      <c r="E90" s="9"/>
      <c r="F90" s="9">
        <f t="shared" si="2"/>
        <v>0</v>
      </c>
      <c r="G90" s="9"/>
      <c r="H90" s="9">
        <f t="shared" si="3"/>
        <v>0</v>
      </c>
    </row>
    <row r="91" spans="2:8" x14ac:dyDescent="0.4">
      <c r="B91" s="68"/>
      <c r="C91" s="68"/>
      <c r="D91" s="7" t="s">
        <v>117</v>
      </c>
      <c r="E91" s="9"/>
      <c r="F91" s="9">
        <f t="shared" si="2"/>
        <v>0</v>
      </c>
      <c r="G91" s="9"/>
      <c r="H91" s="9">
        <f t="shared" si="3"/>
        <v>0</v>
      </c>
    </row>
    <row r="92" spans="2:8" x14ac:dyDescent="0.4">
      <c r="B92" s="68"/>
      <c r="C92" s="68"/>
      <c r="D92" s="7" t="s">
        <v>159</v>
      </c>
      <c r="E92" s="9">
        <f>+E93+E94</f>
        <v>0</v>
      </c>
      <c r="F92" s="9">
        <f t="shared" si="2"/>
        <v>0</v>
      </c>
      <c r="G92" s="9">
        <f>+G93+G94</f>
        <v>0</v>
      </c>
      <c r="H92" s="9">
        <f t="shared" si="3"/>
        <v>0</v>
      </c>
    </row>
    <row r="93" spans="2:8" x14ac:dyDescent="0.4">
      <c r="B93" s="68"/>
      <c r="C93" s="68"/>
      <c r="D93" s="7" t="s">
        <v>160</v>
      </c>
      <c r="E93" s="9"/>
      <c r="F93" s="9">
        <f t="shared" si="2"/>
        <v>0</v>
      </c>
      <c r="G93" s="9"/>
      <c r="H93" s="9">
        <f t="shared" si="3"/>
        <v>0</v>
      </c>
    </row>
    <row r="94" spans="2:8" x14ac:dyDescent="0.4">
      <c r="B94" s="68"/>
      <c r="C94" s="68"/>
      <c r="D94" s="7" t="s">
        <v>117</v>
      </c>
      <c r="E94" s="9"/>
      <c r="F94" s="9">
        <f t="shared" si="2"/>
        <v>0</v>
      </c>
      <c r="G94" s="9"/>
      <c r="H94" s="9">
        <f t="shared" si="3"/>
        <v>0</v>
      </c>
    </row>
    <row r="95" spans="2:8" x14ac:dyDescent="0.4">
      <c r="B95" s="68"/>
      <c r="C95" s="68"/>
      <c r="D95" s="7" t="s">
        <v>161</v>
      </c>
      <c r="E95" s="9"/>
      <c r="F95" s="9">
        <f t="shared" si="2"/>
        <v>0</v>
      </c>
      <c r="G95" s="9"/>
      <c r="H95" s="9">
        <f t="shared" si="3"/>
        <v>0</v>
      </c>
    </row>
    <row r="96" spans="2:8" x14ac:dyDescent="0.4">
      <c r="B96" s="68"/>
      <c r="C96" s="68"/>
      <c r="D96" s="7" t="s">
        <v>126</v>
      </c>
      <c r="E96" s="9">
        <f>+E97+E98+E99</f>
        <v>0</v>
      </c>
      <c r="F96" s="9">
        <f t="shared" si="2"/>
        <v>0</v>
      </c>
      <c r="G96" s="9">
        <f>+G97+G98+G99</f>
        <v>0</v>
      </c>
      <c r="H96" s="9">
        <f t="shared" si="3"/>
        <v>0</v>
      </c>
    </row>
    <row r="97" spans="2:8" x14ac:dyDescent="0.4">
      <c r="B97" s="68"/>
      <c r="C97" s="68"/>
      <c r="D97" s="7" t="s">
        <v>162</v>
      </c>
      <c r="E97" s="9"/>
      <c r="F97" s="9">
        <f t="shared" si="2"/>
        <v>0</v>
      </c>
      <c r="G97" s="9"/>
      <c r="H97" s="9">
        <f t="shared" si="3"/>
        <v>0</v>
      </c>
    </row>
    <row r="98" spans="2:8" x14ac:dyDescent="0.4">
      <c r="B98" s="68"/>
      <c r="C98" s="68"/>
      <c r="D98" s="7" t="s">
        <v>163</v>
      </c>
      <c r="E98" s="9"/>
      <c r="F98" s="9">
        <f t="shared" si="2"/>
        <v>0</v>
      </c>
      <c r="G98" s="9"/>
      <c r="H98" s="9">
        <f t="shared" si="3"/>
        <v>0</v>
      </c>
    </row>
    <row r="99" spans="2:8" x14ac:dyDescent="0.4">
      <c r="B99" s="68"/>
      <c r="C99" s="68"/>
      <c r="D99" s="7" t="s">
        <v>137</v>
      </c>
      <c r="E99" s="9"/>
      <c r="F99" s="9">
        <f t="shared" si="2"/>
        <v>0</v>
      </c>
      <c r="G99" s="9"/>
      <c r="H99" s="9">
        <f t="shared" si="3"/>
        <v>0</v>
      </c>
    </row>
    <row r="100" spans="2:8" x14ac:dyDescent="0.4">
      <c r="B100" s="68"/>
      <c r="C100" s="68"/>
      <c r="D100" s="7" t="s">
        <v>152</v>
      </c>
      <c r="E100" s="9"/>
      <c r="F100" s="9">
        <f t="shared" si="2"/>
        <v>0</v>
      </c>
      <c r="G100" s="9"/>
      <c r="H100" s="9">
        <f t="shared" si="3"/>
        <v>0</v>
      </c>
    </row>
    <row r="101" spans="2:8" x14ac:dyDescent="0.4">
      <c r="B101" s="68"/>
      <c r="C101" s="68"/>
      <c r="D101" s="7" t="s">
        <v>138</v>
      </c>
      <c r="E101" s="9">
        <f>+E102+E103+E104+E105+E106</f>
        <v>0</v>
      </c>
      <c r="F101" s="9">
        <f t="shared" si="2"/>
        <v>0</v>
      </c>
      <c r="G101" s="9">
        <f>+G102+G103+G104+G105+G106</f>
        <v>0</v>
      </c>
      <c r="H101" s="9">
        <f t="shared" si="3"/>
        <v>0</v>
      </c>
    </row>
    <row r="102" spans="2:8" x14ac:dyDescent="0.4">
      <c r="B102" s="68"/>
      <c r="C102" s="68"/>
      <c r="D102" s="7" t="s">
        <v>139</v>
      </c>
      <c r="E102" s="9"/>
      <c r="F102" s="9">
        <f t="shared" si="2"/>
        <v>0</v>
      </c>
      <c r="G102" s="9"/>
      <c r="H102" s="9">
        <f t="shared" si="3"/>
        <v>0</v>
      </c>
    </row>
    <row r="103" spans="2:8" x14ac:dyDescent="0.4">
      <c r="B103" s="68"/>
      <c r="C103" s="68"/>
      <c r="D103" s="7" t="s">
        <v>140</v>
      </c>
      <c r="E103" s="9"/>
      <c r="F103" s="9">
        <f t="shared" si="2"/>
        <v>0</v>
      </c>
      <c r="G103" s="9"/>
      <c r="H103" s="9">
        <f t="shared" si="3"/>
        <v>0</v>
      </c>
    </row>
    <row r="104" spans="2:8" x14ac:dyDescent="0.4">
      <c r="B104" s="68"/>
      <c r="C104" s="68"/>
      <c r="D104" s="7" t="s">
        <v>143</v>
      </c>
      <c r="E104" s="9"/>
      <c r="F104" s="9">
        <f t="shared" si="2"/>
        <v>0</v>
      </c>
      <c r="G104" s="9"/>
      <c r="H104" s="9">
        <f t="shared" si="3"/>
        <v>0</v>
      </c>
    </row>
    <row r="105" spans="2:8" x14ac:dyDescent="0.4">
      <c r="B105" s="68"/>
      <c r="C105" s="68"/>
      <c r="D105" s="7" t="s">
        <v>144</v>
      </c>
      <c r="E105" s="9"/>
      <c r="F105" s="9">
        <f t="shared" si="2"/>
        <v>0</v>
      </c>
      <c r="G105" s="9"/>
      <c r="H105" s="9">
        <f t="shared" si="3"/>
        <v>0</v>
      </c>
    </row>
    <row r="106" spans="2:8" x14ac:dyDescent="0.4">
      <c r="B106" s="68"/>
      <c r="C106" s="68"/>
      <c r="D106" s="7" t="s">
        <v>145</v>
      </c>
      <c r="E106" s="9"/>
      <c r="F106" s="9">
        <f t="shared" si="2"/>
        <v>0</v>
      </c>
      <c r="G106" s="9"/>
      <c r="H106" s="9">
        <f t="shared" si="3"/>
        <v>0</v>
      </c>
    </row>
    <row r="107" spans="2:8" x14ac:dyDescent="0.4">
      <c r="B107" s="68"/>
      <c r="C107" s="68"/>
      <c r="D107" s="7" t="s">
        <v>14</v>
      </c>
      <c r="E107" s="9"/>
      <c r="F107" s="9">
        <f t="shared" si="2"/>
        <v>0</v>
      </c>
      <c r="G107" s="9"/>
      <c r="H107" s="9">
        <f t="shared" si="3"/>
        <v>0</v>
      </c>
    </row>
    <row r="108" spans="2:8" x14ac:dyDescent="0.4">
      <c r="B108" s="68"/>
      <c r="C108" s="68"/>
      <c r="D108" s="7" t="s">
        <v>15</v>
      </c>
      <c r="E108" s="9">
        <f>+E109+E118+E123+E124+E128+E131+E137</f>
        <v>0</v>
      </c>
      <c r="F108" s="9">
        <f t="shared" si="2"/>
        <v>0</v>
      </c>
      <c r="G108" s="9">
        <f>+G109+G118+G123+G124+G128+G131+G137</f>
        <v>0</v>
      </c>
      <c r="H108" s="9">
        <f t="shared" si="3"/>
        <v>0</v>
      </c>
    </row>
    <row r="109" spans="2:8" x14ac:dyDescent="0.4">
      <c r="B109" s="68"/>
      <c r="C109" s="68"/>
      <c r="D109" s="7" t="s">
        <v>164</v>
      </c>
      <c r="E109" s="9">
        <f>+E110+E111+E112+E113+E114+E115+E116+E117</f>
        <v>0</v>
      </c>
      <c r="F109" s="9">
        <f t="shared" si="2"/>
        <v>0</v>
      </c>
      <c r="G109" s="9">
        <f>+G110+G111+G112+G113+G114+G115+G116+G117</f>
        <v>0</v>
      </c>
      <c r="H109" s="9">
        <f t="shared" si="3"/>
        <v>0</v>
      </c>
    </row>
    <row r="110" spans="2:8" x14ac:dyDescent="0.4">
      <c r="B110" s="68"/>
      <c r="C110" s="68"/>
      <c r="D110" s="7" t="s">
        <v>165</v>
      </c>
      <c r="E110" s="9"/>
      <c r="F110" s="9">
        <f t="shared" si="2"/>
        <v>0</v>
      </c>
      <c r="G110" s="9"/>
      <c r="H110" s="9">
        <f t="shared" si="3"/>
        <v>0</v>
      </c>
    </row>
    <row r="111" spans="2:8" x14ac:dyDescent="0.4">
      <c r="B111" s="68"/>
      <c r="C111" s="68"/>
      <c r="D111" s="7" t="s">
        <v>166</v>
      </c>
      <c r="E111" s="9"/>
      <c r="F111" s="9">
        <f t="shared" si="2"/>
        <v>0</v>
      </c>
      <c r="G111" s="9"/>
      <c r="H111" s="9">
        <f t="shared" si="3"/>
        <v>0</v>
      </c>
    </row>
    <row r="112" spans="2:8" x14ac:dyDescent="0.4">
      <c r="B112" s="68"/>
      <c r="C112" s="68"/>
      <c r="D112" s="7" t="s">
        <v>167</v>
      </c>
      <c r="E112" s="9"/>
      <c r="F112" s="9">
        <f t="shared" si="2"/>
        <v>0</v>
      </c>
      <c r="G112" s="9"/>
      <c r="H112" s="9">
        <f t="shared" si="3"/>
        <v>0</v>
      </c>
    </row>
    <row r="113" spans="2:8" x14ac:dyDescent="0.4">
      <c r="B113" s="68"/>
      <c r="C113" s="68"/>
      <c r="D113" s="7" t="s">
        <v>168</v>
      </c>
      <c r="E113" s="9"/>
      <c r="F113" s="9">
        <f t="shared" si="2"/>
        <v>0</v>
      </c>
      <c r="G113" s="9"/>
      <c r="H113" s="9">
        <f t="shared" si="3"/>
        <v>0</v>
      </c>
    </row>
    <row r="114" spans="2:8" x14ac:dyDescent="0.4">
      <c r="B114" s="68"/>
      <c r="C114" s="68"/>
      <c r="D114" s="7" t="s">
        <v>169</v>
      </c>
      <c r="E114" s="9"/>
      <c r="F114" s="9">
        <f t="shared" si="2"/>
        <v>0</v>
      </c>
      <c r="G114" s="9"/>
      <c r="H114" s="9">
        <f t="shared" si="3"/>
        <v>0</v>
      </c>
    </row>
    <row r="115" spans="2:8" x14ac:dyDescent="0.4">
      <c r="B115" s="68"/>
      <c r="C115" s="68"/>
      <c r="D115" s="7" t="s">
        <v>170</v>
      </c>
      <c r="E115" s="9"/>
      <c r="F115" s="9">
        <f t="shared" si="2"/>
        <v>0</v>
      </c>
      <c r="G115" s="9"/>
      <c r="H115" s="9">
        <f t="shared" si="3"/>
        <v>0</v>
      </c>
    </row>
    <row r="116" spans="2:8" x14ac:dyDescent="0.4">
      <c r="B116" s="68"/>
      <c r="C116" s="68"/>
      <c r="D116" s="7" t="s">
        <v>171</v>
      </c>
      <c r="E116" s="9"/>
      <c r="F116" s="9">
        <f t="shared" si="2"/>
        <v>0</v>
      </c>
      <c r="G116" s="9"/>
      <c r="H116" s="9">
        <f t="shared" si="3"/>
        <v>0</v>
      </c>
    </row>
    <row r="117" spans="2:8" x14ac:dyDescent="0.4">
      <c r="B117" s="68"/>
      <c r="C117" s="68"/>
      <c r="D117" s="7" t="s">
        <v>172</v>
      </c>
      <c r="E117" s="9"/>
      <c r="F117" s="9">
        <f t="shared" si="2"/>
        <v>0</v>
      </c>
      <c r="G117" s="9"/>
      <c r="H117" s="9">
        <f t="shared" si="3"/>
        <v>0</v>
      </c>
    </row>
    <row r="118" spans="2:8" x14ac:dyDescent="0.4">
      <c r="B118" s="68"/>
      <c r="C118" s="68"/>
      <c r="D118" s="7" t="s">
        <v>173</v>
      </c>
      <c r="E118" s="9">
        <f>+E119+E120+E121+E122</f>
        <v>0</v>
      </c>
      <c r="F118" s="9">
        <f t="shared" si="2"/>
        <v>0</v>
      </c>
      <c r="G118" s="9">
        <f>+G119+G120+G121+G122</f>
        <v>0</v>
      </c>
      <c r="H118" s="9">
        <f t="shared" si="3"/>
        <v>0</v>
      </c>
    </row>
    <row r="119" spans="2:8" x14ac:dyDescent="0.4">
      <c r="B119" s="68"/>
      <c r="C119" s="68"/>
      <c r="D119" s="7" t="s">
        <v>174</v>
      </c>
      <c r="E119" s="9"/>
      <c r="F119" s="9">
        <f t="shared" si="2"/>
        <v>0</v>
      </c>
      <c r="G119" s="9"/>
      <c r="H119" s="9">
        <f t="shared" si="3"/>
        <v>0</v>
      </c>
    </row>
    <row r="120" spans="2:8" x14ac:dyDescent="0.4">
      <c r="B120" s="68"/>
      <c r="C120" s="68"/>
      <c r="D120" s="7" t="s">
        <v>175</v>
      </c>
      <c r="E120" s="9"/>
      <c r="F120" s="9">
        <f t="shared" si="2"/>
        <v>0</v>
      </c>
      <c r="G120" s="9"/>
      <c r="H120" s="9">
        <f t="shared" si="3"/>
        <v>0</v>
      </c>
    </row>
    <row r="121" spans="2:8" x14ac:dyDescent="0.4">
      <c r="B121" s="68"/>
      <c r="C121" s="68"/>
      <c r="D121" s="7" t="s">
        <v>176</v>
      </c>
      <c r="E121" s="9"/>
      <c r="F121" s="9">
        <f t="shared" si="2"/>
        <v>0</v>
      </c>
      <c r="G121" s="9"/>
      <c r="H121" s="9">
        <f t="shared" si="3"/>
        <v>0</v>
      </c>
    </row>
    <row r="122" spans="2:8" x14ac:dyDescent="0.4">
      <c r="B122" s="68"/>
      <c r="C122" s="68"/>
      <c r="D122" s="7" t="s">
        <v>177</v>
      </c>
      <c r="E122" s="9"/>
      <c r="F122" s="9">
        <f t="shared" si="2"/>
        <v>0</v>
      </c>
      <c r="G122" s="9"/>
      <c r="H122" s="9">
        <f t="shared" si="3"/>
        <v>0</v>
      </c>
    </row>
    <row r="123" spans="2:8" x14ac:dyDescent="0.4">
      <c r="B123" s="68"/>
      <c r="C123" s="68"/>
      <c r="D123" s="7" t="s">
        <v>178</v>
      </c>
      <c r="E123" s="9"/>
      <c r="F123" s="9">
        <f t="shared" si="2"/>
        <v>0</v>
      </c>
      <c r="G123" s="9"/>
      <c r="H123" s="9">
        <f t="shared" si="3"/>
        <v>0</v>
      </c>
    </row>
    <row r="124" spans="2:8" x14ac:dyDescent="0.4">
      <c r="B124" s="68"/>
      <c r="C124" s="68"/>
      <c r="D124" s="7" t="s">
        <v>179</v>
      </c>
      <c r="E124" s="9">
        <f>+E125+E126+E127</f>
        <v>0</v>
      </c>
      <c r="F124" s="9">
        <f t="shared" si="2"/>
        <v>0</v>
      </c>
      <c r="G124" s="9">
        <f>+G125+G126+G127</f>
        <v>0</v>
      </c>
      <c r="H124" s="9">
        <f t="shared" si="3"/>
        <v>0</v>
      </c>
    </row>
    <row r="125" spans="2:8" x14ac:dyDescent="0.4">
      <c r="B125" s="68"/>
      <c r="C125" s="68"/>
      <c r="D125" s="7" t="s">
        <v>180</v>
      </c>
      <c r="E125" s="9"/>
      <c r="F125" s="9">
        <f t="shared" si="2"/>
        <v>0</v>
      </c>
      <c r="G125" s="9"/>
      <c r="H125" s="9">
        <f t="shared" si="3"/>
        <v>0</v>
      </c>
    </row>
    <row r="126" spans="2:8" x14ac:dyDescent="0.4">
      <c r="B126" s="68"/>
      <c r="C126" s="68"/>
      <c r="D126" s="7" t="s">
        <v>181</v>
      </c>
      <c r="E126" s="9"/>
      <c r="F126" s="9">
        <f t="shared" si="2"/>
        <v>0</v>
      </c>
      <c r="G126" s="9"/>
      <c r="H126" s="9">
        <f t="shared" si="3"/>
        <v>0</v>
      </c>
    </row>
    <row r="127" spans="2:8" x14ac:dyDescent="0.4">
      <c r="B127" s="68"/>
      <c r="C127" s="68"/>
      <c r="D127" s="7" t="s">
        <v>182</v>
      </c>
      <c r="E127" s="9"/>
      <c r="F127" s="9">
        <f t="shared" si="2"/>
        <v>0</v>
      </c>
      <c r="G127" s="9"/>
      <c r="H127" s="9">
        <f t="shared" si="3"/>
        <v>0</v>
      </c>
    </row>
    <row r="128" spans="2:8" x14ac:dyDescent="0.4">
      <c r="B128" s="68"/>
      <c r="C128" s="68"/>
      <c r="D128" s="7" t="s">
        <v>183</v>
      </c>
      <c r="E128" s="9">
        <f>+E129+E130</f>
        <v>0</v>
      </c>
      <c r="F128" s="9">
        <f t="shared" si="2"/>
        <v>0</v>
      </c>
      <c r="G128" s="9">
        <f>+G129+G130</f>
        <v>0</v>
      </c>
      <c r="H128" s="9">
        <f t="shared" si="3"/>
        <v>0</v>
      </c>
    </row>
    <row r="129" spans="2:8" x14ac:dyDescent="0.4">
      <c r="B129" s="68"/>
      <c r="C129" s="68"/>
      <c r="D129" s="7" t="s">
        <v>117</v>
      </c>
      <c r="E129" s="9"/>
      <c r="F129" s="9">
        <f t="shared" si="2"/>
        <v>0</v>
      </c>
      <c r="G129" s="9"/>
      <c r="H129" s="9">
        <f t="shared" si="3"/>
        <v>0</v>
      </c>
    </row>
    <row r="130" spans="2:8" x14ac:dyDescent="0.4">
      <c r="B130" s="68"/>
      <c r="C130" s="68"/>
      <c r="D130" s="7" t="s">
        <v>184</v>
      </c>
      <c r="E130" s="9"/>
      <c r="F130" s="9">
        <f t="shared" si="2"/>
        <v>0</v>
      </c>
      <c r="G130" s="9"/>
      <c r="H130" s="9">
        <f t="shared" si="3"/>
        <v>0</v>
      </c>
    </row>
    <row r="131" spans="2:8" x14ac:dyDescent="0.4">
      <c r="B131" s="68"/>
      <c r="C131" s="68"/>
      <c r="D131" s="7" t="s">
        <v>138</v>
      </c>
      <c r="E131" s="9">
        <f>+E132+E133+E134+E135+E136</f>
        <v>0</v>
      </c>
      <c r="F131" s="9">
        <f t="shared" si="2"/>
        <v>0</v>
      </c>
      <c r="G131" s="9">
        <f>+G132+G133+G134+G135+G136</f>
        <v>0</v>
      </c>
      <c r="H131" s="9">
        <f t="shared" si="3"/>
        <v>0</v>
      </c>
    </row>
    <row r="132" spans="2:8" x14ac:dyDescent="0.4">
      <c r="B132" s="68"/>
      <c r="C132" s="68"/>
      <c r="D132" s="7" t="s">
        <v>139</v>
      </c>
      <c r="E132" s="9"/>
      <c r="F132" s="9">
        <f t="shared" si="2"/>
        <v>0</v>
      </c>
      <c r="G132" s="9"/>
      <c r="H132" s="9">
        <f t="shared" si="3"/>
        <v>0</v>
      </c>
    </row>
    <row r="133" spans="2:8" x14ac:dyDescent="0.4">
      <c r="B133" s="68"/>
      <c r="C133" s="68"/>
      <c r="D133" s="7" t="s">
        <v>140</v>
      </c>
      <c r="E133" s="9"/>
      <c r="F133" s="9">
        <f t="shared" si="2"/>
        <v>0</v>
      </c>
      <c r="G133" s="9"/>
      <c r="H133" s="9">
        <f t="shared" si="3"/>
        <v>0</v>
      </c>
    </row>
    <row r="134" spans="2:8" x14ac:dyDescent="0.4">
      <c r="B134" s="68"/>
      <c r="C134" s="68"/>
      <c r="D134" s="7" t="s">
        <v>143</v>
      </c>
      <c r="E134" s="9"/>
      <c r="F134" s="9">
        <f t="shared" si="2"/>
        <v>0</v>
      </c>
      <c r="G134" s="9"/>
      <c r="H134" s="9">
        <f t="shared" si="3"/>
        <v>0</v>
      </c>
    </row>
    <row r="135" spans="2:8" x14ac:dyDescent="0.4">
      <c r="B135" s="68"/>
      <c r="C135" s="68"/>
      <c r="D135" s="7" t="s">
        <v>144</v>
      </c>
      <c r="E135" s="9"/>
      <c r="F135" s="9">
        <f t="shared" si="2"/>
        <v>0</v>
      </c>
      <c r="G135" s="9"/>
      <c r="H135" s="9">
        <f t="shared" si="3"/>
        <v>0</v>
      </c>
    </row>
    <row r="136" spans="2:8" x14ac:dyDescent="0.4">
      <c r="B136" s="68"/>
      <c r="C136" s="68"/>
      <c r="D136" s="7" t="s">
        <v>145</v>
      </c>
      <c r="E136" s="9"/>
      <c r="F136" s="9">
        <f t="shared" ref="F136:F199" si="4">+E136</f>
        <v>0</v>
      </c>
      <c r="G136" s="9"/>
      <c r="H136" s="9">
        <f t="shared" ref="H136:H199" si="5">F136-ABS(G136)</f>
        <v>0</v>
      </c>
    </row>
    <row r="137" spans="2:8" x14ac:dyDescent="0.4">
      <c r="B137" s="68"/>
      <c r="C137" s="68"/>
      <c r="D137" s="7" t="s">
        <v>146</v>
      </c>
      <c r="E137" s="9"/>
      <c r="F137" s="9">
        <f t="shared" si="4"/>
        <v>0</v>
      </c>
      <c r="G137" s="9"/>
      <c r="H137" s="9">
        <f t="shared" si="5"/>
        <v>0</v>
      </c>
    </row>
    <row r="138" spans="2:8" x14ac:dyDescent="0.4">
      <c r="B138" s="68"/>
      <c r="C138" s="68"/>
      <c r="D138" s="7" t="s">
        <v>16</v>
      </c>
      <c r="E138" s="9">
        <f>+E139+E142+E143+E144</f>
        <v>0</v>
      </c>
      <c r="F138" s="9">
        <f t="shared" si="4"/>
        <v>0</v>
      </c>
      <c r="G138" s="9">
        <f>+G139+G142+G143+G144</f>
        <v>0</v>
      </c>
      <c r="H138" s="9">
        <f t="shared" si="5"/>
        <v>0</v>
      </c>
    </row>
    <row r="139" spans="2:8" x14ac:dyDescent="0.4">
      <c r="B139" s="68"/>
      <c r="C139" s="68"/>
      <c r="D139" s="7" t="s">
        <v>151</v>
      </c>
      <c r="E139" s="9">
        <f>+E140+E141</f>
        <v>0</v>
      </c>
      <c r="F139" s="9">
        <f t="shared" si="4"/>
        <v>0</v>
      </c>
      <c r="G139" s="9">
        <f>+G140+G141</f>
        <v>0</v>
      </c>
      <c r="H139" s="9">
        <f t="shared" si="5"/>
        <v>0</v>
      </c>
    </row>
    <row r="140" spans="2:8" x14ac:dyDescent="0.4">
      <c r="B140" s="68"/>
      <c r="C140" s="68"/>
      <c r="D140" s="7" t="s">
        <v>148</v>
      </c>
      <c r="E140" s="9"/>
      <c r="F140" s="9">
        <f t="shared" si="4"/>
        <v>0</v>
      </c>
      <c r="G140" s="9"/>
      <c r="H140" s="9">
        <f t="shared" si="5"/>
        <v>0</v>
      </c>
    </row>
    <row r="141" spans="2:8" x14ac:dyDescent="0.4">
      <c r="B141" s="68"/>
      <c r="C141" s="68"/>
      <c r="D141" s="7" t="s">
        <v>123</v>
      </c>
      <c r="E141" s="9"/>
      <c r="F141" s="9">
        <f t="shared" si="4"/>
        <v>0</v>
      </c>
      <c r="G141" s="9"/>
      <c r="H141" s="9">
        <f t="shared" si="5"/>
        <v>0</v>
      </c>
    </row>
    <row r="142" spans="2:8" x14ac:dyDescent="0.4">
      <c r="B142" s="68"/>
      <c r="C142" s="68"/>
      <c r="D142" s="7" t="s">
        <v>185</v>
      </c>
      <c r="E142" s="9"/>
      <c r="F142" s="9">
        <f t="shared" si="4"/>
        <v>0</v>
      </c>
      <c r="G142" s="9"/>
      <c r="H142" s="9">
        <f t="shared" si="5"/>
        <v>0</v>
      </c>
    </row>
    <row r="143" spans="2:8" x14ac:dyDescent="0.4">
      <c r="B143" s="68"/>
      <c r="C143" s="68"/>
      <c r="D143" s="7" t="s">
        <v>178</v>
      </c>
      <c r="E143" s="9"/>
      <c r="F143" s="9">
        <f t="shared" si="4"/>
        <v>0</v>
      </c>
      <c r="G143" s="9"/>
      <c r="H143" s="9">
        <f t="shared" si="5"/>
        <v>0</v>
      </c>
    </row>
    <row r="144" spans="2:8" x14ac:dyDescent="0.4">
      <c r="B144" s="68"/>
      <c r="C144" s="68"/>
      <c r="D144" s="7" t="s">
        <v>138</v>
      </c>
      <c r="E144" s="9">
        <f>+E145+E146+E147+E148+E149</f>
        <v>0</v>
      </c>
      <c r="F144" s="9">
        <f t="shared" si="4"/>
        <v>0</v>
      </c>
      <c r="G144" s="9">
        <f>+G145+G146+G147+G148+G149</f>
        <v>0</v>
      </c>
      <c r="H144" s="9">
        <f t="shared" si="5"/>
        <v>0</v>
      </c>
    </row>
    <row r="145" spans="2:8" x14ac:dyDescent="0.4">
      <c r="B145" s="68"/>
      <c r="C145" s="68"/>
      <c r="D145" s="7" t="s">
        <v>139</v>
      </c>
      <c r="E145" s="9"/>
      <c r="F145" s="9">
        <f t="shared" si="4"/>
        <v>0</v>
      </c>
      <c r="G145" s="9"/>
      <c r="H145" s="9">
        <f t="shared" si="5"/>
        <v>0</v>
      </c>
    </row>
    <row r="146" spans="2:8" x14ac:dyDescent="0.4">
      <c r="B146" s="68"/>
      <c r="C146" s="68"/>
      <c r="D146" s="7" t="s">
        <v>140</v>
      </c>
      <c r="E146" s="9"/>
      <c r="F146" s="9">
        <f t="shared" si="4"/>
        <v>0</v>
      </c>
      <c r="G146" s="9"/>
      <c r="H146" s="9">
        <f t="shared" si="5"/>
        <v>0</v>
      </c>
    </row>
    <row r="147" spans="2:8" x14ac:dyDescent="0.4">
      <c r="B147" s="68"/>
      <c r="C147" s="68"/>
      <c r="D147" s="7" t="s">
        <v>143</v>
      </c>
      <c r="E147" s="9"/>
      <c r="F147" s="9">
        <f t="shared" si="4"/>
        <v>0</v>
      </c>
      <c r="G147" s="9"/>
      <c r="H147" s="9">
        <f t="shared" si="5"/>
        <v>0</v>
      </c>
    </row>
    <row r="148" spans="2:8" x14ac:dyDescent="0.4">
      <c r="B148" s="68"/>
      <c r="C148" s="68"/>
      <c r="D148" s="7" t="s">
        <v>144</v>
      </c>
      <c r="E148" s="9"/>
      <c r="F148" s="9">
        <f t="shared" si="4"/>
        <v>0</v>
      </c>
      <c r="G148" s="9"/>
      <c r="H148" s="9">
        <f t="shared" si="5"/>
        <v>0</v>
      </c>
    </row>
    <row r="149" spans="2:8" x14ac:dyDescent="0.4">
      <c r="B149" s="68"/>
      <c r="C149" s="68"/>
      <c r="D149" s="7" t="s">
        <v>145</v>
      </c>
      <c r="E149" s="9"/>
      <c r="F149" s="9">
        <f t="shared" si="4"/>
        <v>0</v>
      </c>
      <c r="G149" s="9"/>
      <c r="H149" s="9">
        <f t="shared" si="5"/>
        <v>0</v>
      </c>
    </row>
    <row r="150" spans="2:8" x14ac:dyDescent="0.4">
      <c r="B150" s="68"/>
      <c r="C150" s="68"/>
      <c r="D150" s="7" t="s">
        <v>17</v>
      </c>
      <c r="E150" s="9">
        <f>+E151+E152+E153+E154+E155+E156+E157+E158+E159+E160+E163+E169</f>
        <v>0</v>
      </c>
      <c r="F150" s="9">
        <f t="shared" si="4"/>
        <v>0</v>
      </c>
      <c r="G150" s="9">
        <f>+G151+G152+G153+G154+G155+G156+G157+G158+G159+G160+G163+G169</f>
        <v>0</v>
      </c>
      <c r="H150" s="9">
        <f t="shared" si="5"/>
        <v>0</v>
      </c>
    </row>
    <row r="151" spans="2:8" x14ac:dyDescent="0.4">
      <c r="B151" s="68"/>
      <c r="C151" s="68"/>
      <c r="D151" s="7" t="s">
        <v>186</v>
      </c>
      <c r="E151" s="9"/>
      <c r="F151" s="9">
        <f t="shared" si="4"/>
        <v>0</v>
      </c>
      <c r="G151" s="9"/>
      <c r="H151" s="9">
        <f t="shared" si="5"/>
        <v>0</v>
      </c>
    </row>
    <row r="152" spans="2:8" x14ac:dyDescent="0.4">
      <c r="B152" s="68"/>
      <c r="C152" s="68"/>
      <c r="D152" s="7" t="s">
        <v>187</v>
      </c>
      <c r="E152" s="9"/>
      <c r="F152" s="9">
        <f t="shared" si="4"/>
        <v>0</v>
      </c>
      <c r="G152" s="9"/>
      <c r="H152" s="9">
        <f t="shared" si="5"/>
        <v>0</v>
      </c>
    </row>
    <row r="153" spans="2:8" x14ac:dyDescent="0.4">
      <c r="B153" s="68"/>
      <c r="C153" s="68"/>
      <c r="D153" s="7" t="s">
        <v>188</v>
      </c>
      <c r="E153" s="9"/>
      <c r="F153" s="9">
        <f t="shared" si="4"/>
        <v>0</v>
      </c>
      <c r="G153" s="9"/>
      <c r="H153" s="9">
        <f t="shared" si="5"/>
        <v>0</v>
      </c>
    </row>
    <row r="154" spans="2:8" x14ac:dyDescent="0.4">
      <c r="B154" s="68"/>
      <c r="C154" s="68"/>
      <c r="D154" s="7" t="s">
        <v>189</v>
      </c>
      <c r="E154" s="9"/>
      <c r="F154" s="9">
        <f t="shared" si="4"/>
        <v>0</v>
      </c>
      <c r="G154" s="9"/>
      <c r="H154" s="9">
        <f t="shared" si="5"/>
        <v>0</v>
      </c>
    </row>
    <row r="155" spans="2:8" x14ac:dyDescent="0.4">
      <c r="B155" s="68"/>
      <c r="C155" s="68"/>
      <c r="D155" s="7" t="s">
        <v>190</v>
      </c>
      <c r="E155" s="9"/>
      <c r="F155" s="9">
        <f t="shared" si="4"/>
        <v>0</v>
      </c>
      <c r="G155" s="9"/>
      <c r="H155" s="9">
        <f t="shared" si="5"/>
        <v>0</v>
      </c>
    </row>
    <row r="156" spans="2:8" x14ac:dyDescent="0.4">
      <c r="B156" s="68"/>
      <c r="C156" s="68"/>
      <c r="D156" s="7" t="s">
        <v>191</v>
      </c>
      <c r="E156" s="9"/>
      <c r="F156" s="9">
        <f t="shared" si="4"/>
        <v>0</v>
      </c>
      <c r="G156" s="9"/>
      <c r="H156" s="9">
        <f t="shared" si="5"/>
        <v>0</v>
      </c>
    </row>
    <row r="157" spans="2:8" x14ac:dyDescent="0.4">
      <c r="B157" s="68"/>
      <c r="C157" s="68"/>
      <c r="D157" s="7" t="s">
        <v>192</v>
      </c>
      <c r="E157" s="9"/>
      <c r="F157" s="9">
        <f t="shared" si="4"/>
        <v>0</v>
      </c>
      <c r="G157" s="9"/>
      <c r="H157" s="9">
        <f t="shared" si="5"/>
        <v>0</v>
      </c>
    </row>
    <row r="158" spans="2:8" x14ac:dyDescent="0.4">
      <c r="B158" s="68"/>
      <c r="C158" s="68"/>
      <c r="D158" s="7" t="s">
        <v>193</v>
      </c>
      <c r="E158" s="9"/>
      <c r="F158" s="9">
        <f t="shared" si="4"/>
        <v>0</v>
      </c>
      <c r="G158" s="9"/>
      <c r="H158" s="9">
        <f t="shared" si="5"/>
        <v>0</v>
      </c>
    </row>
    <row r="159" spans="2:8" x14ac:dyDescent="0.4">
      <c r="B159" s="68"/>
      <c r="C159" s="68"/>
      <c r="D159" s="7" t="s">
        <v>194</v>
      </c>
      <c r="E159" s="9"/>
      <c r="F159" s="9">
        <f t="shared" si="4"/>
        <v>0</v>
      </c>
      <c r="G159" s="9"/>
      <c r="H159" s="9">
        <f t="shared" si="5"/>
        <v>0</v>
      </c>
    </row>
    <row r="160" spans="2:8" x14ac:dyDescent="0.4">
      <c r="B160" s="68"/>
      <c r="C160" s="68"/>
      <c r="D160" s="7" t="s">
        <v>195</v>
      </c>
      <c r="E160" s="9">
        <f>+E161+E162</f>
        <v>0</v>
      </c>
      <c r="F160" s="9">
        <f t="shared" si="4"/>
        <v>0</v>
      </c>
      <c r="G160" s="9">
        <f>+G161+G162</f>
        <v>0</v>
      </c>
      <c r="H160" s="9">
        <f t="shared" si="5"/>
        <v>0</v>
      </c>
    </row>
    <row r="161" spans="2:8" x14ac:dyDescent="0.4">
      <c r="B161" s="68"/>
      <c r="C161" s="68"/>
      <c r="D161" s="7" t="s">
        <v>196</v>
      </c>
      <c r="E161" s="9"/>
      <c r="F161" s="9">
        <f t="shared" si="4"/>
        <v>0</v>
      </c>
      <c r="G161" s="9"/>
      <c r="H161" s="9">
        <f t="shared" si="5"/>
        <v>0</v>
      </c>
    </row>
    <row r="162" spans="2:8" x14ac:dyDescent="0.4">
      <c r="B162" s="68"/>
      <c r="C162" s="68"/>
      <c r="D162" s="7" t="s">
        <v>197</v>
      </c>
      <c r="E162" s="9"/>
      <c r="F162" s="9">
        <f t="shared" si="4"/>
        <v>0</v>
      </c>
      <c r="G162" s="9"/>
      <c r="H162" s="9">
        <f t="shared" si="5"/>
        <v>0</v>
      </c>
    </row>
    <row r="163" spans="2:8" x14ac:dyDescent="0.4">
      <c r="B163" s="68"/>
      <c r="C163" s="68"/>
      <c r="D163" s="7" t="s">
        <v>198</v>
      </c>
      <c r="E163" s="9">
        <f>+E164+E165+E166+E167+E168</f>
        <v>0</v>
      </c>
      <c r="F163" s="9">
        <f t="shared" si="4"/>
        <v>0</v>
      </c>
      <c r="G163" s="9">
        <f>+G164+G165+G166+G167+G168</f>
        <v>0</v>
      </c>
      <c r="H163" s="9">
        <f t="shared" si="5"/>
        <v>0</v>
      </c>
    </row>
    <row r="164" spans="2:8" x14ac:dyDescent="0.4">
      <c r="B164" s="68"/>
      <c r="C164" s="68"/>
      <c r="D164" s="7" t="s">
        <v>139</v>
      </c>
      <c r="E164" s="9"/>
      <c r="F164" s="9">
        <f t="shared" si="4"/>
        <v>0</v>
      </c>
      <c r="G164" s="9"/>
      <c r="H164" s="9">
        <f t="shared" si="5"/>
        <v>0</v>
      </c>
    </row>
    <row r="165" spans="2:8" x14ac:dyDescent="0.4">
      <c r="B165" s="68"/>
      <c r="C165" s="68"/>
      <c r="D165" s="7" t="s">
        <v>140</v>
      </c>
      <c r="E165" s="9"/>
      <c r="F165" s="9">
        <f t="shared" si="4"/>
        <v>0</v>
      </c>
      <c r="G165" s="9"/>
      <c r="H165" s="9">
        <f t="shared" si="5"/>
        <v>0</v>
      </c>
    </row>
    <row r="166" spans="2:8" x14ac:dyDescent="0.4">
      <c r="B166" s="68"/>
      <c r="C166" s="68"/>
      <c r="D166" s="7" t="s">
        <v>143</v>
      </c>
      <c r="E166" s="9"/>
      <c r="F166" s="9">
        <f t="shared" si="4"/>
        <v>0</v>
      </c>
      <c r="G166" s="9"/>
      <c r="H166" s="9">
        <f t="shared" si="5"/>
        <v>0</v>
      </c>
    </row>
    <row r="167" spans="2:8" x14ac:dyDescent="0.4">
      <c r="B167" s="68"/>
      <c r="C167" s="68"/>
      <c r="D167" s="7" t="s">
        <v>144</v>
      </c>
      <c r="E167" s="9"/>
      <c r="F167" s="9">
        <f t="shared" si="4"/>
        <v>0</v>
      </c>
      <c r="G167" s="9"/>
      <c r="H167" s="9">
        <f t="shared" si="5"/>
        <v>0</v>
      </c>
    </row>
    <row r="168" spans="2:8" x14ac:dyDescent="0.4">
      <c r="B168" s="68"/>
      <c r="C168" s="68"/>
      <c r="D168" s="7" t="s">
        <v>199</v>
      </c>
      <c r="E168" s="9"/>
      <c r="F168" s="9">
        <f t="shared" si="4"/>
        <v>0</v>
      </c>
      <c r="G168" s="9"/>
      <c r="H168" s="9">
        <f t="shared" si="5"/>
        <v>0</v>
      </c>
    </row>
    <row r="169" spans="2:8" x14ac:dyDescent="0.4">
      <c r="B169" s="68"/>
      <c r="C169" s="68"/>
      <c r="D169" s="7" t="s">
        <v>146</v>
      </c>
      <c r="E169" s="9"/>
      <c r="F169" s="9">
        <f t="shared" si="4"/>
        <v>0</v>
      </c>
      <c r="G169" s="9"/>
      <c r="H169" s="9">
        <f t="shared" si="5"/>
        <v>0</v>
      </c>
    </row>
    <row r="170" spans="2:8" x14ac:dyDescent="0.4">
      <c r="B170" s="68"/>
      <c r="C170" s="68"/>
      <c r="D170" s="7" t="s">
        <v>18</v>
      </c>
      <c r="E170" s="9">
        <f>+E171</f>
        <v>0</v>
      </c>
      <c r="F170" s="9">
        <f t="shared" si="4"/>
        <v>0</v>
      </c>
      <c r="G170" s="9">
        <f>+G171</f>
        <v>0</v>
      </c>
      <c r="H170" s="9">
        <f t="shared" si="5"/>
        <v>0</v>
      </c>
    </row>
    <row r="171" spans="2:8" x14ac:dyDescent="0.4">
      <c r="B171" s="68"/>
      <c r="C171" s="68"/>
      <c r="D171" s="7" t="s">
        <v>138</v>
      </c>
      <c r="E171" s="9">
        <f>+E172+E173</f>
        <v>0</v>
      </c>
      <c r="F171" s="9">
        <f t="shared" si="4"/>
        <v>0</v>
      </c>
      <c r="G171" s="9">
        <f>+G172+G173</f>
        <v>0</v>
      </c>
      <c r="H171" s="9">
        <f t="shared" si="5"/>
        <v>0</v>
      </c>
    </row>
    <row r="172" spans="2:8" x14ac:dyDescent="0.4">
      <c r="B172" s="68"/>
      <c r="C172" s="68"/>
      <c r="D172" s="7" t="s">
        <v>200</v>
      </c>
      <c r="E172" s="9"/>
      <c r="F172" s="9">
        <f t="shared" si="4"/>
        <v>0</v>
      </c>
      <c r="G172" s="9"/>
      <c r="H172" s="9">
        <f t="shared" si="5"/>
        <v>0</v>
      </c>
    </row>
    <row r="173" spans="2:8" x14ac:dyDescent="0.4">
      <c r="B173" s="68"/>
      <c r="C173" s="68"/>
      <c r="D173" s="7" t="s">
        <v>201</v>
      </c>
      <c r="E173" s="9"/>
      <c r="F173" s="9">
        <f t="shared" si="4"/>
        <v>0</v>
      </c>
      <c r="G173" s="9"/>
      <c r="H173" s="9">
        <f t="shared" si="5"/>
        <v>0</v>
      </c>
    </row>
    <row r="174" spans="2:8" x14ac:dyDescent="0.4">
      <c r="B174" s="68"/>
      <c r="C174" s="68"/>
      <c r="D174" s="7" t="s">
        <v>19</v>
      </c>
      <c r="E174" s="9">
        <f>+E175</f>
        <v>0</v>
      </c>
      <c r="F174" s="9">
        <f t="shared" si="4"/>
        <v>0</v>
      </c>
      <c r="G174" s="9">
        <f>+G175</f>
        <v>0</v>
      </c>
      <c r="H174" s="9">
        <f t="shared" si="5"/>
        <v>0</v>
      </c>
    </row>
    <row r="175" spans="2:8" x14ac:dyDescent="0.4">
      <c r="B175" s="68"/>
      <c r="C175" s="68"/>
      <c r="D175" s="7" t="s">
        <v>138</v>
      </c>
      <c r="E175" s="9">
        <f>+E176+E177</f>
        <v>0</v>
      </c>
      <c r="F175" s="9">
        <f t="shared" si="4"/>
        <v>0</v>
      </c>
      <c r="G175" s="9">
        <f>+G176+G177</f>
        <v>0</v>
      </c>
      <c r="H175" s="9">
        <f t="shared" si="5"/>
        <v>0</v>
      </c>
    </row>
    <row r="176" spans="2:8" x14ac:dyDescent="0.4">
      <c r="B176" s="68"/>
      <c r="C176" s="68"/>
      <c r="D176" s="7" t="s">
        <v>202</v>
      </c>
      <c r="E176" s="9"/>
      <c r="F176" s="9">
        <f t="shared" si="4"/>
        <v>0</v>
      </c>
      <c r="G176" s="9"/>
      <c r="H176" s="9">
        <f t="shared" si="5"/>
        <v>0</v>
      </c>
    </row>
    <row r="177" spans="2:8" x14ac:dyDescent="0.4">
      <c r="B177" s="68"/>
      <c r="C177" s="68"/>
      <c r="D177" s="7" t="s">
        <v>201</v>
      </c>
      <c r="E177" s="9"/>
      <c r="F177" s="9">
        <f t="shared" si="4"/>
        <v>0</v>
      </c>
      <c r="G177" s="9"/>
      <c r="H177" s="9">
        <f t="shared" si="5"/>
        <v>0</v>
      </c>
    </row>
    <row r="178" spans="2:8" x14ac:dyDescent="0.4">
      <c r="B178" s="68"/>
      <c r="C178" s="68"/>
      <c r="D178" s="7" t="s">
        <v>20</v>
      </c>
      <c r="E178" s="9">
        <f>+E179</f>
        <v>0</v>
      </c>
      <c r="F178" s="9">
        <f t="shared" si="4"/>
        <v>0</v>
      </c>
      <c r="G178" s="9">
        <f>+G179</f>
        <v>0</v>
      </c>
      <c r="H178" s="9">
        <f t="shared" si="5"/>
        <v>0</v>
      </c>
    </row>
    <row r="179" spans="2:8" x14ac:dyDescent="0.4">
      <c r="B179" s="68"/>
      <c r="C179" s="68"/>
      <c r="D179" s="7" t="s">
        <v>138</v>
      </c>
      <c r="E179" s="9">
        <f>+E180</f>
        <v>0</v>
      </c>
      <c r="F179" s="9">
        <f t="shared" si="4"/>
        <v>0</v>
      </c>
      <c r="G179" s="9">
        <f>+G180</f>
        <v>0</v>
      </c>
      <c r="H179" s="9">
        <f t="shared" si="5"/>
        <v>0</v>
      </c>
    </row>
    <row r="180" spans="2:8" x14ac:dyDescent="0.4">
      <c r="B180" s="68"/>
      <c r="C180" s="68"/>
      <c r="D180" s="7" t="s">
        <v>201</v>
      </c>
      <c r="E180" s="9"/>
      <c r="F180" s="9">
        <f t="shared" si="4"/>
        <v>0</v>
      </c>
      <c r="G180" s="9"/>
      <c r="H180" s="9">
        <f t="shared" si="5"/>
        <v>0</v>
      </c>
    </row>
    <row r="181" spans="2:8" x14ac:dyDescent="0.4">
      <c r="B181" s="68"/>
      <c r="C181" s="68"/>
      <c r="D181" s="7" t="s">
        <v>21</v>
      </c>
      <c r="E181" s="9">
        <f>+E182</f>
        <v>0</v>
      </c>
      <c r="F181" s="9">
        <f t="shared" si="4"/>
        <v>0</v>
      </c>
      <c r="G181" s="9">
        <f>+G182</f>
        <v>0</v>
      </c>
      <c r="H181" s="9">
        <f t="shared" si="5"/>
        <v>0</v>
      </c>
    </row>
    <row r="182" spans="2:8" x14ac:dyDescent="0.4">
      <c r="B182" s="68"/>
      <c r="C182" s="68"/>
      <c r="D182" s="7" t="s">
        <v>203</v>
      </c>
      <c r="E182" s="9">
        <f>+E183</f>
        <v>0</v>
      </c>
      <c r="F182" s="9">
        <f t="shared" si="4"/>
        <v>0</v>
      </c>
      <c r="G182" s="9">
        <f>+G183</f>
        <v>0</v>
      </c>
      <c r="H182" s="9">
        <f t="shared" si="5"/>
        <v>0</v>
      </c>
    </row>
    <row r="183" spans="2:8" x14ac:dyDescent="0.4">
      <c r="B183" s="68"/>
      <c r="C183" s="68"/>
      <c r="D183" s="7" t="s">
        <v>727</v>
      </c>
      <c r="E183" s="9"/>
      <c r="F183" s="9">
        <f t="shared" si="4"/>
        <v>0</v>
      </c>
      <c r="G183" s="9"/>
      <c r="H183" s="9">
        <f t="shared" si="5"/>
        <v>0</v>
      </c>
    </row>
    <row r="184" spans="2:8" x14ac:dyDescent="0.4">
      <c r="B184" s="68"/>
      <c r="C184" s="68"/>
      <c r="D184" s="7" t="s">
        <v>22</v>
      </c>
      <c r="E184" s="9"/>
      <c r="F184" s="9">
        <f t="shared" si="4"/>
        <v>0</v>
      </c>
      <c r="G184" s="9"/>
      <c r="H184" s="9">
        <f t="shared" si="5"/>
        <v>0</v>
      </c>
    </row>
    <row r="185" spans="2:8" x14ac:dyDescent="0.4">
      <c r="B185" s="68"/>
      <c r="C185" s="68"/>
      <c r="D185" s="7" t="s">
        <v>23</v>
      </c>
      <c r="E185" s="9">
        <v>16000</v>
      </c>
      <c r="F185" s="9">
        <f t="shared" si="4"/>
        <v>16000</v>
      </c>
      <c r="G185" s="9"/>
      <c r="H185" s="9">
        <f t="shared" si="5"/>
        <v>16000</v>
      </c>
    </row>
    <row r="186" spans="2:8" x14ac:dyDescent="0.4">
      <c r="B186" s="68"/>
      <c r="C186" s="68"/>
      <c r="D186" s="7" t="s">
        <v>24</v>
      </c>
      <c r="E186" s="9"/>
      <c r="F186" s="9">
        <f t="shared" si="4"/>
        <v>0</v>
      </c>
      <c r="G186" s="9"/>
      <c r="H186" s="9">
        <f t="shared" si="5"/>
        <v>0</v>
      </c>
    </row>
    <row r="187" spans="2:8" x14ac:dyDescent="0.4">
      <c r="B187" s="68"/>
      <c r="C187" s="68"/>
      <c r="D187" s="7" t="s">
        <v>719</v>
      </c>
      <c r="E187" s="9"/>
      <c r="F187" s="9">
        <f t="shared" si="4"/>
        <v>0</v>
      </c>
      <c r="G187" s="9"/>
      <c r="H187" s="9">
        <f t="shared" si="5"/>
        <v>0</v>
      </c>
    </row>
    <row r="188" spans="2:8" x14ac:dyDescent="0.4">
      <c r="B188" s="68"/>
      <c r="C188" s="68"/>
      <c r="D188" s="7" t="s">
        <v>25</v>
      </c>
      <c r="E188" s="9">
        <f>+E189+E190+E191</f>
        <v>3931176</v>
      </c>
      <c r="F188" s="9">
        <f t="shared" si="4"/>
        <v>3931176</v>
      </c>
      <c r="G188" s="9">
        <f>+G189+G190+G191</f>
        <v>0</v>
      </c>
      <c r="H188" s="9">
        <f t="shared" si="5"/>
        <v>3931176</v>
      </c>
    </row>
    <row r="189" spans="2:8" x14ac:dyDescent="0.4">
      <c r="B189" s="68"/>
      <c r="C189" s="68"/>
      <c r="D189" s="7" t="s">
        <v>204</v>
      </c>
      <c r="E189" s="9"/>
      <c r="F189" s="9">
        <f t="shared" si="4"/>
        <v>0</v>
      </c>
      <c r="G189" s="9"/>
      <c r="H189" s="9">
        <f t="shared" si="5"/>
        <v>0</v>
      </c>
    </row>
    <row r="190" spans="2:8" x14ac:dyDescent="0.4">
      <c r="B190" s="68"/>
      <c r="C190" s="68"/>
      <c r="D190" s="7" t="s">
        <v>205</v>
      </c>
      <c r="E190" s="9"/>
      <c r="F190" s="9">
        <f t="shared" si="4"/>
        <v>0</v>
      </c>
      <c r="G190" s="9"/>
      <c r="H190" s="9">
        <f t="shared" si="5"/>
        <v>0</v>
      </c>
    </row>
    <row r="191" spans="2:8" x14ac:dyDescent="0.4">
      <c r="B191" s="68"/>
      <c r="C191" s="68"/>
      <c r="D191" s="7" t="s">
        <v>206</v>
      </c>
      <c r="E191" s="9">
        <v>3931176</v>
      </c>
      <c r="F191" s="9">
        <f t="shared" si="4"/>
        <v>3931176</v>
      </c>
      <c r="G191" s="9"/>
      <c r="H191" s="9">
        <f t="shared" si="5"/>
        <v>3931176</v>
      </c>
    </row>
    <row r="192" spans="2:8" x14ac:dyDescent="0.4">
      <c r="B192" s="68"/>
      <c r="C192" s="68"/>
      <c r="D192" s="7" t="s">
        <v>26</v>
      </c>
      <c r="E192" s="9">
        <f>+E193+E194+E195</f>
        <v>0</v>
      </c>
      <c r="F192" s="9">
        <f t="shared" si="4"/>
        <v>0</v>
      </c>
      <c r="G192" s="9">
        <f>+G193+G194+G195</f>
        <v>0</v>
      </c>
      <c r="H192" s="9">
        <f t="shared" si="5"/>
        <v>0</v>
      </c>
    </row>
    <row r="193" spans="2:8" x14ac:dyDescent="0.4">
      <c r="B193" s="68"/>
      <c r="C193" s="68"/>
      <c r="D193" s="7" t="s">
        <v>207</v>
      </c>
      <c r="E193" s="9"/>
      <c r="F193" s="9">
        <f t="shared" si="4"/>
        <v>0</v>
      </c>
      <c r="G193" s="9"/>
      <c r="H193" s="9">
        <f t="shared" si="5"/>
        <v>0</v>
      </c>
    </row>
    <row r="194" spans="2:8" x14ac:dyDescent="0.4">
      <c r="B194" s="68"/>
      <c r="C194" s="68"/>
      <c r="D194" s="7" t="s">
        <v>208</v>
      </c>
      <c r="E194" s="9"/>
      <c r="F194" s="9">
        <f t="shared" si="4"/>
        <v>0</v>
      </c>
      <c r="G194" s="9"/>
      <c r="H194" s="9">
        <f t="shared" si="5"/>
        <v>0</v>
      </c>
    </row>
    <row r="195" spans="2:8" x14ac:dyDescent="0.4">
      <c r="B195" s="68"/>
      <c r="C195" s="68"/>
      <c r="D195" s="7" t="s">
        <v>209</v>
      </c>
      <c r="E195" s="9"/>
      <c r="F195" s="9">
        <f t="shared" si="4"/>
        <v>0</v>
      </c>
      <c r="G195" s="9"/>
      <c r="H195" s="9">
        <f t="shared" si="5"/>
        <v>0</v>
      </c>
    </row>
    <row r="196" spans="2:8" x14ac:dyDescent="0.4">
      <c r="B196" s="68"/>
      <c r="C196" s="69"/>
      <c r="D196" s="11" t="s">
        <v>27</v>
      </c>
      <c r="E196" s="13">
        <f>+E7+E55+E71+E82+E107+E108+E138+E150+E170+E174+E178+E181+E184+E185+E186+E187+E188+E192</f>
        <v>3947176</v>
      </c>
      <c r="F196" s="13">
        <f t="shared" si="4"/>
        <v>3947176</v>
      </c>
      <c r="G196" s="13">
        <f>+G7+G55+G71+G82+G107+G108+G138+G150+G170+G174+G178+G181+G184+G185+G186+G187+G188+G192</f>
        <v>0</v>
      </c>
      <c r="H196" s="13">
        <f t="shared" si="5"/>
        <v>3947176</v>
      </c>
    </row>
    <row r="197" spans="2:8" x14ac:dyDescent="0.4">
      <c r="B197" s="68"/>
      <c r="C197" s="67" t="s">
        <v>28</v>
      </c>
      <c r="D197" s="7" t="s">
        <v>29</v>
      </c>
      <c r="E197" s="9">
        <f>+E198+E199+E200+E201+E202+E203+E204+E205</f>
        <v>67500</v>
      </c>
      <c r="F197" s="9">
        <f t="shared" si="4"/>
        <v>67500</v>
      </c>
      <c r="G197" s="9">
        <f>+G198+G199+G200+G201+G202+G203+G204+G205</f>
        <v>0</v>
      </c>
      <c r="H197" s="9">
        <f t="shared" si="5"/>
        <v>67500</v>
      </c>
    </row>
    <row r="198" spans="2:8" x14ac:dyDescent="0.4">
      <c r="B198" s="68"/>
      <c r="C198" s="68"/>
      <c r="D198" s="7" t="s">
        <v>210</v>
      </c>
      <c r="E198" s="9">
        <v>67500</v>
      </c>
      <c r="F198" s="9">
        <f t="shared" si="4"/>
        <v>67500</v>
      </c>
      <c r="G198" s="9"/>
      <c r="H198" s="9">
        <f t="shared" si="5"/>
        <v>67500</v>
      </c>
    </row>
    <row r="199" spans="2:8" x14ac:dyDescent="0.4">
      <c r="B199" s="68"/>
      <c r="C199" s="68"/>
      <c r="D199" s="7" t="s">
        <v>211</v>
      </c>
      <c r="E199" s="9"/>
      <c r="F199" s="9">
        <f t="shared" si="4"/>
        <v>0</v>
      </c>
      <c r="G199" s="9"/>
      <c r="H199" s="9">
        <f t="shared" si="5"/>
        <v>0</v>
      </c>
    </row>
    <row r="200" spans="2:8" x14ac:dyDescent="0.4">
      <c r="B200" s="68"/>
      <c r="C200" s="68"/>
      <c r="D200" s="7" t="s">
        <v>212</v>
      </c>
      <c r="E200" s="9"/>
      <c r="F200" s="9">
        <f t="shared" ref="F200:F263" si="6">+E200</f>
        <v>0</v>
      </c>
      <c r="G200" s="9"/>
      <c r="H200" s="9">
        <f t="shared" ref="H200:H263" si="7">F200-ABS(G200)</f>
        <v>0</v>
      </c>
    </row>
    <row r="201" spans="2:8" x14ac:dyDescent="0.4">
      <c r="B201" s="68"/>
      <c r="C201" s="68"/>
      <c r="D201" s="7" t="s">
        <v>213</v>
      </c>
      <c r="E201" s="9"/>
      <c r="F201" s="9">
        <f t="shared" si="6"/>
        <v>0</v>
      </c>
      <c r="G201" s="9"/>
      <c r="H201" s="9">
        <f t="shared" si="7"/>
        <v>0</v>
      </c>
    </row>
    <row r="202" spans="2:8" x14ac:dyDescent="0.4">
      <c r="B202" s="68"/>
      <c r="C202" s="68"/>
      <c r="D202" s="7" t="s">
        <v>214</v>
      </c>
      <c r="E202" s="9"/>
      <c r="F202" s="9">
        <f t="shared" si="6"/>
        <v>0</v>
      </c>
      <c r="G202" s="9"/>
      <c r="H202" s="9">
        <f t="shared" si="7"/>
        <v>0</v>
      </c>
    </row>
    <row r="203" spans="2:8" x14ac:dyDescent="0.4">
      <c r="B203" s="68"/>
      <c r="C203" s="68"/>
      <c r="D203" s="7" t="s">
        <v>215</v>
      </c>
      <c r="E203" s="9"/>
      <c r="F203" s="9">
        <f t="shared" si="6"/>
        <v>0</v>
      </c>
      <c r="G203" s="9"/>
      <c r="H203" s="9">
        <f t="shared" si="7"/>
        <v>0</v>
      </c>
    </row>
    <row r="204" spans="2:8" x14ac:dyDescent="0.4">
      <c r="B204" s="68"/>
      <c r="C204" s="68"/>
      <c r="D204" s="7" t="s">
        <v>216</v>
      </c>
      <c r="E204" s="9"/>
      <c r="F204" s="9">
        <f t="shared" si="6"/>
        <v>0</v>
      </c>
      <c r="G204" s="9"/>
      <c r="H204" s="9">
        <f t="shared" si="7"/>
        <v>0</v>
      </c>
    </row>
    <row r="205" spans="2:8" x14ac:dyDescent="0.4">
      <c r="B205" s="68"/>
      <c r="C205" s="68"/>
      <c r="D205" s="7" t="s">
        <v>217</v>
      </c>
      <c r="E205" s="9"/>
      <c r="F205" s="9">
        <f t="shared" si="6"/>
        <v>0</v>
      </c>
      <c r="G205" s="9"/>
      <c r="H205" s="9">
        <f t="shared" si="7"/>
        <v>0</v>
      </c>
    </row>
    <row r="206" spans="2:8" x14ac:dyDescent="0.4">
      <c r="B206" s="68"/>
      <c r="C206" s="68"/>
      <c r="D206" s="7" t="s">
        <v>30</v>
      </c>
      <c r="E206" s="9">
        <f>+E207+E208+E209+E210+E211+E212+E213+E214+E215+E216+E217+E218+E219+E220+E221+E222+E223+E224+E225+E226+E227+E228+E229+E230+E231+E232+E233+E234</f>
        <v>825158</v>
      </c>
      <c r="F206" s="9">
        <f t="shared" si="6"/>
        <v>825158</v>
      </c>
      <c r="G206" s="9">
        <f>+G207+G208+G209+G210+G211+G212+G213+G214+G215+G216+G217+G218+G219+G220+G221+G222+G223+G224+G225+G226+G227+G228+G229+G230+G231+G232+G233+G234</f>
        <v>0</v>
      </c>
      <c r="H206" s="9">
        <f t="shared" si="7"/>
        <v>825158</v>
      </c>
    </row>
    <row r="207" spans="2:8" x14ac:dyDescent="0.4">
      <c r="B207" s="68"/>
      <c r="C207" s="68"/>
      <c r="D207" s="7" t="s">
        <v>218</v>
      </c>
      <c r="E207" s="9"/>
      <c r="F207" s="9">
        <f t="shared" si="6"/>
        <v>0</v>
      </c>
      <c r="G207" s="9"/>
      <c r="H207" s="9">
        <f t="shared" si="7"/>
        <v>0</v>
      </c>
    </row>
    <row r="208" spans="2:8" x14ac:dyDescent="0.4">
      <c r="B208" s="68"/>
      <c r="C208" s="68"/>
      <c r="D208" s="7" t="s">
        <v>219</v>
      </c>
      <c r="E208" s="9"/>
      <c r="F208" s="9">
        <f t="shared" si="6"/>
        <v>0</v>
      </c>
      <c r="G208" s="9"/>
      <c r="H208" s="9">
        <f t="shared" si="7"/>
        <v>0</v>
      </c>
    </row>
    <row r="209" spans="2:8" x14ac:dyDescent="0.4">
      <c r="B209" s="68"/>
      <c r="C209" s="68"/>
      <c r="D209" s="7" t="s">
        <v>220</v>
      </c>
      <c r="E209" s="9"/>
      <c r="F209" s="9">
        <f t="shared" si="6"/>
        <v>0</v>
      </c>
      <c r="G209" s="9"/>
      <c r="H209" s="9">
        <f t="shared" si="7"/>
        <v>0</v>
      </c>
    </row>
    <row r="210" spans="2:8" x14ac:dyDescent="0.4">
      <c r="B210" s="68"/>
      <c r="C210" s="68"/>
      <c r="D210" s="7" t="s">
        <v>221</v>
      </c>
      <c r="E210" s="9"/>
      <c r="F210" s="9">
        <f t="shared" si="6"/>
        <v>0</v>
      </c>
      <c r="G210" s="9"/>
      <c r="H210" s="9">
        <f t="shared" si="7"/>
        <v>0</v>
      </c>
    </row>
    <row r="211" spans="2:8" x14ac:dyDescent="0.4">
      <c r="B211" s="68"/>
      <c r="C211" s="68"/>
      <c r="D211" s="7" t="s">
        <v>222</v>
      </c>
      <c r="E211" s="9"/>
      <c r="F211" s="9">
        <f t="shared" si="6"/>
        <v>0</v>
      </c>
      <c r="G211" s="9"/>
      <c r="H211" s="9">
        <f t="shared" si="7"/>
        <v>0</v>
      </c>
    </row>
    <row r="212" spans="2:8" x14ac:dyDescent="0.4">
      <c r="B212" s="68"/>
      <c r="C212" s="68"/>
      <c r="D212" s="7" t="s">
        <v>223</v>
      </c>
      <c r="E212" s="9"/>
      <c r="F212" s="9">
        <f t="shared" si="6"/>
        <v>0</v>
      </c>
      <c r="G212" s="9"/>
      <c r="H212" s="9">
        <f t="shared" si="7"/>
        <v>0</v>
      </c>
    </row>
    <row r="213" spans="2:8" x14ac:dyDescent="0.4">
      <c r="B213" s="68"/>
      <c r="C213" s="68"/>
      <c r="D213" s="7" t="s">
        <v>224</v>
      </c>
      <c r="E213" s="9"/>
      <c r="F213" s="9">
        <f t="shared" si="6"/>
        <v>0</v>
      </c>
      <c r="G213" s="9"/>
      <c r="H213" s="9">
        <f t="shared" si="7"/>
        <v>0</v>
      </c>
    </row>
    <row r="214" spans="2:8" x14ac:dyDescent="0.4">
      <c r="B214" s="68"/>
      <c r="C214" s="68"/>
      <c r="D214" s="7" t="s">
        <v>225</v>
      </c>
      <c r="E214" s="9"/>
      <c r="F214" s="9">
        <f t="shared" si="6"/>
        <v>0</v>
      </c>
      <c r="G214" s="9"/>
      <c r="H214" s="9">
        <f t="shared" si="7"/>
        <v>0</v>
      </c>
    </row>
    <row r="215" spans="2:8" x14ac:dyDescent="0.4">
      <c r="B215" s="68"/>
      <c r="C215" s="68"/>
      <c r="D215" s="7" t="s">
        <v>226</v>
      </c>
      <c r="E215" s="9"/>
      <c r="F215" s="9">
        <f t="shared" si="6"/>
        <v>0</v>
      </c>
      <c r="G215" s="9"/>
      <c r="H215" s="9">
        <f t="shared" si="7"/>
        <v>0</v>
      </c>
    </row>
    <row r="216" spans="2:8" x14ac:dyDescent="0.4">
      <c r="B216" s="68"/>
      <c r="C216" s="68"/>
      <c r="D216" s="7" t="s">
        <v>227</v>
      </c>
      <c r="E216" s="9"/>
      <c r="F216" s="9">
        <f t="shared" si="6"/>
        <v>0</v>
      </c>
      <c r="G216" s="9"/>
      <c r="H216" s="9">
        <f t="shared" si="7"/>
        <v>0</v>
      </c>
    </row>
    <row r="217" spans="2:8" x14ac:dyDescent="0.4">
      <c r="B217" s="68"/>
      <c r="C217" s="68"/>
      <c r="D217" s="7" t="s">
        <v>228</v>
      </c>
      <c r="E217" s="9"/>
      <c r="F217" s="9">
        <f t="shared" si="6"/>
        <v>0</v>
      </c>
      <c r="G217" s="9"/>
      <c r="H217" s="9">
        <f t="shared" si="7"/>
        <v>0</v>
      </c>
    </row>
    <row r="218" spans="2:8" x14ac:dyDescent="0.4">
      <c r="B218" s="68"/>
      <c r="C218" s="68"/>
      <c r="D218" s="7" t="s">
        <v>229</v>
      </c>
      <c r="E218" s="9"/>
      <c r="F218" s="9">
        <f t="shared" si="6"/>
        <v>0</v>
      </c>
      <c r="G218" s="9"/>
      <c r="H218" s="9">
        <f t="shared" si="7"/>
        <v>0</v>
      </c>
    </row>
    <row r="219" spans="2:8" x14ac:dyDescent="0.4">
      <c r="B219" s="68"/>
      <c r="C219" s="68"/>
      <c r="D219" s="7" t="s">
        <v>230</v>
      </c>
      <c r="E219" s="9"/>
      <c r="F219" s="9">
        <f t="shared" si="6"/>
        <v>0</v>
      </c>
      <c r="G219" s="9"/>
      <c r="H219" s="9">
        <f t="shared" si="7"/>
        <v>0</v>
      </c>
    </row>
    <row r="220" spans="2:8" x14ac:dyDescent="0.4">
      <c r="B220" s="68"/>
      <c r="C220" s="68"/>
      <c r="D220" s="7" t="s">
        <v>231</v>
      </c>
      <c r="E220" s="9"/>
      <c r="F220" s="9">
        <f t="shared" si="6"/>
        <v>0</v>
      </c>
      <c r="G220" s="9"/>
      <c r="H220" s="9">
        <f t="shared" si="7"/>
        <v>0</v>
      </c>
    </row>
    <row r="221" spans="2:8" x14ac:dyDescent="0.4">
      <c r="B221" s="68"/>
      <c r="C221" s="68"/>
      <c r="D221" s="7" t="s">
        <v>232</v>
      </c>
      <c r="E221" s="9"/>
      <c r="F221" s="9">
        <f t="shared" si="6"/>
        <v>0</v>
      </c>
      <c r="G221" s="9"/>
      <c r="H221" s="9">
        <f t="shared" si="7"/>
        <v>0</v>
      </c>
    </row>
    <row r="222" spans="2:8" x14ac:dyDescent="0.4">
      <c r="B222" s="68"/>
      <c r="C222" s="68"/>
      <c r="D222" s="7" t="s">
        <v>233</v>
      </c>
      <c r="E222" s="9"/>
      <c r="F222" s="9">
        <f t="shared" si="6"/>
        <v>0</v>
      </c>
      <c r="G222" s="9"/>
      <c r="H222" s="9">
        <f t="shared" si="7"/>
        <v>0</v>
      </c>
    </row>
    <row r="223" spans="2:8" x14ac:dyDescent="0.4">
      <c r="B223" s="68"/>
      <c r="C223" s="68"/>
      <c r="D223" s="7" t="s">
        <v>234</v>
      </c>
      <c r="E223" s="9"/>
      <c r="F223" s="9">
        <f t="shared" si="6"/>
        <v>0</v>
      </c>
      <c r="G223" s="9"/>
      <c r="H223" s="9">
        <f t="shared" si="7"/>
        <v>0</v>
      </c>
    </row>
    <row r="224" spans="2:8" x14ac:dyDescent="0.4">
      <c r="B224" s="68"/>
      <c r="C224" s="68"/>
      <c r="D224" s="7" t="s">
        <v>235</v>
      </c>
      <c r="E224" s="9"/>
      <c r="F224" s="9">
        <f t="shared" si="6"/>
        <v>0</v>
      </c>
      <c r="G224" s="9"/>
      <c r="H224" s="9">
        <f t="shared" si="7"/>
        <v>0</v>
      </c>
    </row>
    <row r="225" spans="2:8" x14ac:dyDescent="0.4">
      <c r="B225" s="68"/>
      <c r="C225" s="68"/>
      <c r="D225" s="7" t="s">
        <v>236</v>
      </c>
      <c r="E225" s="9"/>
      <c r="F225" s="9">
        <f t="shared" si="6"/>
        <v>0</v>
      </c>
      <c r="G225" s="9"/>
      <c r="H225" s="9">
        <f t="shared" si="7"/>
        <v>0</v>
      </c>
    </row>
    <row r="226" spans="2:8" x14ac:dyDescent="0.4">
      <c r="B226" s="68"/>
      <c r="C226" s="68"/>
      <c r="D226" s="7" t="s">
        <v>237</v>
      </c>
      <c r="E226" s="9"/>
      <c r="F226" s="9">
        <f t="shared" si="6"/>
        <v>0</v>
      </c>
      <c r="G226" s="9"/>
      <c r="H226" s="9">
        <f t="shared" si="7"/>
        <v>0</v>
      </c>
    </row>
    <row r="227" spans="2:8" x14ac:dyDescent="0.4">
      <c r="B227" s="68"/>
      <c r="C227" s="68"/>
      <c r="D227" s="7" t="s">
        <v>238</v>
      </c>
      <c r="E227" s="9"/>
      <c r="F227" s="9">
        <f t="shared" si="6"/>
        <v>0</v>
      </c>
      <c r="G227" s="9"/>
      <c r="H227" s="9">
        <f t="shared" si="7"/>
        <v>0</v>
      </c>
    </row>
    <row r="228" spans="2:8" x14ac:dyDescent="0.4">
      <c r="B228" s="68"/>
      <c r="C228" s="68"/>
      <c r="D228" s="7" t="s">
        <v>239</v>
      </c>
      <c r="E228" s="9"/>
      <c r="F228" s="9">
        <f t="shared" si="6"/>
        <v>0</v>
      </c>
      <c r="G228" s="9"/>
      <c r="H228" s="9">
        <f t="shared" si="7"/>
        <v>0</v>
      </c>
    </row>
    <row r="229" spans="2:8" x14ac:dyDescent="0.4">
      <c r="B229" s="68"/>
      <c r="C229" s="68"/>
      <c r="D229" s="7" t="s">
        <v>240</v>
      </c>
      <c r="E229" s="9"/>
      <c r="F229" s="9">
        <f t="shared" si="6"/>
        <v>0</v>
      </c>
      <c r="G229" s="9"/>
      <c r="H229" s="9">
        <f t="shared" si="7"/>
        <v>0</v>
      </c>
    </row>
    <row r="230" spans="2:8" x14ac:dyDescent="0.4">
      <c r="B230" s="68"/>
      <c r="C230" s="68"/>
      <c r="D230" s="7" t="s">
        <v>241</v>
      </c>
      <c r="E230" s="9">
        <v>825158</v>
      </c>
      <c r="F230" s="9">
        <f t="shared" si="6"/>
        <v>825158</v>
      </c>
      <c r="G230" s="9"/>
      <c r="H230" s="9">
        <f t="shared" si="7"/>
        <v>825158</v>
      </c>
    </row>
    <row r="231" spans="2:8" x14ac:dyDescent="0.4">
      <c r="B231" s="68"/>
      <c r="C231" s="68"/>
      <c r="D231" s="7" t="s">
        <v>242</v>
      </c>
      <c r="E231" s="9"/>
      <c r="F231" s="9">
        <f t="shared" si="6"/>
        <v>0</v>
      </c>
      <c r="G231" s="9"/>
      <c r="H231" s="9">
        <f t="shared" si="7"/>
        <v>0</v>
      </c>
    </row>
    <row r="232" spans="2:8" x14ac:dyDescent="0.4">
      <c r="B232" s="68"/>
      <c r="C232" s="68"/>
      <c r="D232" s="7" t="s">
        <v>243</v>
      </c>
      <c r="E232" s="9"/>
      <c r="F232" s="9">
        <f t="shared" si="6"/>
        <v>0</v>
      </c>
      <c r="G232" s="9"/>
      <c r="H232" s="9">
        <f t="shared" si="7"/>
        <v>0</v>
      </c>
    </row>
    <row r="233" spans="2:8" x14ac:dyDescent="0.4">
      <c r="B233" s="68"/>
      <c r="C233" s="68"/>
      <c r="D233" s="7" t="s">
        <v>244</v>
      </c>
      <c r="E233" s="9"/>
      <c r="F233" s="9">
        <f t="shared" si="6"/>
        <v>0</v>
      </c>
      <c r="G233" s="9"/>
      <c r="H233" s="9">
        <f t="shared" si="7"/>
        <v>0</v>
      </c>
    </row>
    <row r="234" spans="2:8" x14ac:dyDescent="0.4">
      <c r="B234" s="68"/>
      <c r="C234" s="68"/>
      <c r="D234" s="7" t="s">
        <v>245</v>
      </c>
      <c r="E234" s="9"/>
      <c r="F234" s="9">
        <f t="shared" si="6"/>
        <v>0</v>
      </c>
      <c r="G234" s="9"/>
      <c r="H234" s="9">
        <f t="shared" si="7"/>
        <v>0</v>
      </c>
    </row>
    <row r="235" spans="2:8" x14ac:dyDescent="0.4">
      <c r="B235" s="68"/>
      <c r="C235" s="68"/>
      <c r="D235" s="7" t="s">
        <v>31</v>
      </c>
      <c r="E235" s="9">
        <f>+E236+E237+E238+E239+E240+E241+E242+E243+E244+E245+E246+E247+E248+E249+E250+E251+E252+E253+E254+E255+E256+E257</f>
        <v>1187892</v>
      </c>
      <c r="F235" s="9">
        <f t="shared" si="6"/>
        <v>1187892</v>
      </c>
      <c r="G235" s="9">
        <f>+G236+G237+G238+G239+G240+G241+G242+G243+G244+G245+G246+G247+G248+G249+G250+G251+G252+G253+G254+G255+G256+G257</f>
        <v>0</v>
      </c>
      <c r="H235" s="9">
        <f t="shared" si="7"/>
        <v>1187892</v>
      </c>
    </row>
    <row r="236" spans="2:8" x14ac:dyDescent="0.4">
      <c r="B236" s="68"/>
      <c r="C236" s="68"/>
      <c r="D236" s="7" t="s">
        <v>246</v>
      </c>
      <c r="E236" s="9"/>
      <c r="F236" s="9">
        <f t="shared" si="6"/>
        <v>0</v>
      </c>
      <c r="G236" s="9"/>
      <c r="H236" s="9">
        <f t="shared" si="7"/>
        <v>0</v>
      </c>
    </row>
    <row r="237" spans="2:8" x14ac:dyDescent="0.4">
      <c r="B237" s="68"/>
      <c r="C237" s="68"/>
      <c r="D237" s="7" t="s">
        <v>247</v>
      </c>
      <c r="E237" s="9"/>
      <c r="F237" s="9">
        <f t="shared" si="6"/>
        <v>0</v>
      </c>
      <c r="G237" s="9"/>
      <c r="H237" s="9">
        <f t="shared" si="7"/>
        <v>0</v>
      </c>
    </row>
    <row r="238" spans="2:8" x14ac:dyDescent="0.4">
      <c r="B238" s="68"/>
      <c r="C238" s="68"/>
      <c r="D238" s="7" t="s">
        <v>248</v>
      </c>
      <c r="E238" s="9">
        <v>97020</v>
      </c>
      <c r="F238" s="9">
        <f t="shared" si="6"/>
        <v>97020</v>
      </c>
      <c r="G238" s="9"/>
      <c r="H238" s="9">
        <f t="shared" si="7"/>
        <v>97020</v>
      </c>
    </row>
    <row r="239" spans="2:8" x14ac:dyDescent="0.4">
      <c r="B239" s="68"/>
      <c r="C239" s="68"/>
      <c r="D239" s="7" t="s">
        <v>249</v>
      </c>
      <c r="E239" s="9"/>
      <c r="F239" s="9">
        <f t="shared" si="6"/>
        <v>0</v>
      </c>
      <c r="G239" s="9"/>
      <c r="H239" s="9">
        <f t="shared" si="7"/>
        <v>0</v>
      </c>
    </row>
    <row r="240" spans="2:8" x14ac:dyDescent="0.4">
      <c r="B240" s="68"/>
      <c r="C240" s="68"/>
      <c r="D240" s="7" t="s">
        <v>250</v>
      </c>
      <c r="E240" s="9"/>
      <c r="F240" s="9">
        <f t="shared" si="6"/>
        <v>0</v>
      </c>
      <c r="G240" s="9"/>
      <c r="H240" s="9">
        <f t="shared" si="7"/>
        <v>0</v>
      </c>
    </row>
    <row r="241" spans="2:8" x14ac:dyDescent="0.4">
      <c r="B241" s="68"/>
      <c r="C241" s="68"/>
      <c r="D241" s="7" t="s">
        <v>251</v>
      </c>
      <c r="E241" s="9"/>
      <c r="F241" s="9">
        <f t="shared" si="6"/>
        <v>0</v>
      </c>
      <c r="G241" s="9"/>
      <c r="H241" s="9">
        <f t="shared" si="7"/>
        <v>0</v>
      </c>
    </row>
    <row r="242" spans="2:8" x14ac:dyDescent="0.4">
      <c r="B242" s="68"/>
      <c r="C242" s="68"/>
      <c r="D242" s="7" t="s">
        <v>229</v>
      </c>
      <c r="E242" s="9"/>
      <c r="F242" s="9">
        <f t="shared" si="6"/>
        <v>0</v>
      </c>
      <c r="G242" s="9"/>
      <c r="H242" s="9">
        <f t="shared" si="7"/>
        <v>0</v>
      </c>
    </row>
    <row r="243" spans="2:8" x14ac:dyDescent="0.4">
      <c r="B243" s="68"/>
      <c r="C243" s="68"/>
      <c r="D243" s="7" t="s">
        <v>230</v>
      </c>
      <c r="E243" s="9"/>
      <c r="F243" s="9">
        <f t="shared" si="6"/>
        <v>0</v>
      </c>
      <c r="G243" s="9"/>
      <c r="H243" s="9">
        <f t="shared" si="7"/>
        <v>0</v>
      </c>
    </row>
    <row r="244" spans="2:8" x14ac:dyDescent="0.4">
      <c r="B244" s="68"/>
      <c r="C244" s="68"/>
      <c r="D244" s="7" t="s">
        <v>236</v>
      </c>
      <c r="E244" s="9"/>
      <c r="F244" s="9">
        <f t="shared" si="6"/>
        <v>0</v>
      </c>
      <c r="G244" s="9"/>
      <c r="H244" s="9">
        <f t="shared" si="7"/>
        <v>0</v>
      </c>
    </row>
    <row r="245" spans="2:8" x14ac:dyDescent="0.4">
      <c r="B245" s="68"/>
      <c r="C245" s="68"/>
      <c r="D245" s="7" t="s">
        <v>252</v>
      </c>
      <c r="E245" s="9"/>
      <c r="F245" s="9">
        <f t="shared" si="6"/>
        <v>0</v>
      </c>
      <c r="G245" s="9"/>
      <c r="H245" s="9">
        <f t="shared" si="7"/>
        <v>0</v>
      </c>
    </row>
    <row r="246" spans="2:8" x14ac:dyDescent="0.4">
      <c r="B246" s="68"/>
      <c r="C246" s="68"/>
      <c r="D246" s="7" t="s">
        <v>253</v>
      </c>
      <c r="E246" s="9">
        <v>158338</v>
      </c>
      <c r="F246" s="9">
        <f t="shared" si="6"/>
        <v>158338</v>
      </c>
      <c r="G246" s="9"/>
      <c r="H246" s="9">
        <f t="shared" si="7"/>
        <v>158338</v>
      </c>
    </row>
    <row r="247" spans="2:8" x14ac:dyDescent="0.4">
      <c r="B247" s="68"/>
      <c r="C247" s="68"/>
      <c r="D247" s="7" t="s">
        <v>254</v>
      </c>
      <c r="E247" s="9"/>
      <c r="F247" s="9">
        <f t="shared" si="6"/>
        <v>0</v>
      </c>
      <c r="G247" s="9"/>
      <c r="H247" s="9">
        <f t="shared" si="7"/>
        <v>0</v>
      </c>
    </row>
    <row r="248" spans="2:8" x14ac:dyDescent="0.4">
      <c r="B248" s="68"/>
      <c r="C248" s="68"/>
      <c r="D248" s="7" t="s">
        <v>255</v>
      </c>
      <c r="E248" s="9">
        <v>660000</v>
      </c>
      <c r="F248" s="9">
        <f t="shared" si="6"/>
        <v>660000</v>
      </c>
      <c r="G248" s="9"/>
      <c r="H248" s="9">
        <f t="shared" si="7"/>
        <v>660000</v>
      </c>
    </row>
    <row r="249" spans="2:8" x14ac:dyDescent="0.4">
      <c r="B249" s="68"/>
      <c r="C249" s="68"/>
      <c r="D249" s="7" t="s">
        <v>256</v>
      </c>
      <c r="E249" s="9"/>
      <c r="F249" s="9">
        <f t="shared" si="6"/>
        <v>0</v>
      </c>
      <c r="G249" s="9"/>
      <c r="H249" s="9">
        <f t="shared" si="7"/>
        <v>0</v>
      </c>
    </row>
    <row r="250" spans="2:8" x14ac:dyDescent="0.4">
      <c r="B250" s="68"/>
      <c r="C250" s="68"/>
      <c r="D250" s="7" t="s">
        <v>232</v>
      </c>
      <c r="E250" s="9"/>
      <c r="F250" s="9">
        <f t="shared" si="6"/>
        <v>0</v>
      </c>
      <c r="G250" s="9"/>
      <c r="H250" s="9">
        <f t="shared" si="7"/>
        <v>0</v>
      </c>
    </row>
    <row r="251" spans="2:8" x14ac:dyDescent="0.4">
      <c r="B251" s="68"/>
      <c r="C251" s="68"/>
      <c r="D251" s="7" t="s">
        <v>233</v>
      </c>
      <c r="E251" s="9"/>
      <c r="F251" s="9">
        <f t="shared" si="6"/>
        <v>0</v>
      </c>
      <c r="G251" s="9"/>
      <c r="H251" s="9">
        <f t="shared" si="7"/>
        <v>0</v>
      </c>
    </row>
    <row r="252" spans="2:8" x14ac:dyDescent="0.4">
      <c r="B252" s="68"/>
      <c r="C252" s="68"/>
      <c r="D252" s="7" t="s">
        <v>257</v>
      </c>
      <c r="E252" s="9">
        <v>141781</v>
      </c>
      <c r="F252" s="9">
        <f t="shared" si="6"/>
        <v>141781</v>
      </c>
      <c r="G252" s="9"/>
      <c r="H252" s="9">
        <f t="shared" si="7"/>
        <v>141781</v>
      </c>
    </row>
    <row r="253" spans="2:8" x14ac:dyDescent="0.4">
      <c r="B253" s="68"/>
      <c r="C253" s="68"/>
      <c r="D253" s="7" t="s">
        <v>258</v>
      </c>
      <c r="E253" s="9"/>
      <c r="F253" s="9">
        <f t="shared" si="6"/>
        <v>0</v>
      </c>
      <c r="G253" s="9"/>
      <c r="H253" s="9">
        <f t="shared" si="7"/>
        <v>0</v>
      </c>
    </row>
    <row r="254" spans="2:8" x14ac:dyDescent="0.4">
      <c r="B254" s="68"/>
      <c r="C254" s="68"/>
      <c r="D254" s="7" t="s">
        <v>259</v>
      </c>
      <c r="E254" s="9"/>
      <c r="F254" s="9">
        <f t="shared" si="6"/>
        <v>0</v>
      </c>
      <c r="G254" s="9"/>
      <c r="H254" s="9">
        <f t="shared" si="7"/>
        <v>0</v>
      </c>
    </row>
    <row r="255" spans="2:8" x14ac:dyDescent="0.4">
      <c r="B255" s="68"/>
      <c r="C255" s="68"/>
      <c r="D255" s="7" t="s">
        <v>260</v>
      </c>
      <c r="E255" s="9"/>
      <c r="F255" s="9">
        <f t="shared" si="6"/>
        <v>0</v>
      </c>
      <c r="G255" s="9"/>
      <c r="H255" s="9">
        <f t="shared" si="7"/>
        <v>0</v>
      </c>
    </row>
    <row r="256" spans="2:8" x14ac:dyDescent="0.4">
      <c r="B256" s="68"/>
      <c r="C256" s="68"/>
      <c r="D256" s="7" t="s">
        <v>261</v>
      </c>
      <c r="E256" s="9"/>
      <c r="F256" s="9">
        <f t="shared" si="6"/>
        <v>0</v>
      </c>
      <c r="G256" s="9"/>
      <c r="H256" s="9">
        <f t="shared" si="7"/>
        <v>0</v>
      </c>
    </row>
    <row r="257" spans="2:8" x14ac:dyDescent="0.4">
      <c r="B257" s="68"/>
      <c r="C257" s="68"/>
      <c r="D257" s="7" t="s">
        <v>245</v>
      </c>
      <c r="E257" s="9">
        <v>130753</v>
      </c>
      <c r="F257" s="9">
        <f t="shared" si="6"/>
        <v>130753</v>
      </c>
      <c r="G257" s="9"/>
      <c r="H257" s="9">
        <f t="shared" si="7"/>
        <v>130753</v>
      </c>
    </row>
    <row r="258" spans="2:8" x14ac:dyDescent="0.4">
      <c r="B258" s="68"/>
      <c r="C258" s="68"/>
      <c r="D258" s="7" t="s">
        <v>32</v>
      </c>
      <c r="E258" s="9">
        <f>+E259+E262</f>
        <v>0</v>
      </c>
      <c r="F258" s="9">
        <f t="shared" si="6"/>
        <v>0</v>
      </c>
      <c r="G258" s="9">
        <f>+G259+G262</f>
        <v>0</v>
      </c>
      <c r="H258" s="9">
        <f t="shared" si="7"/>
        <v>0</v>
      </c>
    </row>
    <row r="259" spans="2:8" x14ac:dyDescent="0.4">
      <c r="B259" s="68"/>
      <c r="C259" s="68"/>
      <c r="D259" s="7" t="s">
        <v>262</v>
      </c>
      <c r="E259" s="9">
        <f>+E260+E261</f>
        <v>0</v>
      </c>
      <c r="F259" s="9">
        <f t="shared" si="6"/>
        <v>0</v>
      </c>
      <c r="G259" s="9">
        <f>+G260+G261</f>
        <v>0</v>
      </c>
      <c r="H259" s="9">
        <f t="shared" si="7"/>
        <v>0</v>
      </c>
    </row>
    <row r="260" spans="2:8" x14ac:dyDescent="0.4">
      <c r="B260" s="68"/>
      <c r="C260" s="68"/>
      <c r="D260" s="7" t="s">
        <v>263</v>
      </c>
      <c r="E260" s="9"/>
      <c r="F260" s="9">
        <f t="shared" si="6"/>
        <v>0</v>
      </c>
      <c r="G260" s="9"/>
      <c r="H260" s="9">
        <f t="shared" si="7"/>
        <v>0</v>
      </c>
    </row>
    <row r="261" spans="2:8" x14ac:dyDescent="0.4">
      <c r="B261" s="68"/>
      <c r="C261" s="68"/>
      <c r="D261" s="7" t="s">
        <v>264</v>
      </c>
      <c r="E261" s="9"/>
      <c r="F261" s="9">
        <f t="shared" si="6"/>
        <v>0</v>
      </c>
      <c r="G261" s="9"/>
      <c r="H261" s="9">
        <f t="shared" si="7"/>
        <v>0</v>
      </c>
    </row>
    <row r="262" spans="2:8" x14ac:dyDescent="0.4">
      <c r="B262" s="68"/>
      <c r="C262" s="68"/>
      <c r="D262" s="7" t="s">
        <v>265</v>
      </c>
      <c r="E262" s="9"/>
      <c r="F262" s="9">
        <f t="shared" si="6"/>
        <v>0</v>
      </c>
      <c r="G262" s="9"/>
      <c r="H262" s="9">
        <f t="shared" si="7"/>
        <v>0</v>
      </c>
    </row>
    <row r="263" spans="2:8" x14ac:dyDescent="0.4">
      <c r="B263" s="68"/>
      <c r="C263" s="68"/>
      <c r="D263" s="7" t="s">
        <v>33</v>
      </c>
      <c r="E263" s="9"/>
      <c r="F263" s="9">
        <f t="shared" si="6"/>
        <v>0</v>
      </c>
      <c r="G263" s="9"/>
      <c r="H263" s="9">
        <f t="shared" si="7"/>
        <v>0</v>
      </c>
    </row>
    <row r="264" spans="2:8" x14ac:dyDescent="0.4">
      <c r="B264" s="68"/>
      <c r="C264" s="68"/>
      <c r="D264" s="7" t="s">
        <v>34</v>
      </c>
      <c r="E264" s="9"/>
      <c r="F264" s="9">
        <f t="shared" ref="F264:F327" si="8">+E264</f>
        <v>0</v>
      </c>
      <c r="G264" s="9"/>
      <c r="H264" s="9">
        <f t="shared" ref="H264:H327" si="9">F264-ABS(G264)</f>
        <v>0</v>
      </c>
    </row>
    <row r="265" spans="2:8" x14ac:dyDescent="0.4">
      <c r="B265" s="68"/>
      <c r="C265" s="68"/>
      <c r="D265" s="7" t="s">
        <v>35</v>
      </c>
      <c r="E265" s="9"/>
      <c r="F265" s="9">
        <f t="shared" si="8"/>
        <v>0</v>
      </c>
      <c r="G265" s="9"/>
      <c r="H265" s="9">
        <f t="shared" si="9"/>
        <v>0</v>
      </c>
    </row>
    <row r="266" spans="2:8" x14ac:dyDescent="0.4">
      <c r="B266" s="68"/>
      <c r="C266" s="68"/>
      <c r="D266" s="7" t="s">
        <v>720</v>
      </c>
      <c r="E266" s="9"/>
      <c r="F266" s="9">
        <f t="shared" si="8"/>
        <v>0</v>
      </c>
      <c r="G266" s="9"/>
      <c r="H266" s="9">
        <f t="shared" si="9"/>
        <v>0</v>
      </c>
    </row>
    <row r="267" spans="2:8" x14ac:dyDescent="0.4">
      <c r="B267" s="68"/>
      <c r="C267" s="68"/>
      <c r="D267" s="7" t="s">
        <v>36</v>
      </c>
      <c r="E267" s="9">
        <f>+E268+E269</f>
        <v>1716589</v>
      </c>
      <c r="F267" s="9">
        <f t="shared" si="8"/>
        <v>1716589</v>
      </c>
      <c r="G267" s="9">
        <f>+G268+G269</f>
        <v>0</v>
      </c>
      <c r="H267" s="9">
        <f t="shared" si="9"/>
        <v>1716589</v>
      </c>
    </row>
    <row r="268" spans="2:8" x14ac:dyDescent="0.4">
      <c r="B268" s="68"/>
      <c r="C268" s="68"/>
      <c r="D268" s="7" t="s">
        <v>266</v>
      </c>
      <c r="E268" s="9"/>
      <c r="F268" s="9">
        <f t="shared" si="8"/>
        <v>0</v>
      </c>
      <c r="G268" s="9"/>
      <c r="H268" s="9">
        <f t="shared" si="9"/>
        <v>0</v>
      </c>
    </row>
    <row r="269" spans="2:8" x14ac:dyDescent="0.4">
      <c r="B269" s="68"/>
      <c r="C269" s="68"/>
      <c r="D269" s="7" t="s">
        <v>245</v>
      </c>
      <c r="E269" s="9">
        <v>1716589</v>
      </c>
      <c r="F269" s="9">
        <f t="shared" si="8"/>
        <v>1716589</v>
      </c>
      <c r="G269" s="9"/>
      <c r="H269" s="9">
        <f t="shared" si="9"/>
        <v>1716589</v>
      </c>
    </row>
    <row r="270" spans="2:8" x14ac:dyDescent="0.4">
      <c r="B270" s="68"/>
      <c r="C270" s="68"/>
      <c r="D270" s="7" t="s">
        <v>37</v>
      </c>
      <c r="E270" s="9">
        <f>+E271+E272+E274+E275+E276</f>
        <v>0</v>
      </c>
      <c r="F270" s="9">
        <f t="shared" si="8"/>
        <v>0</v>
      </c>
      <c r="G270" s="9">
        <f>+G271+G272+G274+G275+G276</f>
        <v>0</v>
      </c>
      <c r="H270" s="9">
        <f t="shared" si="9"/>
        <v>0</v>
      </c>
    </row>
    <row r="271" spans="2:8" x14ac:dyDescent="0.4">
      <c r="B271" s="68"/>
      <c r="C271" s="68"/>
      <c r="D271" s="7" t="s">
        <v>267</v>
      </c>
      <c r="E271" s="9"/>
      <c r="F271" s="9">
        <f t="shared" si="8"/>
        <v>0</v>
      </c>
      <c r="G271" s="9"/>
      <c r="H271" s="9">
        <f t="shared" si="9"/>
        <v>0</v>
      </c>
    </row>
    <row r="272" spans="2:8" x14ac:dyDescent="0.4">
      <c r="B272" s="68"/>
      <c r="C272" s="68"/>
      <c r="D272" s="7" t="s">
        <v>268</v>
      </c>
      <c r="E272" s="9">
        <f>+E273</f>
        <v>0</v>
      </c>
      <c r="F272" s="9">
        <f t="shared" si="8"/>
        <v>0</v>
      </c>
      <c r="G272" s="9">
        <f>+G273</f>
        <v>0</v>
      </c>
      <c r="H272" s="9">
        <f t="shared" si="9"/>
        <v>0</v>
      </c>
    </row>
    <row r="273" spans="2:8" x14ac:dyDescent="0.4">
      <c r="B273" s="68"/>
      <c r="C273" s="68"/>
      <c r="D273" s="7" t="s">
        <v>269</v>
      </c>
      <c r="E273" s="9"/>
      <c r="F273" s="9">
        <f t="shared" si="8"/>
        <v>0</v>
      </c>
      <c r="G273" s="9"/>
      <c r="H273" s="9">
        <f t="shared" si="9"/>
        <v>0</v>
      </c>
    </row>
    <row r="274" spans="2:8" x14ac:dyDescent="0.4">
      <c r="B274" s="68"/>
      <c r="C274" s="68"/>
      <c r="D274" s="7" t="s">
        <v>270</v>
      </c>
      <c r="E274" s="9"/>
      <c r="F274" s="9">
        <f t="shared" si="8"/>
        <v>0</v>
      </c>
      <c r="G274" s="9"/>
      <c r="H274" s="9">
        <f t="shared" si="9"/>
        <v>0</v>
      </c>
    </row>
    <row r="275" spans="2:8" x14ac:dyDescent="0.4">
      <c r="B275" s="68"/>
      <c r="C275" s="68"/>
      <c r="D275" s="7" t="s">
        <v>728</v>
      </c>
      <c r="E275" s="9"/>
      <c r="F275" s="9">
        <f t="shared" si="8"/>
        <v>0</v>
      </c>
      <c r="G275" s="9"/>
      <c r="H275" s="9">
        <f t="shared" si="9"/>
        <v>0</v>
      </c>
    </row>
    <row r="276" spans="2:8" x14ac:dyDescent="0.4">
      <c r="B276" s="68"/>
      <c r="C276" s="68"/>
      <c r="D276" s="7" t="s">
        <v>271</v>
      </c>
      <c r="E276" s="9"/>
      <c r="F276" s="9">
        <f t="shared" si="8"/>
        <v>0</v>
      </c>
      <c r="G276" s="9"/>
      <c r="H276" s="9">
        <f t="shared" si="9"/>
        <v>0</v>
      </c>
    </row>
    <row r="277" spans="2:8" x14ac:dyDescent="0.4">
      <c r="B277" s="68"/>
      <c r="C277" s="69"/>
      <c r="D277" s="11" t="s">
        <v>38</v>
      </c>
      <c r="E277" s="13">
        <f>+E197+E206+E235+E258+E263+E264+E265+E266+E267+E270</f>
        <v>3797139</v>
      </c>
      <c r="F277" s="13">
        <f t="shared" si="8"/>
        <v>3797139</v>
      </c>
      <c r="G277" s="13">
        <f>+G197+G206+G235+G258+G263+G264+G265+G266+G267+G270</f>
        <v>0</v>
      </c>
      <c r="H277" s="13">
        <f t="shared" si="9"/>
        <v>3797139</v>
      </c>
    </row>
    <row r="278" spans="2:8" x14ac:dyDescent="0.4">
      <c r="B278" s="69"/>
      <c r="C278" s="14" t="s">
        <v>39</v>
      </c>
      <c r="D278" s="15"/>
      <c r="E278" s="16">
        <f xml:space="preserve"> +E196 - E277</f>
        <v>150037</v>
      </c>
      <c r="F278" s="16">
        <f t="shared" si="8"/>
        <v>150037</v>
      </c>
      <c r="G278" s="16">
        <f xml:space="preserve"> +G196 - G277</f>
        <v>0</v>
      </c>
      <c r="H278" s="16">
        <f>H196-H277</f>
        <v>150037</v>
      </c>
    </row>
    <row r="279" spans="2:8" x14ac:dyDescent="0.4">
      <c r="B279" s="67" t="s">
        <v>40</v>
      </c>
      <c r="C279" s="67" t="s">
        <v>9</v>
      </c>
      <c r="D279" s="7" t="s">
        <v>41</v>
      </c>
      <c r="E279" s="9">
        <f>+E280+E281</f>
        <v>0</v>
      </c>
      <c r="F279" s="9">
        <f t="shared" si="8"/>
        <v>0</v>
      </c>
      <c r="G279" s="9">
        <f>+G280+G281</f>
        <v>0</v>
      </c>
      <c r="H279" s="9">
        <f t="shared" si="9"/>
        <v>0</v>
      </c>
    </row>
    <row r="280" spans="2:8" x14ac:dyDescent="0.4">
      <c r="B280" s="68"/>
      <c r="C280" s="68"/>
      <c r="D280" s="7" t="s">
        <v>272</v>
      </c>
      <c r="E280" s="9"/>
      <c r="F280" s="9">
        <f t="shared" si="8"/>
        <v>0</v>
      </c>
      <c r="G280" s="9"/>
      <c r="H280" s="9">
        <f t="shared" si="9"/>
        <v>0</v>
      </c>
    </row>
    <row r="281" spans="2:8" x14ac:dyDescent="0.4">
      <c r="B281" s="68"/>
      <c r="C281" s="68"/>
      <c r="D281" s="7" t="s">
        <v>273</v>
      </c>
      <c r="E281" s="9"/>
      <c r="F281" s="9">
        <f t="shared" si="8"/>
        <v>0</v>
      </c>
      <c r="G281" s="9"/>
      <c r="H281" s="9">
        <f t="shared" si="9"/>
        <v>0</v>
      </c>
    </row>
    <row r="282" spans="2:8" x14ac:dyDescent="0.4">
      <c r="B282" s="68"/>
      <c r="C282" s="68"/>
      <c r="D282" s="7" t="s">
        <v>42</v>
      </c>
      <c r="E282" s="9">
        <f>+E283+E284</f>
        <v>0</v>
      </c>
      <c r="F282" s="9">
        <f t="shared" si="8"/>
        <v>0</v>
      </c>
      <c r="G282" s="9">
        <f>+G283+G284</f>
        <v>0</v>
      </c>
      <c r="H282" s="9">
        <f t="shared" si="9"/>
        <v>0</v>
      </c>
    </row>
    <row r="283" spans="2:8" x14ac:dyDescent="0.4">
      <c r="B283" s="68"/>
      <c r="C283" s="68"/>
      <c r="D283" s="7" t="s">
        <v>274</v>
      </c>
      <c r="E283" s="9"/>
      <c r="F283" s="9">
        <f t="shared" si="8"/>
        <v>0</v>
      </c>
      <c r="G283" s="9"/>
      <c r="H283" s="9">
        <f t="shared" si="9"/>
        <v>0</v>
      </c>
    </row>
    <row r="284" spans="2:8" x14ac:dyDescent="0.4">
      <c r="B284" s="68"/>
      <c r="C284" s="68"/>
      <c r="D284" s="7" t="s">
        <v>275</v>
      </c>
      <c r="E284" s="9"/>
      <c r="F284" s="9">
        <f t="shared" si="8"/>
        <v>0</v>
      </c>
      <c r="G284" s="9"/>
      <c r="H284" s="9">
        <f t="shared" si="9"/>
        <v>0</v>
      </c>
    </row>
    <row r="285" spans="2:8" x14ac:dyDescent="0.4">
      <c r="B285" s="68"/>
      <c r="C285" s="68"/>
      <c r="D285" s="7" t="s">
        <v>43</v>
      </c>
      <c r="E285" s="9"/>
      <c r="F285" s="9">
        <f t="shared" si="8"/>
        <v>0</v>
      </c>
      <c r="G285" s="9"/>
      <c r="H285" s="9">
        <f t="shared" si="9"/>
        <v>0</v>
      </c>
    </row>
    <row r="286" spans="2:8" x14ac:dyDescent="0.4">
      <c r="B286" s="68"/>
      <c r="C286" s="68"/>
      <c r="D286" s="7" t="s">
        <v>721</v>
      </c>
      <c r="E286" s="9"/>
      <c r="F286" s="9">
        <f t="shared" si="8"/>
        <v>0</v>
      </c>
      <c r="G286" s="9"/>
      <c r="H286" s="9">
        <f t="shared" si="9"/>
        <v>0</v>
      </c>
    </row>
    <row r="287" spans="2:8" x14ac:dyDescent="0.4">
      <c r="B287" s="68"/>
      <c r="C287" s="68"/>
      <c r="D287" s="7" t="s">
        <v>44</v>
      </c>
      <c r="E287" s="9">
        <f>+E288+E289</f>
        <v>0</v>
      </c>
      <c r="F287" s="9">
        <f t="shared" si="8"/>
        <v>0</v>
      </c>
      <c r="G287" s="9">
        <f>+G288+G289</f>
        <v>0</v>
      </c>
      <c r="H287" s="9">
        <f t="shared" si="9"/>
        <v>0</v>
      </c>
    </row>
    <row r="288" spans="2:8" x14ac:dyDescent="0.4">
      <c r="B288" s="68"/>
      <c r="C288" s="68"/>
      <c r="D288" s="7" t="s">
        <v>276</v>
      </c>
      <c r="E288" s="9"/>
      <c r="F288" s="9">
        <f t="shared" si="8"/>
        <v>0</v>
      </c>
      <c r="G288" s="9"/>
      <c r="H288" s="9">
        <f t="shared" si="9"/>
        <v>0</v>
      </c>
    </row>
    <row r="289" spans="2:8" x14ac:dyDescent="0.4">
      <c r="B289" s="68"/>
      <c r="C289" s="68"/>
      <c r="D289" s="7" t="s">
        <v>277</v>
      </c>
      <c r="E289" s="9"/>
      <c r="F289" s="9">
        <f t="shared" si="8"/>
        <v>0</v>
      </c>
      <c r="G289" s="9"/>
      <c r="H289" s="9">
        <f t="shared" si="9"/>
        <v>0</v>
      </c>
    </row>
    <row r="290" spans="2:8" x14ac:dyDescent="0.4">
      <c r="B290" s="68"/>
      <c r="C290" s="68"/>
      <c r="D290" s="7" t="s">
        <v>45</v>
      </c>
      <c r="E290" s="9"/>
      <c r="F290" s="9">
        <f t="shared" si="8"/>
        <v>0</v>
      </c>
      <c r="G290" s="9"/>
      <c r="H290" s="9">
        <f t="shared" si="9"/>
        <v>0</v>
      </c>
    </row>
    <row r="291" spans="2:8" x14ac:dyDescent="0.4">
      <c r="B291" s="68"/>
      <c r="C291" s="69"/>
      <c r="D291" s="11" t="s">
        <v>46</v>
      </c>
      <c r="E291" s="13">
        <f>+E279+E282+E285+E286+E287+E290</f>
        <v>0</v>
      </c>
      <c r="F291" s="13">
        <f t="shared" si="8"/>
        <v>0</v>
      </c>
      <c r="G291" s="13">
        <f>+G279+G282+G285+G286+G287+G290</f>
        <v>0</v>
      </c>
      <c r="H291" s="13">
        <f t="shared" si="9"/>
        <v>0</v>
      </c>
    </row>
    <row r="292" spans="2:8" x14ac:dyDescent="0.4">
      <c r="B292" s="68"/>
      <c r="C292" s="67" t="s">
        <v>28</v>
      </c>
      <c r="D292" s="7" t="s">
        <v>47</v>
      </c>
      <c r="E292" s="9"/>
      <c r="F292" s="9">
        <f t="shared" si="8"/>
        <v>0</v>
      </c>
      <c r="G292" s="9"/>
      <c r="H292" s="9">
        <f t="shared" si="9"/>
        <v>0</v>
      </c>
    </row>
    <row r="293" spans="2:8" x14ac:dyDescent="0.4">
      <c r="B293" s="68"/>
      <c r="C293" s="68"/>
      <c r="D293" s="7" t="s">
        <v>722</v>
      </c>
      <c r="E293" s="9"/>
      <c r="F293" s="9">
        <f t="shared" si="8"/>
        <v>0</v>
      </c>
      <c r="G293" s="9"/>
      <c r="H293" s="9">
        <f t="shared" si="9"/>
        <v>0</v>
      </c>
    </row>
    <row r="294" spans="2:8" x14ac:dyDescent="0.4">
      <c r="B294" s="68"/>
      <c r="C294" s="68"/>
      <c r="D294" s="7" t="s">
        <v>48</v>
      </c>
      <c r="E294" s="9">
        <f>+E295+E296+E297+E298</f>
        <v>0</v>
      </c>
      <c r="F294" s="9">
        <f t="shared" si="8"/>
        <v>0</v>
      </c>
      <c r="G294" s="9">
        <f>+G295+G296+G297+G298</f>
        <v>0</v>
      </c>
      <c r="H294" s="9">
        <f t="shared" si="9"/>
        <v>0</v>
      </c>
    </row>
    <row r="295" spans="2:8" x14ac:dyDescent="0.4">
      <c r="B295" s="68"/>
      <c r="C295" s="68"/>
      <c r="D295" s="7" t="s">
        <v>278</v>
      </c>
      <c r="E295" s="9"/>
      <c r="F295" s="9">
        <f t="shared" si="8"/>
        <v>0</v>
      </c>
      <c r="G295" s="9"/>
      <c r="H295" s="9">
        <f t="shared" si="9"/>
        <v>0</v>
      </c>
    </row>
    <row r="296" spans="2:8" x14ac:dyDescent="0.4">
      <c r="B296" s="68"/>
      <c r="C296" s="68"/>
      <c r="D296" s="7" t="s">
        <v>279</v>
      </c>
      <c r="E296" s="9"/>
      <c r="F296" s="9">
        <f t="shared" si="8"/>
        <v>0</v>
      </c>
      <c r="G296" s="9"/>
      <c r="H296" s="9">
        <f t="shared" si="9"/>
        <v>0</v>
      </c>
    </row>
    <row r="297" spans="2:8" x14ac:dyDescent="0.4">
      <c r="B297" s="68"/>
      <c r="C297" s="68"/>
      <c r="D297" s="7" t="s">
        <v>280</v>
      </c>
      <c r="E297" s="9"/>
      <c r="F297" s="9">
        <f t="shared" si="8"/>
        <v>0</v>
      </c>
      <c r="G297" s="9"/>
      <c r="H297" s="9">
        <f t="shared" si="9"/>
        <v>0</v>
      </c>
    </row>
    <row r="298" spans="2:8" x14ac:dyDescent="0.4">
      <c r="B298" s="68"/>
      <c r="C298" s="68"/>
      <c r="D298" s="7" t="s">
        <v>281</v>
      </c>
      <c r="E298" s="9"/>
      <c r="F298" s="9">
        <f t="shared" si="8"/>
        <v>0</v>
      </c>
      <c r="G298" s="9"/>
      <c r="H298" s="9">
        <f t="shared" si="9"/>
        <v>0</v>
      </c>
    </row>
    <row r="299" spans="2:8" x14ac:dyDescent="0.4">
      <c r="B299" s="68"/>
      <c r="C299" s="68"/>
      <c r="D299" s="7" t="s">
        <v>49</v>
      </c>
      <c r="E299" s="9"/>
      <c r="F299" s="9">
        <f t="shared" si="8"/>
        <v>0</v>
      </c>
      <c r="G299" s="9"/>
      <c r="H299" s="9">
        <f t="shared" si="9"/>
        <v>0</v>
      </c>
    </row>
    <row r="300" spans="2:8" x14ac:dyDescent="0.4">
      <c r="B300" s="68"/>
      <c r="C300" s="68"/>
      <c r="D300" s="7" t="s">
        <v>50</v>
      </c>
      <c r="E300" s="9"/>
      <c r="F300" s="9">
        <f t="shared" si="8"/>
        <v>0</v>
      </c>
      <c r="G300" s="9"/>
      <c r="H300" s="9">
        <f t="shared" si="9"/>
        <v>0</v>
      </c>
    </row>
    <row r="301" spans="2:8" x14ac:dyDescent="0.4">
      <c r="B301" s="68"/>
      <c r="C301" s="68"/>
      <c r="D301" s="7" t="s">
        <v>51</v>
      </c>
      <c r="E301" s="9">
        <f>+E302</f>
        <v>0</v>
      </c>
      <c r="F301" s="9">
        <f t="shared" si="8"/>
        <v>0</v>
      </c>
      <c r="G301" s="9">
        <f>+G302</f>
        <v>0</v>
      </c>
      <c r="H301" s="9">
        <f t="shared" si="9"/>
        <v>0</v>
      </c>
    </row>
    <row r="302" spans="2:8" x14ac:dyDescent="0.4">
      <c r="B302" s="68"/>
      <c r="C302" s="68"/>
      <c r="D302" s="7" t="s">
        <v>704</v>
      </c>
      <c r="E302" s="9"/>
      <c r="F302" s="9">
        <f t="shared" si="8"/>
        <v>0</v>
      </c>
      <c r="G302" s="9"/>
      <c r="H302" s="9">
        <f t="shared" si="9"/>
        <v>0</v>
      </c>
    </row>
    <row r="303" spans="2:8" x14ac:dyDescent="0.4">
      <c r="B303" s="68"/>
      <c r="C303" s="69"/>
      <c r="D303" s="11" t="s">
        <v>52</v>
      </c>
      <c r="E303" s="13">
        <f>+E292+E293+E294+E299+E300+E301</f>
        <v>0</v>
      </c>
      <c r="F303" s="13">
        <f t="shared" si="8"/>
        <v>0</v>
      </c>
      <c r="G303" s="13">
        <f>+G292+G293+G294+G299+G300+G301</f>
        <v>0</v>
      </c>
      <c r="H303" s="13">
        <f t="shared" si="9"/>
        <v>0</v>
      </c>
    </row>
    <row r="304" spans="2:8" x14ac:dyDescent="0.4">
      <c r="B304" s="69"/>
      <c r="C304" s="17" t="s">
        <v>53</v>
      </c>
      <c r="D304" s="15"/>
      <c r="E304" s="16">
        <f xml:space="preserve"> +E291 - E303</f>
        <v>0</v>
      </c>
      <c r="F304" s="16">
        <f t="shared" si="8"/>
        <v>0</v>
      </c>
      <c r="G304" s="16">
        <f xml:space="preserve"> +G291 - G303</f>
        <v>0</v>
      </c>
      <c r="H304" s="16">
        <f>H291-H303</f>
        <v>0</v>
      </c>
    </row>
    <row r="305" spans="2:8" x14ac:dyDescent="0.4">
      <c r="B305" s="67" t="s">
        <v>54</v>
      </c>
      <c r="C305" s="67" t="s">
        <v>9</v>
      </c>
      <c r="D305" s="7" t="s">
        <v>55</v>
      </c>
      <c r="E305" s="9"/>
      <c r="F305" s="9">
        <f t="shared" si="8"/>
        <v>0</v>
      </c>
      <c r="G305" s="9"/>
      <c r="H305" s="9">
        <f t="shared" si="9"/>
        <v>0</v>
      </c>
    </row>
    <row r="306" spans="2:8" x14ac:dyDescent="0.4">
      <c r="B306" s="68"/>
      <c r="C306" s="68"/>
      <c r="D306" s="7" t="s">
        <v>56</v>
      </c>
      <c r="E306" s="9"/>
      <c r="F306" s="9">
        <f t="shared" si="8"/>
        <v>0</v>
      </c>
      <c r="G306" s="9"/>
      <c r="H306" s="9">
        <f t="shared" si="9"/>
        <v>0</v>
      </c>
    </row>
    <row r="307" spans="2:8" x14ac:dyDescent="0.4">
      <c r="B307" s="68"/>
      <c r="C307" s="68"/>
      <c r="D307" s="7" t="s">
        <v>57</v>
      </c>
      <c r="E307" s="9"/>
      <c r="F307" s="9">
        <f t="shared" si="8"/>
        <v>0</v>
      </c>
      <c r="G307" s="9"/>
      <c r="H307" s="9">
        <f t="shared" si="9"/>
        <v>0</v>
      </c>
    </row>
    <row r="308" spans="2:8" x14ac:dyDescent="0.4">
      <c r="B308" s="68"/>
      <c r="C308" s="68"/>
      <c r="D308" s="7" t="s">
        <v>723</v>
      </c>
      <c r="E308" s="9"/>
      <c r="F308" s="9">
        <f t="shared" si="8"/>
        <v>0</v>
      </c>
      <c r="G308" s="9"/>
      <c r="H308" s="9">
        <f t="shared" si="9"/>
        <v>0</v>
      </c>
    </row>
    <row r="309" spans="2:8" x14ac:dyDescent="0.4">
      <c r="B309" s="68"/>
      <c r="C309" s="68"/>
      <c r="D309" s="7" t="s">
        <v>58</v>
      </c>
      <c r="E309" s="9"/>
      <c r="F309" s="9">
        <f t="shared" si="8"/>
        <v>0</v>
      </c>
      <c r="G309" s="9"/>
      <c r="H309" s="9">
        <f t="shared" si="9"/>
        <v>0</v>
      </c>
    </row>
    <row r="310" spans="2:8" x14ac:dyDescent="0.4">
      <c r="B310" s="68"/>
      <c r="C310" s="68"/>
      <c r="D310" s="7" t="s">
        <v>724</v>
      </c>
      <c r="E310" s="9"/>
      <c r="F310" s="9">
        <f t="shared" si="8"/>
        <v>0</v>
      </c>
      <c r="G310" s="9"/>
      <c r="H310" s="9">
        <f t="shared" si="9"/>
        <v>0</v>
      </c>
    </row>
    <row r="311" spans="2:8" x14ac:dyDescent="0.4">
      <c r="B311" s="68"/>
      <c r="C311" s="68"/>
      <c r="D311" s="7" t="s">
        <v>59</v>
      </c>
      <c r="E311" s="9"/>
      <c r="F311" s="9">
        <f t="shared" si="8"/>
        <v>0</v>
      </c>
      <c r="G311" s="9"/>
      <c r="H311" s="9">
        <f t="shared" si="9"/>
        <v>0</v>
      </c>
    </row>
    <row r="312" spans="2:8" x14ac:dyDescent="0.4">
      <c r="B312" s="68"/>
      <c r="C312" s="68"/>
      <c r="D312" s="7" t="s">
        <v>60</v>
      </c>
      <c r="E312" s="9">
        <f>+E313+E314+E315</f>
        <v>0</v>
      </c>
      <c r="F312" s="9">
        <f t="shared" si="8"/>
        <v>0</v>
      </c>
      <c r="G312" s="9">
        <f>+G313+G314+G315</f>
        <v>0</v>
      </c>
      <c r="H312" s="9">
        <f t="shared" si="9"/>
        <v>0</v>
      </c>
    </row>
    <row r="313" spans="2:8" x14ac:dyDescent="0.4">
      <c r="B313" s="68"/>
      <c r="C313" s="68"/>
      <c r="D313" s="7" t="s">
        <v>282</v>
      </c>
      <c r="E313" s="9"/>
      <c r="F313" s="9">
        <f t="shared" si="8"/>
        <v>0</v>
      </c>
      <c r="G313" s="9"/>
      <c r="H313" s="9">
        <f t="shared" si="9"/>
        <v>0</v>
      </c>
    </row>
    <row r="314" spans="2:8" x14ac:dyDescent="0.4">
      <c r="B314" s="68"/>
      <c r="C314" s="68"/>
      <c r="D314" s="7" t="s">
        <v>283</v>
      </c>
      <c r="E314" s="9"/>
      <c r="F314" s="9">
        <f t="shared" si="8"/>
        <v>0</v>
      </c>
      <c r="G314" s="9"/>
      <c r="H314" s="9">
        <f t="shared" si="9"/>
        <v>0</v>
      </c>
    </row>
    <row r="315" spans="2:8" x14ac:dyDescent="0.4">
      <c r="B315" s="68"/>
      <c r="C315" s="68"/>
      <c r="D315" s="7" t="s">
        <v>284</v>
      </c>
      <c r="E315" s="9"/>
      <c r="F315" s="9">
        <f t="shared" si="8"/>
        <v>0</v>
      </c>
      <c r="G315" s="9"/>
      <c r="H315" s="9">
        <f t="shared" si="9"/>
        <v>0</v>
      </c>
    </row>
    <row r="316" spans="2:8" x14ac:dyDescent="0.4">
      <c r="B316" s="68"/>
      <c r="C316" s="68"/>
      <c r="D316" s="7" t="s">
        <v>83</v>
      </c>
      <c r="E316" s="9"/>
      <c r="F316" s="9">
        <f t="shared" si="8"/>
        <v>0</v>
      </c>
      <c r="G316" s="9"/>
      <c r="H316" s="9">
        <f t="shared" si="9"/>
        <v>0</v>
      </c>
    </row>
    <row r="317" spans="2:8" x14ac:dyDescent="0.4">
      <c r="B317" s="68"/>
      <c r="C317" s="68"/>
      <c r="D317" s="7" t="s">
        <v>100</v>
      </c>
      <c r="E317" s="9"/>
      <c r="F317" s="9">
        <f t="shared" si="8"/>
        <v>0</v>
      </c>
      <c r="G317" s="9"/>
      <c r="H317" s="9">
        <f t="shared" si="9"/>
        <v>0</v>
      </c>
    </row>
    <row r="318" spans="2:8" x14ac:dyDescent="0.4">
      <c r="B318" s="68"/>
      <c r="C318" s="68"/>
      <c r="D318" s="7" t="s">
        <v>84</v>
      </c>
      <c r="E318" s="9"/>
      <c r="F318" s="9">
        <f t="shared" si="8"/>
        <v>0</v>
      </c>
      <c r="G318" s="9"/>
      <c r="H318" s="9">
        <f t="shared" si="9"/>
        <v>0</v>
      </c>
    </row>
    <row r="319" spans="2:8" x14ac:dyDescent="0.4">
      <c r="B319" s="68"/>
      <c r="C319" s="68"/>
      <c r="D319" s="7" t="s">
        <v>101</v>
      </c>
      <c r="E319" s="9"/>
      <c r="F319" s="9">
        <f t="shared" si="8"/>
        <v>0</v>
      </c>
      <c r="G319" s="9"/>
      <c r="H319" s="9">
        <f t="shared" si="9"/>
        <v>0</v>
      </c>
    </row>
    <row r="320" spans="2:8" x14ac:dyDescent="0.4">
      <c r="B320" s="68"/>
      <c r="C320" s="68"/>
      <c r="D320" s="7" t="s">
        <v>85</v>
      </c>
      <c r="E320" s="9"/>
      <c r="F320" s="9">
        <f t="shared" si="8"/>
        <v>0</v>
      </c>
      <c r="G320" s="9"/>
      <c r="H320" s="9">
        <f t="shared" si="9"/>
        <v>0</v>
      </c>
    </row>
    <row r="321" spans="2:8" x14ac:dyDescent="0.4">
      <c r="B321" s="68"/>
      <c r="C321" s="68"/>
      <c r="D321" s="7" t="s">
        <v>102</v>
      </c>
      <c r="E321" s="9">
        <v>9700000</v>
      </c>
      <c r="F321" s="9">
        <f t="shared" si="8"/>
        <v>9700000</v>
      </c>
      <c r="G321" s="9"/>
      <c r="H321" s="9">
        <f t="shared" si="9"/>
        <v>9700000</v>
      </c>
    </row>
    <row r="322" spans="2:8" x14ac:dyDescent="0.4">
      <c r="B322" s="68"/>
      <c r="C322" s="68"/>
      <c r="D322" s="7" t="s">
        <v>293</v>
      </c>
      <c r="E322" s="9"/>
      <c r="F322" s="9">
        <f t="shared" si="8"/>
        <v>0</v>
      </c>
      <c r="G322" s="9"/>
      <c r="H322" s="9">
        <f t="shared" si="9"/>
        <v>0</v>
      </c>
    </row>
    <row r="323" spans="2:8" x14ac:dyDescent="0.4">
      <c r="B323" s="68"/>
      <c r="C323" s="68"/>
      <c r="D323" s="7" t="s">
        <v>61</v>
      </c>
      <c r="E323" s="9"/>
      <c r="F323" s="9">
        <f t="shared" si="8"/>
        <v>0</v>
      </c>
      <c r="G323" s="9"/>
      <c r="H323" s="9">
        <f t="shared" si="9"/>
        <v>0</v>
      </c>
    </row>
    <row r="324" spans="2:8" x14ac:dyDescent="0.4">
      <c r="B324" s="68"/>
      <c r="C324" s="69"/>
      <c r="D324" s="11" t="s">
        <v>62</v>
      </c>
      <c r="E324" s="13">
        <f>+E305+E306+E307+E308+E309+E310+E311+E312+E316+E317+E318+E319+E320+E321+E322+E323</f>
        <v>9700000</v>
      </c>
      <c r="F324" s="13">
        <f t="shared" si="8"/>
        <v>9700000</v>
      </c>
      <c r="G324" s="13">
        <f>+G305+G306+G307+G308+G309+G310+G311+G312+G316+G317+G318+G319+G320+G321+G322+G323</f>
        <v>0</v>
      </c>
      <c r="H324" s="13">
        <f t="shared" si="9"/>
        <v>9700000</v>
      </c>
    </row>
    <row r="325" spans="2:8" x14ac:dyDescent="0.4">
      <c r="B325" s="68"/>
      <c r="C325" s="67" t="s">
        <v>28</v>
      </c>
      <c r="D325" s="7" t="s">
        <v>63</v>
      </c>
      <c r="E325" s="9"/>
      <c r="F325" s="9">
        <f t="shared" si="8"/>
        <v>0</v>
      </c>
      <c r="G325" s="9"/>
      <c r="H325" s="9">
        <f t="shared" si="9"/>
        <v>0</v>
      </c>
    </row>
    <row r="326" spans="2:8" x14ac:dyDescent="0.4">
      <c r="B326" s="68"/>
      <c r="C326" s="68"/>
      <c r="D326" s="7" t="s">
        <v>64</v>
      </c>
      <c r="E326" s="9"/>
      <c r="F326" s="9">
        <f t="shared" si="8"/>
        <v>0</v>
      </c>
      <c r="G326" s="9"/>
      <c r="H326" s="9">
        <f t="shared" si="9"/>
        <v>0</v>
      </c>
    </row>
    <row r="327" spans="2:8" x14ac:dyDescent="0.4">
      <c r="B327" s="68"/>
      <c r="C327" s="68"/>
      <c r="D327" s="7" t="s">
        <v>725</v>
      </c>
      <c r="E327" s="9"/>
      <c r="F327" s="9">
        <f t="shared" si="8"/>
        <v>0</v>
      </c>
      <c r="G327" s="9"/>
      <c r="H327" s="9">
        <f t="shared" si="9"/>
        <v>0</v>
      </c>
    </row>
    <row r="328" spans="2:8" x14ac:dyDescent="0.4">
      <c r="B328" s="68"/>
      <c r="C328" s="68"/>
      <c r="D328" s="7" t="s">
        <v>65</v>
      </c>
      <c r="E328" s="9"/>
      <c r="F328" s="9">
        <f t="shared" ref="F328:F347" si="10">+E328</f>
        <v>0</v>
      </c>
      <c r="G328" s="9"/>
      <c r="H328" s="9">
        <f t="shared" ref="H328:H346" si="11">F328-ABS(G328)</f>
        <v>0</v>
      </c>
    </row>
    <row r="329" spans="2:8" x14ac:dyDescent="0.4">
      <c r="B329" s="68"/>
      <c r="C329" s="68"/>
      <c r="D329" s="7" t="s">
        <v>726</v>
      </c>
      <c r="E329" s="9"/>
      <c r="F329" s="9">
        <f t="shared" si="10"/>
        <v>0</v>
      </c>
      <c r="G329" s="9"/>
      <c r="H329" s="9">
        <f t="shared" si="11"/>
        <v>0</v>
      </c>
    </row>
    <row r="330" spans="2:8" x14ac:dyDescent="0.4">
      <c r="B330" s="68"/>
      <c r="C330" s="68"/>
      <c r="D330" s="7" t="s">
        <v>66</v>
      </c>
      <c r="E330" s="9"/>
      <c r="F330" s="9">
        <f t="shared" si="10"/>
        <v>0</v>
      </c>
      <c r="G330" s="9"/>
      <c r="H330" s="9">
        <f t="shared" si="11"/>
        <v>0</v>
      </c>
    </row>
    <row r="331" spans="2:8" x14ac:dyDescent="0.4">
      <c r="B331" s="68"/>
      <c r="C331" s="68"/>
      <c r="D331" s="7" t="s">
        <v>67</v>
      </c>
      <c r="E331" s="9">
        <f>+E332+E333+E334</f>
        <v>0</v>
      </c>
      <c r="F331" s="9">
        <f t="shared" si="10"/>
        <v>0</v>
      </c>
      <c r="G331" s="9">
        <f>+G332+G333+G334</f>
        <v>0</v>
      </c>
      <c r="H331" s="9">
        <f t="shared" si="11"/>
        <v>0</v>
      </c>
    </row>
    <row r="332" spans="2:8" x14ac:dyDescent="0.4">
      <c r="B332" s="68"/>
      <c r="C332" s="68"/>
      <c r="D332" s="7" t="s">
        <v>285</v>
      </c>
      <c r="E332" s="9"/>
      <c r="F332" s="9">
        <f t="shared" si="10"/>
        <v>0</v>
      </c>
      <c r="G332" s="9"/>
      <c r="H332" s="9">
        <f t="shared" si="11"/>
        <v>0</v>
      </c>
    </row>
    <row r="333" spans="2:8" x14ac:dyDescent="0.4">
      <c r="B333" s="68"/>
      <c r="C333" s="68"/>
      <c r="D333" s="7" t="s">
        <v>286</v>
      </c>
      <c r="E333" s="9"/>
      <c r="F333" s="9">
        <f t="shared" si="10"/>
        <v>0</v>
      </c>
      <c r="G333" s="9"/>
      <c r="H333" s="9">
        <f t="shared" si="11"/>
        <v>0</v>
      </c>
    </row>
    <row r="334" spans="2:8" x14ac:dyDescent="0.4">
      <c r="B334" s="68"/>
      <c r="C334" s="68"/>
      <c r="D334" s="7" t="s">
        <v>287</v>
      </c>
      <c r="E334" s="9"/>
      <c r="F334" s="9">
        <f t="shared" si="10"/>
        <v>0</v>
      </c>
      <c r="G334" s="9"/>
      <c r="H334" s="9">
        <f t="shared" si="11"/>
        <v>0</v>
      </c>
    </row>
    <row r="335" spans="2:8" x14ac:dyDescent="0.4">
      <c r="B335" s="68"/>
      <c r="C335" s="68"/>
      <c r="D335" s="7" t="s">
        <v>86</v>
      </c>
      <c r="E335" s="9"/>
      <c r="F335" s="9">
        <f t="shared" si="10"/>
        <v>0</v>
      </c>
      <c r="G335" s="9"/>
      <c r="H335" s="9">
        <f t="shared" si="11"/>
        <v>0</v>
      </c>
    </row>
    <row r="336" spans="2:8" x14ac:dyDescent="0.4">
      <c r="B336" s="68"/>
      <c r="C336" s="68"/>
      <c r="D336" s="7" t="s">
        <v>103</v>
      </c>
      <c r="E336" s="9"/>
      <c r="F336" s="9">
        <f t="shared" si="10"/>
        <v>0</v>
      </c>
      <c r="G336" s="9"/>
      <c r="H336" s="9">
        <f t="shared" si="11"/>
        <v>0</v>
      </c>
    </row>
    <row r="337" spans="2:8" x14ac:dyDescent="0.4">
      <c r="B337" s="68"/>
      <c r="C337" s="68"/>
      <c r="D337" s="7" t="s">
        <v>87</v>
      </c>
      <c r="E337" s="9"/>
      <c r="F337" s="9">
        <f t="shared" si="10"/>
        <v>0</v>
      </c>
      <c r="G337" s="9"/>
      <c r="H337" s="9">
        <f t="shared" si="11"/>
        <v>0</v>
      </c>
    </row>
    <row r="338" spans="2:8" x14ac:dyDescent="0.4">
      <c r="B338" s="68"/>
      <c r="C338" s="68"/>
      <c r="D338" s="18" t="s">
        <v>104</v>
      </c>
      <c r="E338" s="19"/>
      <c r="F338" s="19">
        <f t="shared" si="10"/>
        <v>0</v>
      </c>
      <c r="G338" s="19"/>
      <c r="H338" s="19">
        <f t="shared" si="11"/>
        <v>0</v>
      </c>
    </row>
    <row r="339" spans="2:8" x14ac:dyDescent="0.4">
      <c r="B339" s="68"/>
      <c r="C339" s="68"/>
      <c r="D339" s="18" t="s">
        <v>88</v>
      </c>
      <c r="E339" s="19"/>
      <c r="F339" s="19">
        <f t="shared" si="10"/>
        <v>0</v>
      </c>
      <c r="G339" s="19"/>
      <c r="H339" s="19">
        <f t="shared" si="11"/>
        <v>0</v>
      </c>
    </row>
    <row r="340" spans="2:8" x14ac:dyDescent="0.4">
      <c r="B340" s="68"/>
      <c r="C340" s="68"/>
      <c r="D340" s="18" t="s">
        <v>105</v>
      </c>
      <c r="E340" s="19">
        <v>4000000</v>
      </c>
      <c r="F340" s="19">
        <f t="shared" si="10"/>
        <v>4000000</v>
      </c>
      <c r="G340" s="19"/>
      <c r="H340" s="19">
        <f t="shared" si="11"/>
        <v>4000000</v>
      </c>
    </row>
    <row r="341" spans="2:8" x14ac:dyDescent="0.4">
      <c r="B341" s="68"/>
      <c r="C341" s="68"/>
      <c r="D341" s="36" t="s">
        <v>294</v>
      </c>
      <c r="E341" s="19"/>
      <c r="F341" s="19">
        <f t="shared" si="10"/>
        <v>0</v>
      </c>
      <c r="G341" s="19"/>
      <c r="H341" s="19">
        <f t="shared" si="11"/>
        <v>0</v>
      </c>
    </row>
    <row r="342" spans="2:8" x14ac:dyDescent="0.4">
      <c r="B342" s="68"/>
      <c r="C342" s="68"/>
      <c r="D342" s="18" t="s">
        <v>68</v>
      </c>
      <c r="E342" s="19"/>
      <c r="F342" s="19">
        <f t="shared" si="10"/>
        <v>0</v>
      </c>
      <c r="G342" s="19"/>
      <c r="H342" s="19">
        <f t="shared" si="11"/>
        <v>0</v>
      </c>
    </row>
    <row r="343" spans="2:8" x14ac:dyDescent="0.4">
      <c r="B343" s="68"/>
      <c r="C343" s="69"/>
      <c r="D343" s="20" t="s">
        <v>69</v>
      </c>
      <c r="E343" s="21">
        <f>+E325+E326+E327+E328+E329+E330+E331+E335+E336+E337+E338+E339+E340+E341+E342</f>
        <v>4000000</v>
      </c>
      <c r="F343" s="21">
        <f t="shared" si="10"/>
        <v>4000000</v>
      </c>
      <c r="G343" s="21">
        <f>+G325+G326+G327+G328+G329+G330+G331+G335+G336+G337+G338+G339+G340+G341+G342</f>
        <v>0</v>
      </c>
      <c r="H343" s="21">
        <f t="shared" si="11"/>
        <v>4000000</v>
      </c>
    </row>
    <row r="344" spans="2:8" x14ac:dyDescent="0.4">
      <c r="B344" s="69"/>
      <c r="C344" s="17" t="s">
        <v>70</v>
      </c>
      <c r="D344" s="15"/>
      <c r="E344" s="16">
        <f xml:space="preserve"> +E324 - E343</f>
        <v>5700000</v>
      </c>
      <c r="F344" s="16">
        <f t="shared" si="10"/>
        <v>5700000</v>
      </c>
      <c r="G344" s="16">
        <f xml:space="preserve"> +G324 - G343</f>
        <v>0</v>
      </c>
      <c r="H344" s="16">
        <f>H324-H343</f>
        <v>5700000</v>
      </c>
    </row>
    <row r="345" spans="2:8" x14ac:dyDescent="0.4">
      <c r="B345" s="17" t="s">
        <v>89</v>
      </c>
      <c r="C345" s="14"/>
      <c r="D345" s="15"/>
      <c r="E345" s="16">
        <f xml:space="preserve"> +E278 +E304 +E344</f>
        <v>5850037</v>
      </c>
      <c r="F345" s="16">
        <f t="shared" si="10"/>
        <v>5850037</v>
      </c>
      <c r="G345" s="16">
        <f xml:space="preserve"> +G278 +G304 +G344</f>
        <v>0</v>
      </c>
      <c r="H345" s="16">
        <f>H278+H304+H344</f>
        <v>5850037</v>
      </c>
    </row>
    <row r="346" spans="2:8" x14ac:dyDescent="0.4">
      <c r="B346" s="17" t="s">
        <v>90</v>
      </c>
      <c r="C346" s="14"/>
      <c r="D346" s="15"/>
      <c r="E346" s="16">
        <v>73332138</v>
      </c>
      <c r="F346" s="16">
        <f t="shared" si="10"/>
        <v>73332138</v>
      </c>
      <c r="G346" s="16"/>
      <c r="H346" s="16">
        <f t="shared" si="11"/>
        <v>73332138</v>
      </c>
    </row>
    <row r="347" spans="2:8" x14ac:dyDescent="0.4">
      <c r="B347" s="17" t="s">
        <v>91</v>
      </c>
      <c r="C347" s="14"/>
      <c r="D347" s="15"/>
      <c r="E347" s="16">
        <f xml:space="preserve"> +E345 +E346</f>
        <v>79182175</v>
      </c>
      <c r="F347" s="16">
        <f t="shared" si="10"/>
        <v>79182175</v>
      </c>
      <c r="G347" s="16">
        <f xml:space="preserve"> +G345 +G346</f>
        <v>0</v>
      </c>
      <c r="H347" s="16">
        <f>H345+H346</f>
        <v>79182175</v>
      </c>
    </row>
  </sheetData>
  <mergeCells count="15">
    <mergeCell ref="B2:H2"/>
    <mergeCell ref="B3:H3"/>
    <mergeCell ref="B5:D6"/>
    <mergeCell ref="F5:F6"/>
    <mergeCell ref="G5:G6"/>
    <mergeCell ref="H5:H6"/>
    <mergeCell ref="B305:B344"/>
    <mergeCell ref="C305:C324"/>
    <mergeCell ref="C325:C343"/>
    <mergeCell ref="C7:C196"/>
    <mergeCell ref="C197:C277"/>
    <mergeCell ref="B279:B304"/>
    <mergeCell ref="C279:C291"/>
    <mergeCell ref="C292:C303"/>
    <mergeCell ref="B7:B278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DD36C-7E6D-4834-A852-6BF7CD95F0F3}">
  <dimension ref="B1:P347"/>
  <sheetViews>
    <sheetView topLeftCell="F1" workbookViewId="0">
      <selection activeCell="F1" sqref="A1:XFD1048576"/>
    </sheetView>
  </sheetViews>
  <sheetFormatPr defaultRowHeight="18.75" x14ac:dyDescent="0.4"/>
  <cols>
    <col min="1" max="3" width="2.875" customWidth="1"/>
    <col min="4" max="4" width="44.375" customWidth="1"/>
    <col min="5" max="16" width="20.75" customWidth="1"/>
  </cols>
  <sheetData>
    <row r="1" spans="2:16" ht="21" x14ac:dyDescent="0.4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O1" s="33"/>
      <c r="P1" s="34" t="s">
        <v>288</v>
      </c>
    </row>
    <row r="2" spans="2:16" ht="21" x14ac:dyDescent="0.4">
      <c r="B2" s="70" t="s">
        <v>295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2:16" ht="21" x14ac:dyDescent="0.4">
      <c r="B3" s="71" t="s">
        <v>718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2:16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3" t="s">
        <v>2</v>
      </c>
    </row>
    <row r="5" spans="2:16" x14ac:dyDescent="0.4">
      <c r="B5" s="76" t="s">
        <v>3</v>
      </c>
      <c r="C5" s="77"/>
      <c r="D5" s="78"/>
      <c r="E5" s="72" t="s">
        <v>290</v>
      </c>
      <c r="F5" s="84"/>
      <c r="G5" s="84"/>
      <c r="H5" s="84"/>
      <c r="I5" s="84"/>
      <c r="J5" s="84"/>
      <c r="K5" s="84"/>
      <c r="L5" s="84"/>
      <c r="M5" s="84"/>
      <c r="N5" s="82" t="s">
        <v>97</v>
      </c>
      <c r="O5" s="82" t="s">
        <v>81</v>
      </c>
      <c r="P5" s="82" t="s">
        <v>291</v>
      </c>
    </row>
    <row r="6" spans="2:16" ht="42.75" x14ac:dyDescent="0.4">
      <c r="B6" s="79"/>
      <c r="C6" s="80"/>
      <c r="D6" s="81"/>
      <c r="E6" s="35" t="s">
        <v>296</v>
      </c>
      <c r="F6" s="37" t="s">
        <v>297</v>
      </c>
      <c r="G6" s="37" t="s">
        <v>298</v>
      </c>
      <c r="H6" s="37" t="s">
        <v>299</v>
      </c>
      <c r="I6" s="37" t="s">
        <v>300</v>
      </c>
      <c r="J6" s="37" t="s">
        <v>301</v>
      </c>
      <c r="K6" s="37" t="s">
        <v>302</v>
      </c>
      <c r="L6" s="37" t="s">
        <v>303</v>
      </c>
      <c r="M6" s="37" t="s">
        <v>304</v>
      </c>
      <c r="N6" s="83"/>
      <c r="O6" s="83"/>
      <c r="P6" s="83"/>
    </row>
    <row r="7" spans="2:16" x14ac:dyDescent="0.4">
      <c r="B7" s="67" t="s">
        <v>8</v>
      </c>
      <c r="C7" s="67" t="s">
        <v>9</v>
      </c>
      <c r="D7" s="4" t="s">
        <v>10</v>
      </c>
      <c r="E7" s="6">
        <f t="shared" ref="E7:M7" si="0">+E8+E12+E20+E27+E30+E34+E46+E54</f>
        <v>9472000</v>
      </c>
      <c r="F7" s="6">
        <f t="shared" si="0"/>
        <v>20969110</v>
      </c>
      <c r="G7" s="6">
        <f t="shared" si="0"/>
        <v>8970920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31704730</v>
      </c>
      <c r="M7" s="6">
        <f t="shared" si="0"/>
        <v>2216740</v>
      </c>
      <c r="N7" s="6">
        <f>+E7+F7+G7+H7+I7+J7+K7+L7+M7</f>
        <v>73333500</v>
      </c>
      <c r="O7" s="6">
        <f>+O8+O12+O20+O27+O30+O34+O46+O54</f>
        <v>26681630</v>
      </c>
      <c r="P7" s="6">
        <f>N7-ABS(O7)</f>
        <v>46651870</v>
      </c>
    </row>
    <row r="8" spans="2:16" x14ac:dyDescent="0.4">
      <c r="B8" s="68"/>
      <c r="C8" s="68"/>
      <c r="D8" s="7" t="s">
        <v>107</v>
      </c>
      <c r="E8" s="9">
        <f t="shared" ref="E8:M8" si="1">+E9+E10+E11</f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ref="N8:N71" si="2">+E8+F8+G8+H8+I8+J8+K8+L8+M8</f>
        <v>0</v>
      </c>
      <c r="O8" s="9">
        <f>+O9+O10+O11</f>
        <v>0</v>
      </c>
      <c r="P8" s="9">
        <f t="shared" ref="P8:P71" si="3">N8-ABS(O8)</f>
        <v>0</v>
      </c>
    </row>
    <row r="9" spans="2:16" x14ac:dyDescent="0.4">
      <c r="B9" s="68"/>
      <c r="C9" s="68"/>
      <c r="D9" s="7" t="s">
        <v>108</v>
      </c>
      <c r="E9" s="9"/>
      <c r="F9" s="9"/>
      <c r="G9" s="9"/>
      <c r="H9" s="9"/>
      <c r="I9" s="9"/>
      <c r="J9" s="9"/>
      <c r="K9" s="9"/>
      <c r="L9" s="9"/>
      <c r="M9" s="9"/>
      <c r="N9" s="9">
        <f t="shared" si="2"/>
        <v>0</v>
      </c>
      <c r="O9" s="9"/>
      <c r="P9" s="9">
        <f t="shared" si="3"/>
        <v>0</v>
      </c>
    </row>
    <row r="10" spans="2:16" x14ac:dyDescent="0.4">
      <c r="B10" s="68"/>
      <c r="C10" s="68"/>
      <c r="D10" s="7" t="s">
        <v>109</v>
      </c>
      <c r="E10" s="9"/>
      <c r="F10" s="9"/>
      <c r="G10" s="9"/>
      <c r="H10" s="9"/>
      <c r="I10" s="9"/>
      <c r="J10" s="9"/>
      <c r="K10" s="9"/>
      <c r="L10" s="9"/>
      <c r="M10" s="9"/>
      <c r="N10" s="9">
        <f t="shared" si="2"/>
        <v>0</v>
      </c>
      <c r="O10" s="9"/>
      <c r="P10" s="9">
        <f t="shared" si="3"/>
        <v>0</v>
      </c>
    </row>
    <row r="11" spans="2:16" x14ac:dyDescent="0.4">
      <c r="B11" s="68"/>
      <c r="C11" s="68"/>
      <c r="D11" s="7" t="s">
        <v>110</v>
      </c>
      <c r="E11" s="9"/>
      <c r="F11" s="9"/>
      <c r="G11" s="9"/>
      <c r="H11" s="9"/>
      <c r="I11" s="9"/>
      <c r="J11" s="9"/>
      <c r="K11" s="9"/>
      <c r="L11" s="9"/>
      <c r="M11" s="9"/>
      <c r="N11" s="9">
        <f t="shared" si="2"/>
        <v>0</v>
      </c>
      <c r="O11" s="9"/>
      <c r="P11" s="9">
        <f t="shared" si="3"/>
        <v>0</v>
      </c>
    </row>
    <row r="12" spans="2:16" x14ac:dyDescent="0.4">
      <c r="B12" s="68"/>
      <c r="C12" s="68"/>
      <c r="D12" s="7" t="s">
        <v>111</v>
      </c>
      <c r="E12" s="9">
        <f t="shared" ref="E12:M12" si="4">+E13+E14+E15+E16+E17+E18+E19</f>
        <v>0</v>
      </c>
      <c r="F12" s="9">
        <f t="shared" si="4"/>
        <v>1261790</v>
      </c>
      <c r="G12" s="9">
        <f t="shared" si="4"/>
        <v>258490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31704730</v>
      </c>
      <c r="M12" s="9">
        <f t="shared" si="4"/>
        <v>0</v>
      </c>
      <c r="N12" s="9">
        <f t="shared" si="2"/>
        <v>33225010</v>
      </c>
      <c r="O12" s="9">
        <f>+O13+O14+O15+O16+O17+O18+O19</f>
        <v>0</v>
      </c>
      <c r="P12" s="9">
        <f t="shared" si="3"/>
        <v>33225010</v>
      </c>
    </row>
    <row r="13" spans="2:16" x14ac:dyDescent="0.4">
      <c r="B13" s="68"/>
      <c r="C13" s="68"/>
      <c r="D13" s="7" t="s">
        <v>108</v>
      </c>
      <c r="E13" s="9"/>
      <c r="F13" s="9">
        <v>942665</v>
      </c>
      <c r="G13" s="9">
        <v>215091</v>
      </c>
      <c r="H13" s="9"/>
      <c r="I13" s="9"/>
      <c r="J13" s="9"/>
      <c r="K13" s="9"/>
      <c r="L13" s="9">
        <v>28174257</v>
      </c>
      <c r="M13" s="9"/>
      <c r="N13" s="9">
        <f t="shared" si="2"/>
        <v>29332013</v>
      </c>
      <c r="O13" s="9"/>
      <c r="P13" s="9">
        <f t="shared" si="3"/>
        <v>29332013</v>
      </c>
    </row>
    <row r="14" spans="2:16" x14ac:dyDescent="0.4">
      <c r="B14" s="68"/>
      <c r="C14" s="68"/>
      <c r="D14" s="7" t="s">
        <v>112</v>
      </c>
      <c r="E14" s="9"/>
      <c r="F14" s="9"/>
      <c r="G14" s="9"/>
      <c r="H14" s="9"/>
      <c r="I14" s="9"/>
      <c r="J14" s="9"/>
      <c r="K14" s="9"/>
      <c r="L14" s="9"/>
      <c r="M14" s="9"/>
      <c r="N14" s="9">
        <f t="shared" si="2"/>
        <v>0</v>
      </c>
      <c r="O14" s="9"/>
      <c r="P14" s="9">
        <f t="shared" si="3"/>
        <v>0</v>
      </c>
    </row>
    <row r="15" spans="2:16" x14ac:dyDescent="0.4">
      <c r="B15" s="68"/>
      <c r="C15" s="68"/>
      <c r="D15" s="7" t="s">
        <v>113</v>
      </c>
      <c r="E15" s="9"/>
      <c r="F15" s="9"/>
      <c r="G15" s="9"/>
      <c r="H15" s="9"/>
      <c r="I15" s="9"/>
      <c r="J15" s="9"/>
      <c r="K15" s="9"/>
      <c r="L15" s="9">
        <v>3130473</v>
      </c>
      <c r="M15" s="9"/>
      <c r="N15" s="9">
        <f t="shared" si="2"/>
        <v>3130473</v>
      </c>
      <c r="O15" s="9"/>
      <c r="P15" s="9">
        <f t="shared" si="3"/>
        <v>3130473</v>
      </c>
    </row>
    <row r="16" spans="2:16" x14ac:dyDescent="0.4">
      <c r="B16" s="68"/>
      <c r="C16" s="68"/>
      <c r="D16" s="7" t="s">
        <v>114</v>
      </c>
      <c r="E16" s="9"/>
      <c r="F16" s="9">
        <v>319125</v>
      </c>
      <c r="G16" s="9">
        <v>43399</v>
      </c>
      <c r="H16" s="9"/>
      <c r="I16" s="9"/>
      <c r="J16" s="9"/>
      <c r="K16" s="9"/>
      <c r="L16" s="9">
        <v>400000</v>
      </c>
      <c r="M16" s="9"/>
      <c r="N16" s="9">
        <f t="shared" si="2"/>
        <v>762524</v>
      </c>
      <c r="O16" s="9"/>
      <c r="P16" s="9">
        <f t="shared" si="3"/>
        <v>762524</v>
      </c>
    </row>
    <row r="17" spans="2:16" x14ac:dyDescent="0.4">
      <c r="B17" s="68"/>
      <c r="C17" s="68"/>
      <c r="D17" s="7" t="s">
        <v>115</v>
      </c>
      <c r="E17" s="9"/>
      <c r="F17" s="9"/>
      <c r="G17" s="9"/>
      <c r="H17" s="9"/>
      <c r="I17" s="9"/>
      <c r="J17" s="9"/>
      <c r="K17" s="9"/>
      <c r="L17" s="9"/>
      <c r="M17" s="9"/>
      <c r="N17" s="9">
        <f t="shared" si="2"/>
        <v>0</v>
      </c>
      <c r="O17" s="9"/>
      <c r="P17" s="9">
        <f t="shared" si="3"/>
        <v>0</v>
      </c>
    </row>
    <row r="18" spans="2:16" x14ac:dyDescent="0.4">
      <c r="B18" s="68"/>
      <c r="C18" s="68"/>
      <c r="D18" s="7" t="s">
        <v>116</v>
      </c>
      <c r="E18" s="9"/>
      <c r="F18" s="9"/>
      <c r="G18" s="9"/>
      <c r="H18" s="9"/>
      <c r="I18" s="9"/>
      <c r="J18" s="9"/>
      <c r="K18" s="9"/>
      <c r="L18" s="9"/>
      <c r="M18" s="9"/>
      <c r="N18" s="9">
        <f t="shared" si="2"/>
        <v>0</v>
      </c>
      <c r="O18" s="9"/>
      <c r="P18" s="9">
        <f t="shared" si="3"/>
        <v>0</v>
      </c>
    </row>
    <row r="19" spans="2:16" x14ac:dyDescent="0.4">
      <c r="B19" s="68"/>
      <c r="C19" s="68"/>
      <c r="D19" s="7" t="s">
        <v>117</v>
      </c>
      <c r="E19" s="9"/>
      <c r="F19" s="9"/>
      <c r="G19" s="9"/>
      <c r="H19" s="9"/>
      <c r="I19" s="9"/>
      <c r="J19" s="9"/>
      <c r="K19" s="9"/>
      <c r="L19" s="9"/>
      <c r="M19" s="9"/>
      <c r="N19" s="9">
        <f t="shared" si="2"/>
        <v>0</v>
      </c>
      <c r="O19" s="9"/>
      <c r="P19" s="9">
        <f t="shared" si="3"/>
        <v>0</v>
      </c>
    </row>
    <row r="20" spans="2:16" x14ac:dyDescent="0.4">
      <c r="B20" s="68"/>
      <c r="C20" s="68"/>
      <c r="D20" s="7" t="s">
        <v>118</v>
      </c>
      <c r="E20" s="9">
        <f t="shared" ref="E20:M20" si="5">+E21+E22+E23+E24+E25+E26</f>
        <v>0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2"/>
        <v>0</v>
      </c>
      <c r="O20" s="9">
        <f>+O21+O22+O23+O24+O25+O26</f>
        <v>0</v>
      </c>
      <c r="P20" s="9">
        <f t="shared" si="3"/>
        <v>0</v>
      </c>
    </row>
    <row r="21" spans="2:16" x14ac:dyDescent="0.4">
      <c r="B21" s="68"/>
      <c r="C21" s="68"/>
      <c r="D21" s="7" t="s">
        <v>108</v>
      </c>
      <c r="E21" s="9"/>
      <c r="F21" s="9"/>
      <c r="G21" s="9"/>
      <c r="H21" s="9"/>
      <c r="I21" s="9"/>
      <c r="J21" s="9"/>
      <c r="K21" s="9"/>
      <c r="L21" s="9"/>
      <c r="M21" s="9"/>
      <c r="N21" s="9">
        <f t="shared" si="2"/>
        <v>0</v>
      </c>
      <c r="O21" s="9"/>
      <c r="P21" s="9">
        <f t="shared" si="3"/>
        <v>0</v>
      </c>
    </row>
    <row r="22" spans="2:16" x14ac:dyDescent="0.4">
      <c r="B22" s="68"/>
      <c r="C22" s="68"/>
      <c r="D22" s="7" t="s">
        <v>112</v>
      </c>
      <c r="E22" s="9"/>
      <c r="F22" s="9"/>
      <c r="G22" s="9"/>
      <c r="H22" s="9"/>
      <c r="I22" s="9"/>
      <c r="J22" s="9"/>
      <c r="K22" s="9"/>
      <c r="L22" s="9"/>
      <c r="M22" s="9"/>
      <c r="N22" s="9">
        <f t="shared" si="2"/>
        <v>0</v>
      </c>
      <c r="O22" s="9"/>
      <c r="P22" s="9">
        <f t="shared" si="3"/>
        <v>0</v>
      </c>
    </row>
    <row r="23" spans="2:16" x14ac:dyDescent="0.4">
      <c r="B23" s="68"/>
      <c r="C23" s="68"/>
      <c r="D23" s="7" t="s">
        <v>113</v>
      </c>
      <c r="E23" s="9"/>
      <c r="F23" s="9"/>
      <c r="G23" s="9"/>
      <c r="H23" s="9"/>
      <c r="I23" s="9"/>
      <c r="J23" s="9"/>
      <c r="K23" s="9"/>
      <c r="L23" s="9"/>
      <c r="M23" s="9"/>
      <c r="N23" s="9">
        <f t="shared" si="2"/>
        <v>0</v>
      </c>
      <c r="O23" s="9"/>
      <c r="P23" s="9">
        <f t="shared" si="3"/>
        <v>0</v>
      </c>
    </row>
    <row r="24" spans="2:16" x14ac:dyDescent="0.4">
      <c r="B24" s="68"/>
      <c r="C24" s="68"/>
      <c r="D24" s="7" t="s">
        <v>114</v>
      </c>
      <c r="E24" s="9"/>
      <c r="F24" s="9"/>
      <c r="G24" s="9"/>
      <c r="H24" s="9"/>
      <c r="I24" s="9"/>
      <c r="J24" s="9"/>
      <c r="K24" s="9"/>
      <c r="L24" s="9"/>
      <c r="M24" s="9"/>
      <c r="N24" s="9">
        <f t="shared" si="2"/>
        <v>0</v>
      </c>
      <c r="O24" s="9"/>
      <c r="P24" s="9">
        <f t="shared" si="3"/>
        <v>0</v>
      </c>
    </row>
    <row r="25" spans="2:16" x14ac:dyDescent="0.4">
      <c r="B25" s="68"/>
      <c r="C25" s="68"/>
      <c r="D25" s="7" t="s">
        <v>115</v>
      </c>
      <c r="E25" s="9"/>
      <c r="F25" s="9"/>
      <c r="G25" s="9"/>
      <c r="H25" s="9"/>
      <c r="I25" s="9"/>
      <c r="J25" s="9"/>
      <c r="K25" s="9"/>
      <c r="L25" s="9"/>
      <c r="M25" s="9"/>
      <c r="N25" s="9">
        <f t="shared" si="2"/>
        <v>0</v>
      </c>
      <c r="O25" s="9"/>
      <c r="P25" s="9">
        <f t="shared" si="3"/>
        <v>0</v>
      </c>
    </row>
    <row r="26" spans="2:16" x14ac:dyDescent="0.4">
      <c r="B26" s="68"/>
      <c r="C26" s="68"/>
      <c r="D26" s="7" t="s">
        <v>116</v>
      </c>
      <c r="E26" s="9"/>
      <c r="F26" s="9"/>
      <c r="G26" s="9"/>
      <c r="H26" s="9"/>
      <c r="I26" s="9"/>
      <c r="J26" s="9"/>
      <c r="K26" s="9"/>
      <c r="L26" s="9"/>
      <c r="M26" s="9"/>
      <c r="N26" s="9">
        <f t="shared" si="2"/>
        <v>0</v>
      </c>
      <c r="O26" s="9"/>
      <c r="P26" s="9">
        <f t="shared" si="3"/>
        <v>0</v>
      </c>
    </row>
    <row r="27" spans="2:16" x14ac:dyDescent="0.4">
      <c r="B27" s="68"/>
      <c r="C27" s="68"/>
      <c r="D27" s="7" t="s">
        <v>119</v>
      </c>
      <c r="E27" s="9">
        <f t="shared" ref="E27:M27" si="6">+E28+E29</f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9">
        <f t="shared" si="6"/>
        <v>0</v>
      </c>
      <c r="K27" s="9">
        <f t="shared" si="6"/>
        <v>0</v>
      </c>
      <c r="L27" s="9">
        <f t="shared" si="6"/>
        <v>0</v>
      </c>
      <c r="M27" s="9">
        <f t="shared" si="6"/>
        <v>1119100</v>
      </c>
      <c r="N27" s="9">
        <f t="shared" si="2"/>
        <v>1119100</v>
      </c>
      <c r="O27" s="9">
        <f>+O28+O29</f>
        <v>0</v>
      </c>
      <c r="P27" s="9">
        <f t="shared" si="3"/>
        <v>1119100</v>
      </c>
    </row>
    <row r="28" spans="2:16" x14ac:dyDescent="0.4">
      <c r="B28" s="68"/>
      <c r="C28" s="68"/>
      <c r="D28" s="7" t="s">
        <v>120</v>
      </c>
      <c r="E28" s="9"/>
      <c r="F28" s="9"/>
      <c r="G28" s="9"/>
      <c r="H28" s="9"/>
      <c r="I28" s="9"/>
      <c r="J28" s="9"/>
      <c r="K28" s="9"/>
      <c r="L28" s="9"/>
      <c r="M28" s="9">
        <v>1119100</v>
      </c>
      <c r="N28" s="9">
        <f t="shared" si="2"/>
        <v>1119100</v>
      </c>
      <c r="O28" s="9"/>
      <c r="P28" s="9">
        <f t="shared" si="3"/>
        <v>1119100</v>
      </c>
    </row>
    <row r="29" spans="2:16" x14ac:dyDescent="0.4">
      <c r="B29" s="68"/>
      <c r="C29" s="68"/>
      <c r="D29" s="7" t="s">
        <v>121</v>
      </c>
      <c r="E29" s="9"/>
      <c r="F29" s="9"/>
      <c r="G29" s="9"/>
      <c r="H29" s="9"/>
      <c r="I29" s="9"/>
      <c r="J29" s="9"/>
      <c r="K29" s="9"/>
      <c r="L29" s="9"/>
      <c r="M29" s="9"/>
      <c r="N29" s="9">
        <f t="shared" si="2"/>
        <v>0</v>
      </c>
      <c r="O29" s="9"/>
      <c r="P29" s="9">
        <f t="shared" si="3"/>
        <v>0</v>
      </c>
    </row>
    <row r="30" spans="2:16" x14ac:dyDescent="0.4">
      <c r="B30" s="68"/>
      <c r="C30" s="68"/>
      <c r="D30" s="7" t="s">
        <v>122</v>
      </c>
      <c r="E30" s="9">
        <f t="shared" ref="E30:M30" si="7">+E31+E32+E33</f>
        <v>0</v>
      </c>
      <c r="F30" s="9">
        <f t="shared" si="7"/>
        <v>1114010</v>
      </c>
      <c r="G30" s="9">
        <f t="shared" si="7"/>
        <v>313910</v>
      </c>
      <c r="H30" s="9">
        <f t="shared" si="7"/>
        <v>0</v>
      </c>
      <c r="I30" s="9">
        <f t="shared" si="7"/>
        <v>0</v>
      </c>
      <c r="J30" s="9">
        <f t="shared" si="7"/>
        <v>0</v>
      </c>
      <c r="K30" s="9">
        <f t="shared" si="7"/>
        <v>0</v>
      </c>
      <c r="L30" s="9">
        <f t="shared" si="7"/>
        <v>0</v>
      </c>
      <c r="M30" s="9">
        <f t="shared" si="7"/>
        <v>0</v>
      </c>
      <c r="N30" s="9">
        <f t="shared" si="2"/>
        <v>1427920</v>
      </c>
      <c r="O30" s="9">
        <f>+O31+O32+O33</f>
        <v>0</v>
      </c>
      <c r="P30" s="9">
        <f t="shared" si="3"/>
        <v>1427920</v>
      </c>
    </row>
    <row r="31" spans="2:16" x14ac:dyDescent="0.4">
      <c r="B31" s="68"/>
      <c r="C31" s="68"/>
      <c r="D31" s="7" t="s">
        <v>123</v>
      </c>
      <c r="E31" s="9"/>
      <c r="F31" s="9">
        <v>1002609</v>
      </c>
      <c r="G31" s="9">
        <v>250119</v>
      </c>
      <c r="H31" s="9"/>
      <c r="I31" s="9"/>
      <c r="J31" s="9"/>
      <c r="K31" s="9"/>
      <c r="L31" s="9"/>
      <c r="M31" s="9"/>
      <c r="N31" s="9">
        <f t="shared" si="2"/>
        <v>1252728</v>
      </c>
      <c r="O31" s="9"/>
      <c r="P31" s="9">
        <f t="shared" si="3"/>
        <v>1252728</v>
      </c>
    </row>
    <row r="32" spans="2:16" x14ac:dyDescent="0.4">
      <c r="B32" s="68"/>
      <c r="C32" s="68"/>
      <c r="D32" s="7" t="s">
        <v>124</v>
      </c>
      <c r="E32" s="9"/>
      <c r="F32" s="9"/>
      <c r="G32" s="9"/>
      <c r="H32" s="9"/>
      <c r="I32" s="9"/>
      <c r="J32" s="9"/>
      <c r="K32" s="9"/>
      <c r="L32" s="9"/>
      <c r="M32" s="9"/>
      <c r="N32" s="9">
        <f t="shared" si="2"/>
        <v>0</v>
      </c>
      <c r="O32" s="9"/>
      <c r="P32" s="9">
        <f t="shared" si="3"/>
        <v>0</v>
      </c>
    </row>
    <row r="33" spans="2:16" x14ac:dyDescent="0.4">
      <c r="B33" s="68"/>
      <c r="C33" s="68"/>
      <c r="D33" s="7" t="s">
        <v>125</v>
      </c>
      <c r="E33" s="9"/>
      <c r="F33" s="9">
        <v>111401</v>
      </c>
      <c r="G33" s="9">
        <v>63791</v>
      </c>
      <c r="H33" s="9"/>
      <c r="I33" s="9"/>
      <c r="J33" s="9"/>
      <c r="K33" s="9"/>
      <c r="L33" s="9"/>
      <c r="M33" s="9"/>
      <c r="N33" s="9">
        <f t="shared" si="2"/>
        <v>175192</v>
      </c>
      <c r="O33" s="9"/>
      <c r="P33" s="9">
        <f t="shared" si="3"/>
        <v>175192</v>
      </c>
    </row>
    <row r="34" spans="2:16" x14ac:dyDescent="0.4">
      <c r="B34" s="68"/>
      <c r="C34" s="68"/>
      <c r="D34" s="7" t="s">
        <v>126</v>
      </c>
      <c r="E34" s="9">
        <f t="shared" ref="E34:M34" si="8">+E35+E36+E37+E38+E39+E40+E41+E42+E43+E44+E45</f>
        <v>0</v>
      </c>
      <c r="F34" s="9">
        <f t="shared" si="8"/>
        <v>0</v>
      </c>
      <c r="G34" s="9">
        <f t="shared" si="8"/>
        <v>250200</v>
      </c>
      <c r="H34" s="9">
        <f t="shared" si="8"/>
        <v>0</v>
      </c>
      <c r="I34" s="9">
        <f t="shared" si="8"/>
        <v>0</v>
      </c>
      <c r="J34" s="9">
        <f t="shared" si="8"/>
        <v>0</v>
      </c>
      <c r="K34" s="9">
        <f t="shared" si="8"/>
        <v>0</v>
      </c>
      <c r="L34" s="9">
        <f t="shared" si="8"/>
        <v>0</v>
      </c>
      <c r="M34" s="9">
        <f t="shared" si="8"/>
        <v>0</v>
      </c>
      <c r="N34" s="9">
        <f t="shared" si="2"/>
        <v>250200</v>
      </c>
      <c r="O34" s="9">
        <f>+O35+O36+O37+O38+O39+O40+O41+O42+O43+O44+O45</f>
        <v>0</v>
      </c>
      <c r="P34" s="9">
        <f t="shared" si="3"/>
        <v>250200</v>
      </c>
    </row>
    <row r="35" spans="2:16" x14ac:dyDescent="0.4">
      <c r="B35" s="68"/>
      <c r="C35" s="68"/>
      <c r="D35" s="7" t="s">
        <v>127</v>
      </c>
      <c r="E35" s="9"/>
      <c r="F35" s="9"/>
      <c r="G35" s="9"/>
      <c r="H35" s="9"/>
      <c r="I35" s="9"/>
      <c r="J35" s="9"/>
      <c r="K35" s="9"/>
      <c r="L35" s="9"/>
      <c r="M35" s="9"/>
      <c r="N35" s="9">
        <f t="shared" si="2"/>
        <v>0</v>
      </c>
      <c r="O35" s="9"/>
      <c r="P35" s="9">
        <f t="shared" si="3"/>
        <v>0</v>
      </c>
    </row>
    <row r="36" spans="2:16" x14ac:dyDescent="0.4">
      <c r="B36" s="68"/>
      <c r="C36" s="68"/>
      <c r="D36" s="7" t="s">
        <v>128</v>
      </c>
      <c r="E36" s="9"/>
      <c r="F36" s="9"/>
      <c r="G36" s="9"/>
      <c r="H36" s="9"/>
      <c r="I36" s="9"/>
      <c r="J36" s="9"/>
      <c r="K36" s="9"/>
      <c r="L36" s="9"/>
      <c r="M36" s="9"/>
      <c r="N36" s="9">
        <f t="shared" si="2"/>
        <v>0</v>
      </c>
      <c r="O36" s="9"/>
      <c r="P36" s="9">
        <f t="shared" si="3"/>
        <v>0</v>
      </c>
    </row>
    <row r="37" spans="2:16" x14ac:dyDescent="0.4">
      <c r="B37" s="68"/>
      <c r="C37" s="68"/>
      <c r="D37" s="7" t="s">
        <v>129</v>
      </c>
      <c r="E37" s="9"/>
      <c r="F37" s="9"/>
      <c r="G37" s="9"/>
      <c r="H37" s="9"/>
      <c r="I37" s="9"/>
      <c r="J37" s="9"/>
      <c r="K37" s="9"/>
      <c r="L37" s="9"/>
      <c r="M37" s="9"/>
      <c r="N37" s="9">
        <f t="shared" si="2"/>
        <v>0</v>
      </c>
      <c r="O37" s="9"/>
      <c r="P37" s="9">
        <f t="shared" si="3"/>
        <v>0</v>
      </c>
    </row>
    <row r="38" spans="2:16" x14ac:dyDescent="0.4">
      <c r="B38" s="68"/>
      <c r="C38" s="68"/>
      <c r="D38" s="7" t="s">
        <v>130</v>
      </c>
      <c r="E38" s="9"/>
      <c r="F38" s="9"/>
      <c r="G38" s="9"/>
      <c r="H38" s="9"/>
      <c r="I38" s="9"/>
      <c r="J38" s="9"/>
      <c r="K38" s="9"/>
      <c r="L38" s="9"/>
      <c r="M38" s="9"/>
      <c r="N38" s="9">
        <f t="shared" si="2"/>
        <v>0</v>
      </c>
      <c r="O38" s="9"/>
      <c r="P38" s="9">
        <f t="shared" si="3"/>
        <v>0</v>
      </c>
    </row>
    <row r="39" spans="2:16" x14ac:dyDescent="0.4">
      <c r="B39" s="68"/>
      <c r="C39" s="68"/>
      <c r="D39" s="7" t="s">
        <v>131</v>
      </c>
      <c r="E39" s="9"/>
      <c r="F39" s="9"/>
      <c r="G39" s="9">
        <v>250200</v>
      </c>
      <c r="H39" s="9"/>
      <c r="I39" s="9"/>
      <c r="J39" s="9"/>
      <c r="K39" s="9"/>
      <c r="L39" s="9"/>
      <c r="M39" s="9"/>
      <c r="N39" s="9">
        <f t="shared" si="2"/>
        <v>250200</v>
      </c>
      <c r="O39" s="9"/>
      <c r="P39" s="9">
        <f t="shared" si="3"/>
        <v>250200</v>
      </c>
    </row>
    <row r="40" spans="2:16" x14ac:dyDescent="0.4">
      <c r="B40" s="68"/>
      <c r="C40" s="68"/>
      <c r="D40" s="7" t="s">
        <v>132</v>
      </c>
      <c r="E40" s="9"/>
      <c r="F40" s="9"/>
      <c r="G40" s="9"/>
      <c r="H40" s="9"/>
      <c r="I40" s="9"/>
      <c r="J40" s="9"/>
      <c r="K40" s="9"/>
      <c r="L40" s="9"/>
      <c r="M40" s="9"/>
      <c r="N40" s="9">
        <f t="shared" si="2"/>
        <v>0</v>
      </c>
      <c r="O40" s="9"/>
      <c r="P40" s="9">
        <f t="shared" si="3"/>
        <v>0</v>
      </c>
    </row>
    <row r="41" spans="2:16" x14ac:dyDescent="0.4">
      <c r="B41" s="68"/>
      <c r="C41" s="68"/>
      <c r="D41" s="7" t="s">
        <v>133</v>
      </c>
      <c r="E41" s="9"/>
      <c r="F41" s="9"/>
      <c r="G41" s="9"/>
      <c r="H41" s="9"/>
      <c r="I41" s="9"/>
      <c r="J41" s="9"/>
      <c r="K41" s="9"/>
      <c r="L41" s="9"/>
      <c r="M41" s="9"/>
      <c r="N41" s="9">
        <f t="shared" si="2"/>
        <v>0</v>
      </c>
      <c r="O41" s="9"/>
      <c r="P41" s="9">
        <f t="shared" si="3"/>
        <v>0</v>
      </c>
    </row>
    <row r="42" spans="2:16" x14ac:dyDescent="0.4">
      <c r="B42" s="68"/>
      <c r="C42" s="68"/>
      <c r="D42" s="7" t="s">
        <v>134</v>
      </c>
      <c r="E42" s="9"/>
      <c r="F42" s="9"/>
      <c r="G42" s="9"/>
      <c r="H42" s="9"/>
      <c r="I42" s="9"/>
      <c r="J42" s="9"/>
      <c r="K42" s="9"/>
      <c r="L42" s="9"/>
      <c r="M42" s="9"/>
      <c r="N42" s="9">
        <f t="shared" si="2"/>
        <v>0</v>
      </c>
      <c r="O42" s="9"/>
      <c r="P42" s="9">
        <f t="shared" si="3"/>
        <v>0</v>
      </c>
    </row>
    <row r="43" spans="2:16" x14ac:dyDescent="0.4">
      <c r="B43" s="68"/>
      <c r="C43" s="68"/>
      <c r="D43" s="7" t="s">
        <v>135</v>
      </c>
      <c r="E43" s="9"/>
      <c r="F43" s="9"/>
      <c r="G43" s="9"/>
      <c r="H43" s="9"/>
      <c r="I43" s="9"/>
      <c r="J43" s="9"/>
      <c r="K43" s="9"/>
      <c r="L43" s="9"/>
      <c r="M43" s="9"/>
      <c r="N43" s="9">
        <f t="shared" si="2"/>
        <v>0</v>
      </c>
      <c r="O43" s="9"/>
      <c r="P43" s="9">
        <f t="shared" si="3"/>
        <v>0</v>
      </c>
    </row>
    <row r="44" spans="2:16" x14ac:dyDescent="0.4">
      <c r="B44" s="68"/>
      <c r="C44" s="68"/>
      <c r="D44" s="7" t="s">
        <v>136</v>
      </c>
      <c r="E44" s="9"/>
      <c r="F44" s="9"/>
      <c r="G44" s="9"/>
      <c r="H44" s="9"/>
      <c r="I44" s="9"/>
      <c r="J44" s="9"/>
      <c r="K44" s="9"/>
      <c r="L44" s="9"/>
      <c r="M44" s="9"/>
      <c r="N44" s="9">
        <f t="shared" si="2"/>
        <v>0</v>
      </c>
      <c r="O44" s="9"/>
      <c r="P44" s="9">
        <f t="shared" si="3"/>
        <v>0</v>
      </c>
    </row>
    <row r="45" spans="2:16" x14ac:dyDescent="0.4">
      <c r="B45" s="68"/>
      <c r="C45" s="68"/>
      <c r="D45" s="7" t="s">
        <v>137</v>
      </c>
      <c r="E45" s="9"/>
      <c r="F45" s="9"/>
      <c r="G45" s="9"/>
      <c r="H45" s="9"/>
      <c r="I45" s="9"/>
      <c r="J45" s="9"/>
      <c r="K45" s="9"/>
      <c r="L45" s="9"/>
      <c r="M45" s="9"/>
      <c r="N45" s="9">
        <f t="shared" si="2"/>
        <v>0</v>
      </c>
      <c r="O45" s="9"/>
      <c r="P45" s="9">
        <f t="shared" si="3"/>
        <v>0</v>
      </c>
    </row>
    <row r="46" spans="2:16" x14ac:dyDescent="0.4">
      <c r="B46" s="68"/>
      <c r="C46" s="68"/>
      <c r="D46" s="7" t="s">
        <v>138</v>
      </c>
      <c r="E46" s="9">
        <f t="shared" ref="E46:M46" si="9">+E47+E48+E49+E50+E51+E52+E53</f>
        <v>9472000</v>
      </c>
      <c r="F46" s="9">
        <f t="shared" si="9"/>
        <v>18593310</v>
      </c>
      <c r="G46" s="9">
        <f t="shared" si="9"/>
        <v>8148320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9">
        <f t="shared" si="9"/>
        <v>0</v>
      </c>
      <c r="L46" s="9">
        <f t="shared" si="9"/>
        <v>0</v>
      </c>
      <c r="M46" s="9">
        <f t="shared" si="9"/>
        <v>1097640</v>
      </c>
      <c r="N46" s="9">
        <f t="shared" si="2"/>
        <v>37311270</v>
      </c>
      <c r="O46" s="9">
        <f>+O47+O48+O49+O50+O51+O52+O53</f>
        <v>26681630</v>
      </c>
      <c r="P46" s="9">
        <f t="shared" si="3"/>
        <v>10629640</v>
      </c>
    </row>
    <row r="47" spans="2:16" x14ac:dyDescent="0.4">
      <c r="B47" s="68"/>
      <c r="C47" s="68"/>
      <c r="D47" s="7" t="s">
        <v>139</v>
      </c>
      <c r="E47" s="9">
        <v>9472000</v>
      </c>
      <c r="F47" s="9">
        <v>60000</v>
      </c>
      <c r="G47" s="9"/>
      <c r="H47" s="9"/>
      <c r="I47" s="9"/>
      <c r="J47" s="9"/>
      <c r="K47" s="9"/>
      <c r="L47" s="9"/>
      <c r="M47" s="9"/>
      <c r="N47" s="9">
        <f t="shared" si="2"/>
        <v>9532000</v>
      </c>
      <c r="O47" s="9"/>
      <c r="P47" s="9">
        <f t="shared" si="3"/>
        <v>9532000</v>
      </c>
    </row>
    <row r="48" spans="2:16" x14ac:dyDescent="0.4">
      <c r="B48" s="68"/>
      <c r="C48" s="68"/>
      <c r="D48" s="7" t="s">
        <v>140</v>
      </c>
      <c r="E48" s="9"/>
      <c r="F48" s="9"/>
      <c r="G48" s="9"/>
      <c r="H48" s="9"/>
      <c r="I48" s="9"/>
      <c r="J48" s="9"/>
      <c r="K48" s="9"/>
      <c r="L48" s="9"/>
      <c r="M48" s="9"/>
      <c r="N48" s="9">
        <f t="shared" si="2"/>
        <v>0</v>
      </c>
      <c r="O48" s="9"/>
      <c r="P48" s="9">
        <f t="shared" si="3"/>
        <v>0</v>
      </c>
    </row>
    <row r="49" spans="2:16" x14ac:dyDescent="0.4">
      <c r="B49" s="68"/>
      <c r="C49" s="68"/>
      <c r="D49" s="7" t="s">
        <v>141</v>
      </c>
      <c r="E49" s="9"/>
      <c r="F49" s="9"/>
      <c r="G49" s="9"/>
      <c r="H49" s="9"/>
      <c r="I49" s="9"/>
      <c r="J49" s="9"/>
      <c r="K49" s="9"/>
      <c r="L49" s="9"/>
      <c r="M49" s="9"/>
      <c r="N49" s="9">
        <f t="shared" si="2"/>
        <v>0</v>
      </c>
      <c r="O49" s="9"/>
      <c r="P49" s="9">
        <f t="shared" si="3"/>
        <v>0</v>
      </c>
    </row>
    <row r="50" spans="2:16" x14ac:dyDescent="0.4">
      <c r="B50" s="68"/>
      <c r="C50" s="68"/>
      <c r="D50" s="7" t="s">
        <v>142</v>
      </c>
      <c r="E50" s="9"/>
      <c r="F50" s="9"/>
      <c r="G50" s="9"/>
      <c r="H50" s="9"/>
      <c r="I50" s="9"/>
      <c r="J50" s="9"/>
      <c r="K50" s="9"/>
      <c r="L50" s="9"/>
      <c r="M50" s="9"/>
      <c r="N50" s="9">
        <f t="shared" si="2"/>
        <v>0</v>
      </c>
      <c r="O50" s="9"/>
      <c r="P50" s="9">
        <f t="shared" si="3"/>
        <v>0</v>
      </c>
    </row>
    <row r="51" spans="2:16" x14ac:dyDescent="0.4">
      <c r="B51" s="68"/>
      <c r="C51" s="68"/>
      <c r="D51" s="7" t="s">
        <v>143</v>
      </c>
      <c r="E51" s="9"/>
      <c r="F51" s="9"/>
      <c r="G51" s="9"/>
      <c r="H51" s="9"/>
      <c r="I51" s="9"/>
      <c r="J51" s="9"/>
      <c r="K51" s="9"/>
      <c r="L51" s="9"/>
      <c r="M51" s="9">
        <v>583000</v>
      </c>
      <c r="N51" s="9">
        <f t="shared" si="2"/>
        <v>583000</v>
      </c>
      <c r="O51" s="9"/>
      <c r="P51" s="9">
        <f t="shared" si="3"/>
        <v>583000</v>
      </c>
    </row>
    <row r="52" spans="2:16" x14ac:dyDescent="0.4">
      <c r="B52" s="68"/>
      <c r="C52" s="68"/>
      <c r="D52" s="7" t="s">
        <v>144</v>
      </c>
      <c r="E52" s="9"/>
      <c r="F52" s="9"/>
      <c r="G52" s="9"/>
      <c r="H52" s="9"/>
      <c r="I52" s="9"/>
      <c r="J52" s="9"/>
      <c r="K52" s="9"/>
      <c r="L52" s="9"/>
      <c r="M52" s="9"/>
      <c r="N52" s="9">
        <f t="shared" si="2"/>
        <v>0</v>
      </c>
      <c r="O52" s="9"/>
      <c r="P52" s="9">
        <f t="shared" si="3"/>
        <v>0</v>
      </c>
    </row>
    <row r="53" spans="2:16" x14ac:dyDescent="0.4">
      <c r="B53" s="68"/>
      <c r="C53" s="68"/>
      <c r="D53" s="7" t="s">
        <v>145</v>
      </c>
      <c r="E53" s="9"/>
      <c r="F53" s="9">
        <v>18533310</v>
      </c>
      <c r="G53" s="9">
        <v>8148320</v>
      </c>
      <c r="H53" s="9"/>
      <c r="I53" s="9"/>
      <c r="J53" s="9"/>
      <c r="K53" s="9"/>
      <c r="L53" s="9"/>
      <c r="M53" s="9">
        <v>514640</v>
      </c>
      <c r="N53" s="9">
        <f t="shared" si="2"/>
        <v>27196270</v>
      </c>
      <c r="O53" s="9">
        <v>26681630</v>
      </c>
      <c r="P53" s="9">
        <f t="shared" si="3"/>
        <v>514640</v>
      </c>
    </row>
    <row r="54" spans="2:16" x14ac:dyDescent="0.4">
      <c r="B54" s="68"/>
      <c r="C54" s="68"/>
      <c r="D54" s="7" t="s">
        <v>146</v>
      </c>
      <c r="E54" s="9"/>
      <c r="F54" s="9"/>
      <c r="G54" s="9"/>
      <c r="H54" s="9"/>
      <c r="I54" s="9"/>
      <c r="J54" s="9"/>
      <c r="K54" s="9"/>
      <c r="L54" s="9"/>
      <c r="M54" s="9"/>
      <c r="N54" s="9">
        <f t="shared" si="2"/>
        <v>0</v>
      </c>
      <c r="O54" s="9"/>
      <c r="P54" s="9">
        <f t="shared" si="3"/>
        <v>0</v>
      </c>
    </row>
    <row r="55" spans="2:16" x14ac:dyDescent="0.4">
      <c r="B55" s="68"/>
      <c r="C55" s="68"/>
      <c r="D55" s="7" t="s">
        <v>11</v>
      </c>
      <c r="E55" s="9">
        <f t="shared" ref="E55:M55" si="10">+E56+E61+E67</f>
        <v>91548942</v>
      </c>
      <c r="F55" s="9">
        <f t="shared" si="10"/>
        <v>0</v>
      </c>
      <c r="G55" s="9">
        <f t="shared" si="10"/>
        <v>0</v>
      </c>
      <c r="H55" s="9">
        <f t="shared" si="10"/>
        <v>0</v>
      </c>
      <c r="I55" s="9">
        <f t="shared" si="10"/>
        <v>0</v>
      </c>
      <c r="J55" s="9">
        <f t="shared" si="10"/>
        <v>0</v>
      </c>
      <c r="K55" s="9">
        <f t="shared" si="10"/>
        <v>0</v>
      </c>
      <c r="L55" s="9">
        <f t="shared" si="10"/>
        <v>31333654</v>
      </c>
      <c r="M55" s="9">
        <f t="shared" si="10"/>
        <v>60000</v>
      </c>
      <c r="N55" s="9">
        <f t="shared" si="2"/>
        <v>122942596</v>
      </c>
      <c r="O55" s="9">
        <f>+O56+O61+O67</f>
        <v>0</v>
      </c>
      <c r="P55" s="9">
        <f t="shared" si="3"/>
        <v>122942596</v>
      </c>
    </row>
    <row r="56" spans="2:16" x14ac:dyDescent="0.4">
      <c r="B56" s="68"/>
      <c r="C56" s="68"/>
      <c r="D56" s="7" t="s">
        <v>147</v>
      </c>
      <c r="E56" s="9">
        <f t="shared" ref="E56:M56" si="11">+E57+E58+E59+E60</f>
        <v>90844052</v>
      </c>
      <c r="F56" s="9">
        <f t="shared" si="11"/>
        <v>0</v>
      </c>
      <c r="G56" s="9">
        <f t="shared" si="11"/>
        <v>0</v>
      </c>
      <c r="H56" s="9">
        <f t="shared" si="11"/>
        <v>0</v>
      </c>
      <c r="I56" s="9">
        <f t="shared" si="11"/>
        <v>0</v>
      </c>
      <c r="J56" s="9">
        <f t="shared" si="11"/>
        <v>0</v>
      </c>
      <c r="K56" s="9">
        <f t="shared" si="11"/>
        <v>0</v>
      </c>
      <c r="L56" s="9">
        <f t="shared" si="11"/>
        <v>31333654</v>
      </c>
      <c r="M56" s="9">
        <f t="shared" si="11"/>
        <v>0</v>
      </c>
      <c r="N56" s="9">
        <f t="shared" si="2"/>
        <v>122177706</v>
      </c>
      <c r="O56" s="9">
        <f>+O57+O58+O59+O60</f>
        <v>0</v>
      </c>
      <c r="P56" s="9">
        <f t="shared" si="3"/>
        <v>122177706</v>
      </c>
    </row>
    <row r="57" spans="2:16" x14ac:dyDescent="0.4">
      <c r="B57" s="68"/>
      <c r="C57" s="68"/>
      <c r="D57" s="7" t="s">
        <v>148</v>
      </c>
      <c r="E57" s="9">
        <v>70770580</v>
      </c>
      <c r="F57" s="9"/>
      <c r="G57" s="9"/>
      <c r="H57" s="9"/>
      <c r="I57" s="9"/>
      <c r="J57" s="9"/>
      <c r="K57" s="9"/>
      <c r="L57" s="9">
        <v>20974476</v>
      </c>
      <c r="M57" s="9"/>
      <c r="N57" s="9">
        <f t="shared" si="2"/>
        <v>91745056</v>
      </c>
      <c r="O57" s="9"/>
      <c r="P57" s="9">
        <f t="shared" si="3"/>
        <v>91745056</v>
      </c>
    </row>
    <row r="58" spans="2:16" x14ac:dyDescent="0.4">
      <c r="B58" s="68"/>
      <c r="C58" s="68"/>
      <c r="D58" s="7" t="s">
        <v>123</v>
      </c>
      <c r="E58" s="9">
        <v>19797072</v>
      </c>
      <c r="F58" s="9"/>
      <c r="G58" s="9"/>
      <c r="H58" s="9"/>
      <c r="I58" s="9"/>
      <c r="J58" s="9"/>
      <c r="K58" s="9"/>
      <c r="L58" s="9">
        <v>10359178</v>
      </c>
      <c r="M58" s="9"/>
      <c r="N58" s="9">
        <f t="shared" si="2"/>
        <v>30156250</v>
      </c>
      <c r="O58" s="9"/>
      <c r="P58" s="9">
        <f t="shared" si="3"/>
        <v>30156250</v>
      </c>
    </row>
    <row r="59" spans="2:16" x14ac:dyDescent="0.4">
      <c r="B59" s="68"/>
      <c r="C59" s="68"/>
      <c r="D59" s="7" t="s">
        <v>137</v>
      </c>
      <c r="E59" s="9"/>
      <c r="F59" s="9"/>
      <c r="G59" s="9"/>
      <c r="H59" s="9"/>
      <c r="I59" s="9"/>
      <c r="J59" s="9"/>
      <c r="K59" s="9"/>
      <c r="L59" s="9"/>
      <c r="M59" s="9"/>
      <c r="N59" s="9">
        <f t="shared" si="2"/>
        <v>0</v>
      </c>
      <c r="O59" s="9"/>
      <c r="P59" s="9">
        <f t="shared" si="3"/>
        <v>0</v>
      </c>
    </row>
    <row r="60" spans="2:16" x14ac:dyDescent="0.4">
      <c r="B60" s="68"/>
      <c r="C60" s="68"/>
      <c r="D60" s="7" t="s">
        <v>145</v>
      </c>
      <c r="E60" s="9">
        <v>276400</v>
      </c>
      <c r="F60" s="9"/>
      <c r="G60" s="9"/>
      <c r="H60" s="9"/>
      <c r="I60" s="9"/>
      <c r="J60" s="9"/>
      <c r="K60" s="9"/>
      <c r="L60" s="9"/>
      <c r="M60" s="9"/>
      <c r="N60" s="9">
        <f t="shared" si="2"/>
        <v>276400</v>
      </c>
      <c r="O60" s="9"/>
      <c r="P60" s="9">
        <f t="shared" si="3"/>
        <v>276400</v>
      </c>
    </row>
    <row r="61" spans="2:16" x14ac:dyDescent="0.4">
      <c r="B61" s="68"/>
      <c r="C61" s="68"/>
      <c r="D61" s="7" t="s">
        <v>149</v>
      </c>
      <c r="E61" s="9">
        <f t="shared" ref="E61:M61" si="12">+E62+E63+E64+E65+E66</f>
        <v>0</v>
      </c>
      <c r="F61" s="9">
        <f t="shared" si="12"/>
        <v>0</v>
      </c>
      <c r="G61" s="9">
        <f t="shared" si="12"/>
        <v>0</v>
      </c>
      <c r="H61" s="9">
        <f t="shared" si="12"/>
        <v>0</v>
      </c>
      <c r="I61" s="9">
        <f t="shared" si="12"/>
        <v>0</v>
      </c>
      <c r="J61" s="9">
        <f t="shared" si="12"/>
        <v>0</v>
      </c>
      <c r="K61" s="9">
        <f t="shared" si="12"/>
        <v>0</v>
      </c>
      <c r="L61" s="9">
        <f t="shared" si="12"/>
        <v>0</v>
      </c>
      <c r="M61" s="9">
        <f t="shared" si="12"/>
        <v>60000</v>
      </c>
      <c r="N61" s="9">
        <f t="shared" si="2"/>
        <v>60000</v>
      </c>
      <c r="O61" s="9">
        <f>+O62+O63+O64+O65+O66</f>
        <v>0</v>
      </c>
      <c r="P61" s="9">
        <f t="shared" si="3"/>
        <v>60000</v>
      </c>
    </row>
    <row r="62" spans="2:16" x14ac:dyDescent="0.4">
      <c r="B62" s="68"/>
      <c r="C62" s="68"/>
      <c r="D62" s="7" t="s">
        <v>150</v>
      </c>
      <c r="E62" s="9"/>
      <c r="F62" s="9"/>
      <c r="G62" s="9"/>
      <c r="H62" s="9"/>
      <c r="I62" s="9"/>
      <c r="J62" s="9"/>
      <c r="K62" s="9"/>
      <c r="L62" s="9"/>
      <c r="M62" s="9"/>
      <c r="N62" s="9">
        <f t="shared" si="2"/>
        <v>0</v>
      </c>
      <c r="O62" s="9"/>
      <c r="P62" s="9">
        <f t="shared" si="3"/>
        <v>0</v>
      </c>
    </row>
    <row r="63" spans="2:16" x14ac:dyDescent="0.4">
      <c r="B63" s="68"/>
      <c r="C63" s="68"/>
      <c r="D63" s="7" t="s">
        <v>137</v>
      </c>
      <c r="E63" s="9"/>
      <c r="F63" s="9"/>
      <c r="G63" s="9"/>
      <c r="H63" s="9"/>
      <c r="I63" s="9"/>
      <c r="J63" s="9"/>
      <c r="K63" s="9"/>
      <c r="L63" s="9"/>
      <c r="M63" s="9"/>
      <c r="N63" s="9">
        <f t="shared" si="2"/>
        <v>0</v>
      </c>
      <c r="O63" s="9"/>
      <c r="P63" s="9">
        <f t="shared" si="3"/>
        <v>0</v>
      </c>
    </row>
    <row r="64" spans="2:16" x14ac:dyDescent="0.4">
      <c r="B64" s="68"/>
      <c r="C64" s="68"/>
      <c r="D64" s="7" t="s">
        <v>139</v>
      </c>
      <c r="E64" s="9"/>
      <c r="F64" s="9"/>
      <c r="G64" s="9"/>
      <c r="H64" s="9"/>
      <c r="I64" s="9"/>
      <c r="J64" s="9"/>
      <c r="K64" s="9"/>
      <c r="L64" s="9"/>
      <c r="M64" s="9">
        <v>60000</v>
      </c>
      <c r="N64" s="9">
        <f t="shared" si="2"/>
        <v>60000</v>
      </c>
      <c r="O64" s="9"/>
      <c r="P64" s="9">
        <f t="shared" si="3"/>
        <v>60000</v>
      </c>
    </row>
    <row r="65" spans="2:16" x14ac:dyDescent="0.4">
      <c r="B65" s="68"/>
      <c r="C65" s="68"/>
      <c r="D65" s="7" t="s">
        <v>140</v>
      </c>
      <c r="E65" s="9"/>
      <c r="F65" s="9"/>
      <c r="G65" s="9"/>
      <c r="H65" s="9"/>
      <c r="I65" s="9"/>
      <c r="J65" s="9"/>
      <c r="K65" s="9"/>
      <c r="L65" s="9"/>
      <c r="M65" s="9"/>
      <c r="N65" s="9">
        <f t="shared" si="2"/>
        <v>0</v>
      </c>
      <c r="O65" s="9"/>
      <c r="P65" s="9">
        <f t="shared" si="3"/>
        <v>0</v>
      </c>
    </row>
    <row r="66" spans="2:16" x14ac:dyDescent="0.4">
      <c r="B66" s="68"/>
      <c r="C66" s="68"/>
      <c r="D66" s="7" t="s">
        <v>145</v>
      </c>
      <c r="E66" s="9"/>
      <c r="F66" s="9"/>
      <c r="G66" s="9"/>
      <c r="H66" s="9"/>
      <c r="I66" s="9"/>
      <c r="J66" s="9"/>
      <c r="K66" s="9"/>
      <c r="L66" s="9"/>
      <c r="M66" s="9"/>
      <c r="N66" s="9">
        <f t="shared" si="2"/>
        <v>0</v>
      </c>
      <c r="O66" s="9"/>
      <c r="P66" s="9">
        <f t="shared" si="3"/>
        <v>0</v>
      </c>
    </row>
    <row r="67" spans="2:16" x14ac:dyDescent="0.4">
      <c r="B67" s="68"/>
      <c r="C67" s="68"/>
      <c r="D67" s="7" t="s">
        <v>138</v>
      </c>
      <c r="E67" s="9">
        <f t="shared" ref="E67:M67" si="13">+E68+E69+E70</f>
        <v>704890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2"/>
        <v>704890</v>
      </c>
      <c r="O67" s="9">
        <f>+O68+O69+O70</f>
        <v>0</v>
      </c>
      <c r="P67" s="9">
        <f t="shared" si="3"/>
        <v>704890</v>
      </c>
    </row>
    <row r="68" spans="2:16" x14ac:dyDescent="0.4">
      <c r="B68" s="68"/>
      <c r="C68" s="68"/>
      <c r="D68" s="7" t="s">
        <v>150</v>
      </c>
      <c r="E68" s="9"/>
      <c r="F68" s="9"/>
      <c r="G68" s="9"/>
      <c r="H68" s="9"/>
      <c r="I68" s="9"/>
      <c r="J68" s="9"/>
      <c r="K68" s="9"/>
      <c r="L68" s="9"/>
      <c r="M68" s="9"/>
      <c r="N68" s="9">
        <f t="shared" si="2"/>
        <v>0</v>
      </c>
      <c r="O68" s="9"/>
      <c r="P68" s="9">
        <f t="shared" si="3"/>
        <v>0</v>
      </c>
    </row>
    <row r="69" spans="2:16" x14ac:dyDescent="0.4">
      <c r="B69" s="68"/>
      <c r="C69" s="68"/>
      <c r="D69" s="7" t="s">
        <v>137</v>
      </c>
      <c r="E69" s="9">
        <v>704890</v>
      </c>
      <c r="F69" s="9"/>
      <c r="G69" s="9"/>
      <c r="H69" s="9"/>
      <c r="I69" s="9"/>
      <c r="J69" s="9"/>
      <c r="K69" s="9"/>
      <c r="L69" s="9"/>
      <c r="M69" s="9"/>
      <c r="N69" s="9">
        <f t="shared" si="2"/>
        <v>704890</v>
      </c>
      <c r="O69" s="9"/>
      <c r="P69" s="9">
        <f t="shared" si="3"/>
        <v>704890</v>
      </c>
    </row>
    <row r="70" spans="2:16" x14ac:dyDescent="0.4">
      <c r="B70" s="68"/>
      <c r="C70" s="68"/>
      <c r="D70" s="7" t="s">
        <v>145</v>
      </c>
      <c r="E70" s="9"/>
      <c r="F70" s="9"/>
      <c r="G70" s="9"/>
      <c r="H70" s="9"/>
      <c r="I70" s="9"/>
      <c r="J70" s="9"/>
      <c r="K70" s="9"/>
      <c r="L70" s="9"/>
      <c r="M70" s="9"/>
      <c r="N70" s="9">
        <f t="shared" si="2"/>
        <v>0</v>
      </c>
      <c r="O70" s="9"/>
      <c r="P70" s="9">
        <f t="shared" si="3"/>
        <v>0</v>
      </c>
    </row>
    <row r="71" spans="2:16" x14ac:dyDescent="0.4">
      <c r="B71" s="68"/>
      <c r="C71" s="68"/>
      <c r="D71" s="7" t="s">
        <v>12</v>
      </c>
      <c r="E71" s="9">
        <f t="shared" ref="E71:M71" si="14">+E72+E75+E76</f>
        <v>0</v>
      </c>
      <c r="F71" s="9">
        <f t="shared" si="14"/>
        <v>0</v>
      </c>
      <c r="G71" s="9">
        <f t="shared" si="14"/>
        <v>0</v>
      </c>
      <c r="H71" s="9">
        <f t="shared" si="14"/>
        <v>0</v>
      </c>
      <c r="I71" s="9">
        <f t="shared" si="14"/>
        <v>0</v>
      </c>
      <c r="J71" s="9">
        <f t="shared" si="14"/>
        <v>0</v>
      </c>
      <c r="K71" s="9">
        <f t="shared" si="14"/>
        <v>0</v>
      </c>
      <c r="L71" s="9">
        <f t="shared" si="14"/>
        <v>0</v>
      </c>
      <c r="M71" s="9">
        <f t="shared" si="14"/>
        <v>0</v>
      </c>
      <c r="N71" s="9">
        <f t="shared" si="2"/>
        <v>0</v>
      </c>
      <c r="O71" s="9">
        <f>+O72+O75+O76</f>
        <v>0</v>
      </c>
      <c r="P71" s="9">
        <f t="shared" si="3"/>
        <v>0</v>
      </c>
    </row>
    <row r="72" spans="2:16" x14ac:dyDescent="0.4">
      <c r="B72" s="68"/>
      <c r="C72" s="68"/>
      <c r="D72" s="7" t="s">
        <v>151</v>
      </c>
      <c r="E72" s="9">
        <f t="shared" ref="E72:M72" si="15">+E73+E74</f>
        <v>0</v>
      </c>
      <c r="F72" s="9">
        <f t="shared" si="15"/>
        <v>0</v>
      </c>
      <c r="G72" s="9">
        <f t="shared" si="15"/>
        <v>0</v>
      </c>
      <c r="H72" s="9">
        <f t="shared" si="15"/>
        <v>0</v>
      </c>
      <c r="I72" s="9">
        <f t="shared" si="15"/>
        <v>0</v>
      </c>
      <c r="J72" s="9">
        <f t="shared" si="15"/>
        <v>0</v>
      </c>
      <c r="K72" s="9">
        <f t="shared" si="15"/>
        <v>0</v>
      </c>
      <c r="L72" s="9">
        <f t="shared" si="15"/>
        <v>0</v>
      </c>
      <c r="M72" s="9">
        <f t="shared" si="15"/>
        <v>0</v>
      </c>
      <c r="N72" s="9">
        <f t="shared" ref="N72:N135" si="16">+E72+F72+G72+H72+I72+J72+K72+L72+M72</f>
        <v>0</v>
      </c>
      <c r="O72" s="9">
        <f>+O73+O74</f>
        <v>0</v>
      </c>
      <c r="P72" s="9">
        <f t="shared" ref="P72:P135" si="17">N72-ABS(O72)</f>
        <v>0</v>
      </c>
    </row>
    <row r="73" spans="2:16" x14ac:dyDescent="0.4">
      <c r="B73" s="68"/>
      <c r="C73" s="68"/>
      <c r="D73" s="7" t="s">
        <v>148</v>
      </c>
      <c r="E73" s="9"/>
      <c r="F73" s="9"/>
      <c r="G73" s="9"/>
      <c r="H73" s="9"/>
      <c r="I73" s="9"/>
      <c r="J73" s="9"/>
      <c r="K73" s="9"/>
      <c r="L73" s="9"/>
      <c r="M73" s="9"/>
      <c r="N73" s="9">
        <f t="shared" si="16"/>
        <v>0</v>
      </c>
      <c r="O73" s="9"/>
      <c r="P73" s="9">
        <f t="shared" si="17"/>
        <v>0</v>
      </c>
    </row>
    <row r="74" spans="2:16" x14ac:dyDescent="0.4">
      <c r="B74" s="68"/>
      <c r="C74" s="68"/>
      <c r="D74" s="7" t="s">
        <v>123</v>
      </c>
      <c r="E74" s="9"/>
      <c r="F74" s="9"/>
      <c r="G74" s="9"/>
      <c r="H74" s="9"/>
      <c r="I74" s="9"/>
      <c r="J74" s="9"/>
      <c r="K74" s="9"/>
      <c r="L74" s="9"/>
      <c r="M74" s="9"/>
      <c r="N74" s="9">
        <f t="shared" si="16"/>
        <v>0</v>
      </c>
      <c r="O74" s="9"/>
      <c r="P74" s="9">
        <f t="shared" si="17"/>
        <v>0</v>
      </c>
    </row>
    <row r="75" spans="2:16" x14ac:dyDescent="0.4">
      <c r="B75" s="68"/>
      <c r="C75" s="68"/>
      <c r="D75" s="7" t="s">
        <v>152</v>
      </c>
      <c r="E75" s="9"/>
      <c r="F75" s="9"/>
      <c r="G75" s="9"/>
      <c r="H75" s="9"/>
      <c r="I75" s="9"/>
      <c r="J75" s="9"/>
      <c r="K75" s="9"/>
      <c r="L75" s="9"/>
      <c r="M75" s="9"/>
      <c r="N75" s="9">
        <f t="shared" si="16"/>
        <v>0</v>
      </c>
      <c r="O75" s="9"/>
      <c r="P75" s="9">
        <f t="shared" si="17"/>
        <v>0</v>
      </c>
    </row>
    <row r="76" spans="2:16" x14ac:dyDescent="0.4">
      <c r="B76" s="68"/>
      <c r="C76" s="68"/>
      <c r="D76" s="7" t="s">
        <v>138</v>
      </c>
      <c r="E76" s="9">
        <f t="shared" ref="E76:M76" si="18">+E77+E78+E79+E80+E81</f>
        <v>0</v>
      </c>
      <c r="F76" s="9">
        <f t="shared" si="18"/>
        <v>0</v>
      </c>
      <c r="G76" s="9">
        <f t="shared" si="18"/>
        <v>0</v>
      </c>
      <c r="H76" s="9">
        <f t="shared" si="18"/>
        <v>0</v>
      </c>
      <c r="I76" s="9">
        <f t="shared" si="18"/>
        <v>0</v>
      </c>
      <c r="J76" s="9">
        <f t="shared" si="18"/>
        <v>0</v>
      </c>
      <c r="K76" s="9">
        <f t="shared" si="18"/>
        <v>0</v>
      </c>
      <c r="L76" s="9">
        <f t="shared" si="18"/>
        <v>0</v>
      </c>
      <c r="M76" s="9">
        <f t="shared" si="18"/>
        <v>0</v>
      </c>
      <c r="N76" s="9">
        <f t="shared" si="16"/>
        <v>0</v>
      </c>
      <c r="O76" s="9">
        <f>+O77+O78+O79+O80+O81</f>
        <v>0</v>
      </c>
      <c r="P76" s="9">
        <f t="shared" si="17"/>
        <v>0</v>
      </c>
    </row>
    <row r="77" spans="2:16" x14ac:dyDescent="0.4">
      <c r="B77" s="68"/>
      <c r="C77" s="68"/>
      <c r="D77" s="7" t="s">
        <v>139</v>
      </c>
      <c r="E77" s="9"/>
      <c r="F77" s="9"/>
      <c r="G77" s="9"/>
      <c r="H77" s="9"/>
      <c r="I77" s="9"/>
      <c r="J77" s="9"/>
      <c r="K77" s="9"/>
      <c r="L77" s="9"/>
      <c r="M77" s="9"/>
      <c r="N77" s="9">
        <f t="shared" si="16"/>
        <v>0</v>
      </c>
      <c r="O77" s="9"/>
      <c r="P77" s="9">
        <f t="shared" si="17"/>
        <v>0</v>
      </c>
    </row>
    <row r="78" spans="2:16" x14ac:dyDescent="0.4">
      <c r="B78" s="68"/>
      <c r="C78" s="68"/>
      <c r="D78" s="7" t="s">
        <v>140</v>
      </c>
      <c r="E78" s="9"/>
      <c r="F78" s="9"/>
      <c r="G78" s="9"/>
      <c r="H78" s="9"/>
      <c r="I78" s="9"/>
      <c r="J78" s="9"/>
      <c r="K78" s="9"/>
      <c r="L78" s="9"/>
      <c r="M78" s="9"/>
      <c r="N78" s="9">
        <f t="shared" si="16"/>
        <v>0</v>
      </c>
      <c r="O78" s="9"/>
      <c r="P78" s="9">
        <f t="shared" si="17"/>
        <v>0</v>
      </c>
    </row>
    <row r="79" spans="2:16" x14ac:dyDescent="0.4">
      <c r="B79" s="68"/>
      <c r="C79" s="68"/>
      <c r="D79" s="7" t="s">
        <v>143</v>
      </c>
      <c r="E79" s="9"/>
      <c r="F79" s="9"/>
      <c r="G79" s="9"/>
      <c r="H79" s="9"/>
      <c r="I79" s="9"/>
      <c r="J79" s="9"/>
      <c r="K79" s="9"/>
      <c r="L79" s="9"/>
      <c r="M79" s="9"/>
      <c r="N79" s="9">
        <f t="shared" si="16"/>
        <v>0</v>
      </c>
      <c r="O79" s="9"/>
      <c r="P79" s="9">
        <f t="shared" si="17"/>
        <v>0</v>
      </c>
    </row>
    <row r="80" spans="2:16" x14ac:dyDescent="0.4">
      <c r="B80" s="68"/>
      <c r="C80" s="68"/>
      <c r="D80" s="7" t="s">
        <v>144</v>
      </c>
      <c r="E80" s="9"/>
      <c r="F80" s="9"/>
      <c r="G80" s="9"/>
      <c r="H80" s="9"/>
      <c r="I80" s="9"/>
      <c r="J80" s="9"/>
      <c r="K80" s="9"/>
      <c r="L80" s="9"/>
      <c r="M80" s="9"/>
      <c r="N80" s="9">
        <f t="shared" si="16"/>
        <v>0</v>
      </c>
      <c r="O80" s="9"/>
      <c r="P80" s="9">
        <f t="shared" si="17"/>
        <v>0</v>
      </c>
    </row>
    <row r="81" spans="2:16" x14ac:dyDescent="0.4">
      <c r="B81" s="68"/>
      <c r="C81" s="68"/>
      <c r="D81" s="7" t="s">
        <v>145</v>
      </c>
      <c r="E81" s="9"/>
      <c r="F81" s="9"/>
      <c r="G81" s="9"/>
      <c r="H81" s="9"/>
      <c r="I81" s="9"/>
      <c r="J81" s="9"/>
      <c r="K81" s="9"/>
      <c r="L81" s="9"/>
      <c r="M81" s="9"/>
      <c r="N81" s="9">
        <f t="shared" si="16"/>
        <v>0</v>
      </c>
      <c r="O81" s="9"/>
      <c r="P81" s="9">
        <f t="shared" si="17"/>
        <v>0</v>
      </c>
    </row>
    <row r="82" spans="2:16" x14ac:dyDescent="0.4">
      <c r="B82" s="68"/>
      <c r="C82" s="68"/>
      <c r="D82" s="7" t="s">
        <v>13</v>
      </c>
      <c r="E82" s="9">
        <f t="shared" ref="E82:M82" si="19">+E83+E86+E89+E92+E95+E96+E100+E101</f>
        <v>0</v>
      </c>
      <c r="F82" s="9">
        <f t="shared" si="19"/>
        <v>0</v>
      </c>
      <c r="G82" s="9">
        <f t="shared" si="19"/>
        <v>0</v>
      </c>
      <c r="H82" s="9">
        <f t="shared" si="19"/>
        <v>0</v>
      </c>
      <c r="I82" s="9">
        <f t="shared" si="19"/>
        <v>0</v>
      </c>
      <c r="J82" s="9">
        <f t="shared" si="19"/>
        <v>0</v>
      </c>
      <c r="K82" s="9">
        <f t="shared" si="19"/>
        <v>0</v>
      </c>
      <c r="L82" s="9">
        <f t="shared" si="19"/>
        <v>0</v>
      </c>
      <c r="M82" s="9">
        <f t="shared" si="19"/>
        <v>0</v>
      </c>
      <c r="N82" s="9">
        <f t="shared" si="16"/>
        <v>0</v>
      </c>
      <c r="O82" s="9">
        <f>+O83+O86+O89+O92+O95+O96+O100+O101</f>
        <v>0</v>
      </c>
      <c r="P82" s="9">
        <f t="shared" si="17"/>
        <v>0</v>
      </c>
    </row>
    <row r="83" spans="2:16" x14ac:dyDescent="0.4">
      <c r="B83" s="68"/>
      <c r="C83" s="68"/>
      <c r="D83" s="7" t="s">
        <v>153</v>
      </c>
      <c r="E83" s="9">
        <f t="shared" ref="E83:M83" si="20">+E84+E85</f>
        <v>0</v>
      </c>
      <c r="F83" s="9">
        <f t="shared" si="20"/>
        <v>0</v>
      </c>
      <c r="G83" s="9">
        <f t="shared" si="20"/>
        <v>0</v>
      </c>
      <c r="H83" s="9">
        <f t="shared" si="20"/>
        <v>0</v>
      </c>
      <c r="I83" s="9">
        <f t="shared" si="20"/>
        <v>0</v>
      </c>
      <c r="J83" s="9">
        <f t="shared" si="20"/>
        <v>0</v>
      </c>
      <c r="K83" s="9">
        <f t="shared" si="20"/>
        <v>0</v>
      </c>
      <c r="L83" s="9">
        <f t="shared" si="20"/>
        <v>0</v>
      </c>
      <c r="M83" s="9">
        <f t="shared" si="20"/>
        <v>0</v>
      </c>
      <c r="N83" s="9">
        <f t="shared" si="16"/>
        <v>0</v>
      </c>
      <c r="O83" s="9">
        <f>+O84+O85</f>
        <v>0</v>
      </c>
      <c r="P83" s="9">
        <f t="shared" si="17"/>
        <v>0</v>
      </c>
    </row>
    <row r="84" spans="2:16" x14ac:dyDescent="0.4">
      <c r="B84" s="68"/>
      <c r="C84" s="68"/>
      <c r="D84" s="7" t="s">
        <v>154</v>
      </c>
      <c r="E84" s="9"/>
      <c r="F84" s="9"/>
      <c r="G84" s="9"/>
      <c r="H84" s="9"/>
      <c r="I84" s="9"/>
      <c r="J84" s="9"/>
      <c r="K84" s="9"/>
      <c r="L84" s="9"/>
      <c r="M84" s="9"/>
      <c r="N84" s="9">
        <f t="shared" si="16"/>
        <v>0</v>
      </c>
      <c r="O84" s="9"/>
      <c r="P84" s="9">
        <f t="shared" si="17"/>
        <v>0</v>
      </c>
    </row>
    <row r="85" spans="2:16" x14ac:dyDescent="0.4">
      <c r="B85" s="68"/>
      <c r="C85" s="68"/>
      <c r="D85" s="7" t="s">
        <v>117</v>
      </c>
      <c r="E85" s="9"/>
      <c r="F85" s="9"/>
      <c r="G85" s="9"/>
      <c r="H85" s="9"/>
      <c r="I85" s="9"/>
      <c r="J85" s="9"/>
      <c r="K85" s="9"/>
      <c r="L85" s="9"/>
      <c r="M85" s="9"/>
      <c r="N85" s="9">
        <f t="shared" si="16"/>
        <v>0</v>
      </c>
      <c r="O85" s="9"/>
      <c r="P85" s="9">
        <f t="shared" si="17"/>
        <v>0</v>
      </c>
    </row>
    <row r="86" spans="2:16" x14ac:dyDescent="0.4">
      <c r="B86" s="68"/>
      <c r="C86" s="68"/>
      <c r="D86" s="7" t="s">
        <v>155</v>
      </c>
      <c r="E86" s="9">
        <f t="shared" ref="E86:M86" si="21">+E87+E88</f>
        <v>0</v>
      </c>
      <c r="F86" s="9">
        <f t="shared" si="21"/>
        <v>0</v>
      </c>
      <c r="G86" s="9">
        <f t="shared" si="21"/>
        <v>0</v>
      </c>
      <c r="H86" s="9">
        <f t="shared" si="21"/>
        <v>0</v>
      </c>
      <c r="I86" s="9">
        <f t="shared" si="21"/>
        <v>0</v>
      </c>
      <c r="J86" s="9">
        <f t="shared" si="21"/>
        <v>0</v>
      </c>
      <c r="K86" s="9">
        <f t="shared" si="21"/>
        <v>0</v>
      </c>
      <c r="L86" s="9">
        <f t="shared" si="21"/>
        <v>0</v>
      </c>
      <c r="M86" s="9">
        <f t="shared" si="21"/>
        <v>0</v>
      </c>
      <c r="N86" s="9">
        <f t="shared" si="16"/>
        <v>0</v>
      </c>
      <c r="O86" s="9">
        <f>+O87+O88</f>
        <v>0</v>
      </c>
      <c r="P86" s="9">
        <f t="shared" si="17"/>
        <v>0</v>
      </c>
    </row>
    <row r="87" spans="2:16" x14ac:dyDescent="0.4">
      <c r="B87" s="68"/>
      <c r="C87" s="68"/>
      <c r="D87" s="7" t="s">
        <v>156</v>
      </c>
      <c r="E87" s="9"/>
      <c r="F87" s="9"/>
      <c r="G87" s="9"/>
      <c r="H87" s="9"/>
      <c r="I87" s="9"/>
      <c r="J87" s="9"/>
      <c r="K87" s="9"/>
      <c r="L87" s="9"/>
      <c r="M87" s="9"/>
      <c r="N87" s="9">
        <f t="shared" si="16"/>
        <v>0</v>
      </c>
      <c r="O87" s="9"/>
      <c r="P87" s="9">
        <f t="shared" si="17"/>
        <v>0</v>
      </c>
    </row>
    <row r="88" spans="2:16" x14ac:dyDescent="0.4">
      <c r="B88" s="68"/>
      <c r="C88" s="68"/>
      <c r="D88" s="7" t="s">
        <v>117</v>
      </c>
      <c r="E88" s="9"/>
      <c r="F88" s="9"/>
      <c r="G88" s="9"/>
      <c r="H88" s="9"/>
      <c r="I88" s="9"/>
      <c r="J88" s="9"/>
      <c r="K88" s="9"/>
      <c r="L88" s="9"/>
      <c r="M88" s="9"/>
      <c r="N88" s="9">
        <f t="shared" si="16"/>
        <v>0</v>
      </c>
      <c r="O88" s="9"/>
      <c r="P88" s="9">
        <f t="shared" si="17"/>
        <v>0</v>
      </c>
    </row>
    <row r="89" spans="2:16" x14ac:dyDescent="0.4">
      <c r="B89" s="68"/>
      <c r="C89" s="68"/>
      <c r="D89" s="7" t="s">
        <v>157</v>
      </c>
      <c r="E89" s="9">
        <f t="shared" ref="E89:M89" si="22">+E90+E91</f>
        <v>0</v>
      </c>
      <c r="F89" s="9">
        <f t="shared" si="22"/>
        <v>0</v>
      </c>
      <c r="G89" s="9">
        <f t="shared" si="22"/>
        <v>0</v>
      </c>
      <c r="H89" s="9">
        <f t="shared" si="22"/>
        <v>0</v>
      </c>
      <c r="I89" s="9">
        <f t="shared" si="22"/>
        <v>0</v>
      </c>
      <c r="J89" s="9">
        <f t="shared" si="22"/>
        <v>0</v>
      </c>
      <c r="K89" s="9">
        <f t="shared" si="22"/>
        <v>0</v>
      </c>
      <c r="L89" s="9">
        <f t="shared" si="22"/>
        <v>0</v>
      </c>
      <c r="M89" s="9">
        <f t="shared" si="22"/>
        <v>0</v>
      </c>
      <c r="N89" s="9">
        <f t="shared" si="16"/>
        <v>0</v>
      </c>
      <c r="O89" s="9">
        <f>+O90+O91</f>
        <v>0</v>
      </c>
      <c r="P89" s="9">
        <f t="shared" si="17"/>
        <v>0</v>
      </c>
    </row>
    <row r="90" spans="2:16" x14ac:dyDescent="0.4">
      <c r="B90" s="68"/>
      <c r="C90" s="68"/>
      <c r="D90" s="7" t="s">
        <v>158</v>
      </c>
      <c r="E90" s="9"/>
      <c r="F90" s="9"/>
      <c r="G90" s="9"/>
      <c r="H90" s="9"/>
      <c r="I90" s="9"/>
      <c r="J90" s="9"/>
      <c r="K90" s="9"/>
      <c r="L90" s="9"/>
      <c r="M90" s="9"/>
      <c r="N90" s="9">
        <f t="shared" si="16"/>
        <v>0</v>
      </c>
      <c r="O90" s="9"/>
      <c r="P90" s="9">
        <f t="shared" si="17"/>
        <v>0</v>
      </c>
    </row>
    <row r="91" spans="2:16" x14ac:dyDescent="0.4">
      <c r="B91" s="68"/>
      <c r="C91" s="68"/>
      <c r="D91" s="7" t="s">
        <v>117</v>
      </c>
      <c r="E91" s="9"/>
      <c r="F91" s="9"/>
      <c r="G91" s="9"/>
      <c r="H91" s="9"/>
      <c r="I91" s="9"/>
      <c r="J91" s="9"/>
      <c r="K91" s="9"/>
      <c r="L91" s="9"/>
      <c r="M91" s="9"/>
      <c r="N91" s="9">
        <f t="shared" si="16"/>
        <v>0</v>
      </c>
      <c r="O91" s="9"/>
      <c r="P91" s="9">
        <f t="shared" si="17"/>
        <v>0</v>
      </c>
    </row>
    <row r="92" spans="2:16" x14ac:dyDescent="0.4">
      <c r="B92" s="68"/>
      <c r="C92" s="68"/>
      <c r="D92" s="7" t="s">
        <v>159</v>
      </c>
      <c r="E92" s="9">
        <f t="shared" ref="E92:M92" si="23">+E93+E94</f>
        <v>0</v>
      </c>
      <c r="F92" s="9">
        <f t="shared" si="23"/>
        <v>0</v>
      </c>
      <c r="G92" s="9">
        <f t="shared" si="23"/>
        <v>0</v>
      </c>
      <c r="H92" s="9">
        <f t="shared" si="23"/>
        <v>0</v>
      </c>
      <c r="I92" s="9">
        <f t="shared" si="23"/>
        <v>0</v>
      </c>
      <c r="J92" s="9">
        <f t="shared" si="23"/>
        <v>0</v>
      </c>
      <c r="K92" s="9">
        <f t="shared" si="23"/>
        <v>0</v>
      </c>
      <c r="L92" s="9">
        <f t="shared" si="23"/>
        <v>0</v>
      </c>
      <c r="M92" s="9">
        <f t="shared" si="23"/>
        <v>0</v>
      </c>
      <c r="N92" s="9">
        <f t="shared" si="16"/>
        <v>0</v>
      </c>
      <c r="O92" s="9">
        <f>+O93+O94</f>
        <v>0</v>
      </c>
      <c r="P92" s="9">
        <f t="shared" si="17"/>
        <v>0</v>
      </c>
    </row>
    <row r="93" spans="2:16" x14ac:dyDescent="0.4">
      <c r="B93" s="68"/>
      <c r="C93" s="68"/>
      <c r="D93" s="7" t="s">
        <v>160</v>
      </c>
      <c r="E93" s="9"/>
      <c r="F93" s="9"/>
      <c r="G93" s="9"/>
      <c r="H93" s="9"/>
      <c r="I93" s="9"/>
      <c r="J93" s="9"/>
      <c r="K93" s="9"/>
      <c r="L93" s="9"/>
      <c r="M93" s="9"/>
      <c r="N93" s="9">
        <f t="shared" si="16"/>
        <v>0</v>
      </c>
      <c r="O93" s="9"/>
      <c r="P93" s="9">
        <f t="shared" si="17"/>
        <v>0</v>
      </c>
    </row>
    <row r="94" spans="2:16" x14ac:dyDescent="0.4">
      <c r="B94" s="68"/>
      <c r="C94" s="68"/>
      <c r="D94" s="7" t="s">
        <v>117</v>
      </c>
      <c r="E94" s="9"/>
      <c r="F94" s="9"/>
      <c r="G94" s="9"/>
      <c r="H94" s="9"/>
      <c r="I94" s="9"/>
      <c r="J94" s="9"/>
      <c r="K94" s="9"/>
      <c r="L94" s="9"/>
      <c r="M94" s="9"/>
      <c r="N94" s="9">
        <f t="shared" si="16"/>
        <v>0</v>
      </c>
      <c r="O94" s="9"/>
      <c r="P94" s="9">
        <f t="shared" si="17"/>
        <v>0</v>
      </c>
    </row>
    <row r="95" spans="2:16" x14ac:dyDescent="0.4">
      <c r="B95" s="68"/>
      <c r="C95" s="68"/>
      <c r="D95" s="7" t="s">
        <v>161</v>
      </c>
      <c r="E95" s="9"/>
      <c r="F95" s="9"/>
      <c r="G95" s="9"/>
      <c r="H95" s="9"/>
      <c r="I95" s="9"/>
      <c r="J95" s="9"/>
      <c r="K95" s="9"/>
      <c r="L95" s="9"/>
      <c r="M95" s="9"/>
      <c r="N95" s="9">
        <f t="shared" si="16"/>
        <v>0</v>
      </c>
      <c r="O95" s="9"/>
      <c r="P95" s="9">
        <f t="shared" si="17"/>
        <v>0</v>
      </c>
    </row>
    <row r="96" spans="2:16" x14ac:dyDescent="0.4">
      <c r="B96" s="68"/>
      <c r="C96" s="68"/>
      <c r="D96" s="7" t="s">
        <v>126</v>
      </c>
      <c r="E96" s="9">
        <f t="shared" ref="E96:M96" si="24">+E97+E98+E99</f>
        <v>0</v>
      </c>
      <c r="F96" s="9">
        <f t="shared" si="24"/>
        <v>0</v>
      </c>
      <c r="G96" s="9">
        <f t="shared" si="24"/>
        <v>0</v>
      </c>
      <c r="H96" s="9">
        <f t="shared" si="24"/>
        <v>0</v>
      </c>
      <c r="I96" s="9">
        <f t="shared" si="24"/>
        <v>0</v>
      </c>
      <c r="J96" s="9">
        <f t="shared" si="24"/>
        <v>0</v>
      </c>
      <c r="K96" s="9">
        <f t="shared" si="24"/>
        <v>0</v>
      </c>
      <c r="L96" s="9">
        <f t="shared" si="24"/>
        <v>0</v>
      </c>
      <c r="M96" s="9">
        <f t="shared" si="24"/>
        <v>0</v>
      </c>
      <c r="N96" s="9">
        <f t="shared" si="16"/>
        <v>0</v>
      </c>
      <c r="O96" s="9">
        <f>+O97+O98+O99</f>
        <v>0</v>
      </c>
      <c r="P96" s="9">
        <f t="shared" si="17"/>
        <v>0</v>
      </c>
    </row>
    <row r="97" spans="2:16" x14ac:dyDescent="0.4">
      <c r="B97" s="68"/>
      <c r="C97" s="68"/>
      <c r="D97" s="7" t="s">
        <v>162</v>
      </c>
      <c r="E97" s="9"/>
      <c r="F97" s="9"/>
      <c r="G97" s="9"/>
      <c r="H97" s="9"/>
      <c r="I97" s="9"/>
      <c r="J97" s="9"/>
      <c r="K97" s="9"/>
      <c r="L97" s="9"/>
      <c r="M97" s="9"/>
      <c r="N97" s="9">
        <f t="shared" si="16"/>
        <v>0</v>
      </c>
      <c r="O97" s="9"/>
      <c r="P97" s="9">
        <f t="shared" si="17"/>
        <v>0</v>
      </c>
    </row>
    <row r="98" spans="2:16" x14ac:dyDescent="0.4">
      <c r="B98" s="68"/>
      <c r="C98" s="68"/>
      <c r="D98" s="7" t="s">
        <v>163</v>
      </c>
      <c r="E98" s="9"/>
      <c r="F98" s="9"/>
      <c r="G98" s="9"/>
      <c r="H98" s="9"/>
      <c r="I98" s="9"/>
      <c r="J98" s="9"/>
      <c r="K98" s="9"/>
      <c r="L98" s="9"/>
      <c r="M98" s="9"/>
      <c r="N98" s="9">
        <f t="shared" si="16"/>
        <v>0</v>
      </c>
      <c r="O98" s="9"/>
      <c r="P98" s="9">
        <f t="shared" si="17"/>
        <v>0</v>
      </c>
    </row>
    <row r="99" spans="2:16" x14ac:dyDescent="0.4">
      <c r="B99" s="68"/>
      <c r="C99" s="68"/>
      <c r="D99" s="7" t="s">
        <v>137</v>
      </c>
      <c r="E99" s="9"/>
      <c r="F99" s="9"/>
      <c r="G99" s="9"/>
      <c r="H99" s="9"/>
      <c r="I99" s="9"/>
      <c r="J99" s="9"/>
      <c r="K99" s="9"/>
      <c r="L99" s="9"/>
      <c r="M99" s="9"/>
      <c r="N99" s="9">
        <f t="shared" si="16"/>
        <v>0</v>
      </c>
      <c r="O99" s="9"/>
      <c r="P99" s="9">
        <f t="shared" si="17"/>
        <v>0</v>
      </c>
    </row>
    <row r="100" spans="2:16" x14ac:dyDescent="0.4">
      <c r="B100" s="68"/>
      <c r="C100" s="68"/>
      <c r="D100" s="7" t="s">
        <v>152</v>
      </c>
      <c r="E100" s="9"/>
      <c r="F100" s="9"/>
      <c r="G100" s="9"/>
      <c r="H100" s="9"/>
      <c r="I100" s="9"/>
      <c r="J100" s="9"/>
      <c r="K100" s="9"/>
      <c r="L100" s="9"/>
      <c r="M100" s="9"/>
      <c r="N100" s="9">
        <f t="shared" si="16"/>
        <v>0</v>
      </c>
      <c r="O100" s="9"/>
      <c r="P100" s="9">
        <f t="shared" si="17"/>
        <v>0</v>
      </c>
    </row>
    <row r="101" spans="2:16" x14ac:dyDescent="0.4">
      <c r="B101" s="68"/>
      <c r="C101" s="68"/>
      <c r="D101" s="7" t="s">
        <v>138</v>
      </c>
      <c r="E101" s="9">
        <f t="shared" ref="E101:M101" si="25">+E102+E103+E104+E105+E106</f>
        <v>0</v>
      </c>
      <c r="F101" s="9">
        <f t="shared" si="25"/>
        <v>0</v>
      </c>
      <c r="G101" s="9">
        <f t="shared" si="25"/>
        <v>0</v>
      </c>
      <c r="H101" s="9">
        <f t="shared" si="25"/>
        <v>0</v>
      </c>
      <c r="I101" s="9">
        <f t="shared" si="25"/>
        <v>0</v>
      </c>
      <c r="J101" s="9">
        <f t="shared" si="25"/>
        <v>0</v>
      </c>
      <c r="K101" s="9">
        <f t="shared" si="25"/>
        <v>0</v>
      </c>
      <c r="L101" s="9">
        <f t="shared" si="25"/>
        <v>0</v>
      </c>
      <c r="M101" s="9">
        <f t="shared" si="25"/>
        <v>0</v>
      </c>
      <c r="N101" s="9">
        <f t="shared" si="16"/>
        <v>0</v>
      </c>
      <c r="O101" s="9">
        <f>+O102+O103+O104+O105+O106</f>
        <v>0</v>
      </c>
      <c r="P101" s="9">
        <f t="shared" si="17"/>
        <v>0</v>
      </c>
    </row>
    <row r="102" spans="2:16" x14ac:dyDescent="0.4">
      <c r="B102" s="68"/>
      <c r="C102" s="68"/>
      <c r="D102" s="7" t="s">
        <v>139</v>
      </c>
      <c r="E102" s="9"/>
      <c r="F102" s="9"/>
      <c r="G102" s="9"/>
      <c r="H102" s="9"/>
      <c r="I102" s="9"/>
      <c r="J102" s="9"/>
      <c r="K102" s="9"/>
      <c r="L102" s="9"/>
      <c r="M102" s="9"/>
      <c r="N102" s="9">
        <f t="shared" si="16"/>
        <v>0</v>
      </c>
      <c r="O102" s="9"/>
      <c r="P102" s="9">
        <f t="shared" si="17"/>
        <v>0</v>
      </c>
    </row>
    <row r="103" spans="2:16" x14ac:dyDescent="0.4">
      <c r="B103" s="68"/>
      <c r="C103" s="68"/>
      <c r="D103" s="7" t="s">
        <v>140</v>
      </c>
      <c r="E103" s="9"/>
      <c r="F103" s="9"/>
      <c r="G103" s="9"/>
      <c r="H103" s="9"/>
      <c r="I103" s="9"/>
      <c r="J103" s="9"/>
      <c r="K103" s="9"/>
      <c r="L103" s="9"/>
      <c r="M103" s="9"/>
      <c r="N103" s="9">
        <f t="shared" si="16"/>
        <v>0</v>
      </c>
      <c r="O103" s="9"/>
      <c r="P103" s="9">
        <f t="shared" si="17"/>
        <v>0</v>
      </c>
    </row>
    <row r="104" spans="2:16" x14ac:dyDescent="0.4">
      <c r="B104" s="68"/>
      <c r="C104" s="68"/>
      <c r="D104" s="7" t="s">
        <v>143</v>
      </c>
      <c r="E104" s="9"/>
      <c r="F104" s="9"/>
      <c r="G104" s="9"/>
      <c r="H104" s="9"/>
      <c r="I104" s="9"/>
      <c r="J104" s="9"/>
      <c r="K104" s="9"/>
      <c r="L104" s="9"/>
      <c r="M104" s="9"/>
      <c r="N104" s="9">
        <f t="shared" si="16"/>
        <v>0</v>
      </c>
      <c r="O104" s="9"/>
      <c r="P104" s="9">
        <f t="shared" si="17"/>
        <v>0</v>
      </c>
    </row>
    <row r="105" spans="2:16" x14ac:dyDescent="0.4">
      <c r="B105" s="68"/>
      <c r="C105" s="68"/>
      <c r="D105" s="7" t="s">
        <v>144</v>
      </c>
      <c r="E105" s="9"/>
      <c r="F105" s="9"/>
      <c r="G105" s="9"/>
      <c r="H105" s="9"/>
      <c r="I105" s="9"/>
      <c r="J105" s="9"/>
      <c r="K105" s="9"/>
      <c r="L105" s="9"/>
      <c r="M105" s="9"/>
      <c r="N105" s="9">
        <f t="shared" si="16"/>
        <v>0</v>
      </c>
      <c r="O105" s="9"/>
      <c r="P105" s="9">
        <f t="shared" si="17"/>
        <v>0</v>
      </c>
    </row>
    <row r="106" spans="2:16" x14ac:dyDescent="0.4">
      <c r="B106" s="68"/>
      <c r="C106" s="68"/>
      <c r="D106" s="7" t="s">
        <v>145</v>
      </c>
      <c r="E106" s="9"/>
      <c r="F106" s="9"/>
      <c r="G106" s="9"/>
      <c r="H106" s="9"/>
      <c r="I106" s="9"/>
      <c r="J106" s="9"/>
      <c r="K106" s="9"/>
      <c r="L106" s="9"/>
      <c r="M106" s="9"/>
      <c r="N106" s="9">
        <f t="shared" si="16"/>
        <v>0</v>
      </c>
      <c r="O106" s="9"/>
      <c r="P106" s="9">
        <f t="shared" si="17"/>
        <v>0</v>
      </c>
    </row>
    <row r="107" spans="2:16" x14ac:dyDescent="0.4">
      <c r="B107" s="68"/>
      <c r="C107" s="68"/>
      <c r="D107" s="7" t="s">
        <v>14</v>
      </c>
      <c r="E107" s="9"/>
      <c r="F107" s="9"/>
      <c r="G107" s="9"/>
      <c r="H107" s="9"/>
      <c r="I107" s="9"/>
      <c r="J107" s="9"/>
      <c r="K107" s="9"/>
      <c r="L107" s="9"/>
      <c r="M107" s="9"/>
      <c r="N107" s="9">
        <f t="shared" si="16"/>
        <v>0</v>
      </c>
      <c r="O107" s="9"/>
      <c r="P107" s="9">
        <f t="shared" si="17"/>
        <v>0</v>
      </c>
    </row>
    <row r="108" spans="2:16" x14ac:dyDescent="0.4">
      <c r="B108" s="68"/>
      <c r="C108" s="68"/>
      <c r="D108" s="7" t="s">
        <v>15</v>
      </c>
      <c r="E108" s="9">
        <f t="shared" ref="E108:M108" si="26">+E109+E118+E123+E124+E128+E131+E137</f>
        <v>0</v>
      </c>
      <c r="F108" s="9">
        <f t="shared" si="26"/>
        <v>0</v>
      </c>
      <c r="G108" s="9">
        <f t="shared" si="26"/>
        <v>0</v>
      </c>
      <c r="H108" s="9">
        <f t="shared" si="26"/>
        <v>417290</v>
      </c>
      <c r="I108" s="9">
        <f t="shared" si="26"/>
        <v>947000</v>
      </c>
      <c r="J108" s="9">
        <f t="shared" si="26"/>
        <v>15675440</v>
      </c>
      <c r="K108" s="9">
        <f t="shared" si="26"/>
        <v>0</v>
      </c>
      <c r="L108" s="9">
        <f t="shared" si="26"/>
        <v>0</v>
      </c>
      <c r="M108" s="9">
        <f t="shared" si="26"/>
        <v>0</v>
      </c>
      <c r="N108" s="9">
        <f t="shared" si="16"/>
        <v>17039730</v>
      </c>
      <c r="O108" s="9">
        <f>+O109+O118+O123+O124+O128+O131+O137</f>
        <v>0</v>
      </c>
      <c r="P108" s="9">
        <f t="shared" si="17"/>
        <v>17039730</v>
      </c>
    </row>
    <row r="109" spans="2:16" x14ac:dyDescent="0.4">
      <c r="B109" s="68"/>
      <c r="C109" s="68"/>
      <c r="D109" s="7" t="s">
        <v>164</v>
      </c>
      <c r="E109" s="9">
        <f t="shared" ref="E109:M109" si="27">+E110+E111+E112+E113+E114+E115+E116+E117</f>
        <v>0</v>
      </c>
      <c r="F109" s="9">
        <f t="shared" si="27"/>
        <v>0</v>
      </c>
      <c r="G109" s="9">
        <f t="shared" si="27"/>
        <v>0</v>
      </c>
      <c r="H109" s="9">
        <f t="shared" si="27"/>
        <v>417290</v>
      </c>
      <c r="I109" s="9">
        <f t="shared" si="27"/>
        <v>947000</v>
      </c>
      <c r="J109" s="9">
        <f t="shared" si="27"/>
        <v>15565842</v>
      </c>
      <c r="K109" s="9">
        <f t="shared" si="27"/>
        <v>0</v>
      </c>
      <c r="L109" s="9">
        <f t="shared" si="27"/>
        <v>0</v>
      </c>
      <c r="M109" s="9">
        <f t="shared" si="27"/>
        <v>0</v>
      </c>
      <c r="N109" s="9">
        <f t="shared" si="16"/>
        <v>16930132</v>
      </c>
      <c r="O109" s="9">
        <f>+O110+O111+O112+O113+O114+O115+O116+O117</f>
        <v>0</v>
      </c>
      <c r="P109" s="9">
        <f t="shared" si="17"/>
        <v>16930132</v>
      </c>
    </row>
    <row r="110" spans="2:16" x14ac:dyDescent="0.4">
      <c r="B110" s="68"/>
      <c r="C110" s="68"/>
      <c r="D110" s="7" t="s">
        <v>165</v>
      </c>
      <c r="E110" s="9"/>
      <c r="F110" s="9"/>
      <c r="G110" s="9"/>
      <c r="H110" s="9">
        <v>417290</v>
      </c>
      <c r="I110" s="9">
        <v>947000</v>
      </c>
      <c r="J110" s="9">
        <v>15565842</v>
      </c>
      <c r="K110" s="9"/>
      <c r="L110" s="9"/>
      <c r="M110" s="9"/>
      <c r="N110" s="9">
        <f t="shared" si="16"/>
        <v>16930132</v>
      </c>
      <c r="O110" s="9"/>
      <c r="P110" s="9">
        <f t="shared" si="17"/>
        <v>16930132</v>
      </c>
    </row>
    <row r="111" spans="2:16" x14ac:dyDescent="0.4">
      <c r="B111" s="68"/>
      <c r="C111" s="68"/>
      <c r="D111" s="7" t="s">
        <v>166</v>
      </c>
      <c r="E111" s="9"/>
      <c r="F111" s="9"/>
      <c r="G111" s="9"/>
      <c r="H111" s="9"/>
      <c r="I111" s="9"/>
      <c r="J111" s="9"/>
      <c r="K111" s="9"/>
      <c r="L111" s="9"/>
      <c r="M111" s="9"/>
      <c r="N111" s="9">
        <f t="shared" si="16"/>
        <v>0</v>
      </c>
      <c r="O111" s="9"/>
      <c r="P111" s="9">
        <f t="shared" si="17"/>
        <v>0</v>
      </c>
    </row>
    <row r="112" spans="2:16" x14ac:dyDescent="0.4">
      <c r="B112" s="68"/>
      <c r="C112" s="68"/>
      <c r="D112" s="7" t="s">
        <v>167</v>
      </c>
      <c r="E112" s="9"/>
      <c r="F112" s="9"/>
      <c r="G112" s="9"/>
      <c r="H112" s="9"/>
      <c r="I112" s="9"/>
      <c r="J112" s="9"/>
      <c r="K112" s="9"/>
      <c r="L112" s="9"/>
      <c r="M112" s="9"/>
      <c r="N112" s="9">
        <f t="shared" si="16"/>
        <v>0</v>
      </c>
      <c r="O112" s="9"/>
      <c r="P112" s="9">
        <f t="shared" si="17"/>
        <v>0</v>
      </c>
    </row>
    <row r="113" spans="2:16" x14ac:dyDescent="0.4">
      <c r="B113" s="68"/>
      <c r="C113" s="68"/>
      <c r="D113" s="7" t="s">
        <v>168</v>
      </c>
      <c r="E113" s="9"/>
      <c r="F113" s="9"/>
      <c r="G113" s="9"/>
      <c r="H113" s="9"/>
      <c r="I113" s="9"/>
      <c r="J113" s="9"/>
      <c r="K113" s="9"/>
      <c r="L113" s="9"/>
      <c r="M113" s="9"/>
      <c r="N113" s="9">
        <f t="shared" si="16"/>
        <v>0</v>
      </c>
      <c r="O113" s="9"/>
      <c r="P113" s="9">
        <f t="shared" si="17"/>
        <v>0</v>
      </c>
    </row>
    <row r="114" spans="2:16" x14ac:dyDescent="0.4">
      <c r="B114" s="68"/>
      <c r="C114" s="68"/>
      <c r="D114" s="7" t="s">
        <v>169</v>
      </c>
      <c r="E114" s="9"/>
      <c r="F114" s="9"/>
      <c r="G114" s="9"/>
      <c r="H114" s="9"/>
      <c r="I114" s="9"/>
      <c r="J114" s="9"/>
      <c r="K114" s="9"/>
      <c r="L114" s="9"/>
      <c r="M114" s="9"/>
      <c r="N114" s="9">
        <f t="shared" si="16"/>
        <v>0</v>
      </c>
      <c r="O114" s="9"/>
      <c r="P114" s="9">
        <f t="shared" si="17"/>
        <v>0</v>
      </c>
    </row>
    <row r="115" spans="2:16" x14ac:dyDescent="0.4">
      <c r="B115" s="68"/>
      <c r="C115" s="68"/>
      <c r="D115" s="7" t="s">
        <v>170</v>
      </c>
      <c r="E115" s="9"/>
      <c r="F115" s="9"/>
      <c r="G115" s="9"/>
      <c r="H115" s="9"/>
      <c r="I115" s="9"/>
      <c r="J115" s="9"/>
      <c r="K115" s="9"/>
      <c r="L115" s="9"/>
      <c r="M115" s="9"/>
      <c r="N115" s="9">
        <f t="shared" si="16"/>
        <v>0</v>
      </c>
      <c r="O115" s="9"/>
      <c r="P115" s="9">
        <f t="shared" si="17"/>
        <v>0</v>
      </c>
    </row>
    <row r="116" spans="2:16" x14ac:dyDescent="0.4">
      <c r="B116" s="68"/>
      <c r="C116" s="68"/>
      <c r="D116" s="7" t="s">
        <v>171</v>
      </c>
      <c r="E116" s="9"/>
      <c r="F116" s="9"/>
      <c r="G116" s="9"/>
      <c r="H116" s="9"/>
      <c r="I116" s="9"/>
      <c r="J116" s="9"/>
      <c r="K116" s="9"/>
      <c r="L116" s="9"/>
      <c r="M116" s="9"/>
      <c r="N116" s="9">
        <f t="shared" si="16"/>
        <v>0</v>
      </c>
      <c r="O116" s="9"/>
      <c r="P116" s="9">
        <f t="shared" si="17"/>
        <v>0</v>
      </c>
    </row>
    <row r="117" spans="2:16" x14ac:dyDescent="0.4">
      <c r="B117" s="68"/>
      <c r="C117" s="68"/>
      <c r="D117" s="7" t="s">
        <v>172</v>
      </c>
      <c r="E117" s="9"/>
      <c r="F117" s="9"/>
      <c r="G117" s="9"/>
      <c r="H117" s="9"/>
      <c r="I117" s="9"/>
      <c r="J117" s="9"/>
      <c r="K117" s="9"/>
      <c r="L117" s="9"/>
      <c r="M117" s="9"/>
      <c r="N117" s="9">
        <f t="shared" si="16"/>
        <v>0</v>
      </c>
      <c r="O117" s="9"/>
      <c r="P117" s="9">
        <f t="shared" si="17"/>
        <v>0</v>
      </c>
    </row>
    <row r="118" spans="2:16" x14ac:dyDescent="0.4">
      <c r="B118" s="68"/>
      <c r="C118" s="68"/>
      <c r="D118" s="7" t="s">
        <v>173</v>
      </c>
      <c r="E118" s="9">
        <f t="shared" ref="E118:M118" si="28">+E119+E120+E121+E122</f>
        <v>0</v>
      </c>
      <c r="F118" s="9">
        <f t="shared" si="28"/>
        <v>0</v>
      </c>
      <c r="G118" s="9">
        <f t="shared" si="28"/>
        <v>0</v>
      </c>
      <c r="H118" s="9">
        <f t="shared" si="28"/>
        <v>0</v>
      </c>
      <c r="I118" s="9">
        <f t="shared" si="28"/>
        <v>0</v>
      </c>
      <c r="J118" s="9">
        <f t="shared" si="28"/>
        <v>0</v>
      </c>
      <c r="K118" s="9">
        <f t="shared" si="28"/>
        <v>0</v>
      </c>
      <c r="L118" s="9">
        <f t="shared" si="28"/>
        <v>0</v>
      </c>
      <c r="M118" s="9">
        <f t="shared" si="28"/>
        <v>0</v>
      </c>
      <c r="N118" s="9">
        <f t="shared" si="16"/>
        <v>0</v>
      </c>
      <c r="O118" s="9">
        <f>+O119+O120+O121+O122</f>
        <v>0</v>
      </c>
      <c r="P118" s="9">
        <f t="shared" si="17"/>
        <v>0</v>
      </c>
    </row>
    <row r="119" spans="2:16" x14ac:dyDescent="0.4">
      <c r="B119" s="68"/>
      <c r="C119" s="68"/>
      <c r="D119" s="7" t="s">
        <v>174</v>
      </c>
      <c r="E119" s="9"/>
      <c r="F119" s="9"/>
      <c r="G119" s="9"/>
      <c r="H119" s="9"/>
      <c r="I119" s="9"/>
      <c r="J119" s="9"/>
      <c r="K119" s="9"/>
      <c r="L119" s="9"/>
      <c r="M119" s="9"/>
      <c r="N119" s="9">
        <f t="shared" si="16"/>
        <v>0</v>
      </c>
      <c r="O119" s="9"/>
      <c r="P119" s="9">
        <f t="shared" si="17"/>
        <v>0</v>
      </c>
    </row>
    <row r="120" spans="2:16" x14ac:dyDescent="0.4">
      <c r="B120" s="68"/>
      <c r="C120" s="68"/>
      <c r="D120" s="7" t="s">
        <v>175</v>
      </c>
      <c r="E120" s="9"/>
      <c r="F120" s="9"/>
      <c r="G120" s="9"/>
      <c r="H120" s="9"/>
      <c r="I120" s="9"/>
      <c r="J120" s="9"/>
      <c r="K120" s="9"/>
      <c r="L120" s="9"/>
      <c r="M120" s="9"/>
      <c r="N120" s="9">
        <f t="shared" si="16"/>
        <v>0</v>
      </c>
      <c r="O120" s="9"/>
      <c r="P120" s="9">
        <f t="shared" si="17"/>
        <v>0</v>
      </c>
    </row>
    <row r="121" spans="2:16" x14ac:dyDescent="0.4">
      <c r="B121" s="68"/>
      <c r="C121" s="68"/>
      <c r="D121" s="7" t="s">
        <v>176</v>
      </c>
      <c r="E121" s="9"/>
      <c r="F121" s="9"/>
      <c r="G121" s="9"/>
      <c r="H121" s="9"/>
      <c r="I121" s="9"/>
      <c r="J121" s="9"/>
      <c r="K121" s="9"/>
      <c r="L121" s="9"/>
      <c r="M121" s="9"/>
      <c r="N121" s="9">
        <f t="shared" si="16"/>
        <v>0</v>
      </c>
      <c r="O121" s="9"/>
      <c r="P121" s="9">
        <f t="shared" si="17"/>
        <v>0</v>
      </c>
    </row>
    <row r="122" spans="2:16" x14ac:dyDescent="0.4">
      <c r="B122" s="68"/>
      <c r="C122" s="68"/>
      <c r="D122" s="7" t="s">
        <v>177</v>
      </c>
      <c r="E122" s="9"/>
      <c r="F122" s="9"/>
      <c r="G122" s="9"/>
      <c r="H122" s="9"/>
      <c r="I122" s="9"/>
      <c r="J122" s="9"/>
      <c r="K122" s="9"/>
      <c r="L122" s="9"/>
      <c r="M122" s="9"/>
      <c r="N122" s="9">
        <f t="shared" si="16"/>
        <v>0</v>
      </c>
      <c r="O122" s="9"/>
      <c r="P122" s="9">
        <f t="shared" si="17"/>
        <v>0</v>
      </c>
    </row>
    <row r="123" spans="2:16" x14ac:dyDescent="0.4">
      <c r="B123" s="68"/>
      <c r="C123" s="68"/>
      <c r="D123" s="7" t="s">
        <v>178</v>
      </c>
      <c r="E123" s="9"/>
      <c r="F123" s="9"/>
      <c r="G123" s="9"/>
      <c r="H123" s="9"/>
      <c r="I123" s="9"/>
      <c r="J123" s="9">
        <v>109598</v>
      </c>
      <c r="K123" s="9"/>
      <c r="L123" s="9"/>
      <c r="M123" s="9"/>
      <c r="N123" s="9">
        <f t="shared" si="16"/>
        <v>109598</v>
      </c>
      <c r="O123" s="9"/>
      <c r="P123" s="9">
        <f t="shared" si="17"/>
        <v>109598</v>
      </c>
    </row>
    <row r="124" spans="2:16" x14ac:dyDescent="0.4">
      <c r="B124" s="68"/>
      <c r="C124" s="68"/>
      <c r="D124" s="7" t="s">
        <v>179</v>
      </c>
      <c r="E124" s="9">
        <f t="shared" ref="E124:M124" si="29">+E125+E126+E127</f>
        <v>0</v>
      </c>
      <c r="F124" s="9">
        <f t="shared" si="29"/>
        <v>0</v>
      </c>
      <c r="G124" s="9">
        <f t="shared" si="29"/>
        <v>0</v>
      </c>
      <c r="H124" s="9">
        <f t="shared" si="29"/>
        <v>0</v>
      </c>
      <c r="I124" s="9">
        <f t="shared" si="29"/>
        <v>0</v>
      </c>
      <c r="J124" s="9">
        <f t="shared" si="29"/>
        <v>0</v>
      </c>
      <c r="K124" s="9">
        <f t="shared" si="29"/>
        <v>0</v>
      </c>
      <c r="L124" s="9">
        <f t="shared" si="29"/>
        <v>0</v>
      </c>
      <c r="M124" s="9">
        <f t="shared" si="29"/>
        <v>0</v>
      </c>
      <c r="N124" s="9">
        <f t="shared" si="16"/>
        <v>0</v>
      </c>
      <c r="O124" s="9">
        <f>+O125+O126+O127</f>
        <v>0</v>
      </c>
      <c r="P124" s="9">
        <f t="shared" si="17"/>
        <v>0</v>
      </c>
    </row>
    <row r="125" spans="2:16" x14ac:dyDescent="0.4">
      <c r="B125" s="68"/>
      <c r="C125" s="68"/>
      <c r="D125" s="7" t="s">
        <v>180</v>
      </c>
      <c r="E125" s="9"/>
      <c r="F125" s="9"/>
      <c r="G125" s="9"/>
      <c r="H125" s="9"/>
      <c r="I125" s="9"/>
      <c r="J125" s="9"/>
      <c r="K125" s="9"/>
      <c r="L125" s="9"/>
      <c r="M125" s="9"/>
      <c r="N125" s="9">
        <f t="shared" si="16"/>
        <v>0</v>
      </c>
      <c r="O125" s="9"/>
      <c r="P125" s="9">
        <f t="shared" si="17"/>
        <v>0</v>
      </c>
    </row>
    <row r="126" spans="2:16" x14ac:dyDescent="0.4">
      <c r="B126" s="68"/>
      <c r="C126" s="68"/>
      <c r="D126" s="7" t="s">
        <v>181</v>
      </c>
      <c r="E126" s="9"/>
      <c r="F126" s="9"/>
      <c r="G126" s="9"/>
      <c r="H126" s="9"/>
      <c r="I126" s="9"/>
      <c r="J126" s="9"/>
      <c r="K126" s="9"/>
      <c r="L126" s="9"/>
      <c r="M126" s="9"/>
      <c r="N126" s="9">
        <f t="shared" si="16"/>
        <v>0</v>
      </c>
      <c r="O126" s="9"/>
      <c r="P126" s="9">
        <f t="shared" si="17"/>
        <v>0</v>
      </c>
    </row>
    <row r="127" spans="2:16" x14ac:dyDescent="0.4">
      <c r="B127" s="68"/>
      <c r="C127" s="68"/>
      <c r="D127" s="7" t="s">
        <v>182</v>
      </c>
      <c r="E127" s="9"/>
      <c r="F127" s="9"/>
      <c r="G127" s="9"/>
      <c r="H127" s="9"/>
      <c r="I127" s="9"/>
      <c r="J127" s="9"/>
      <c r="K127" s="9"/>
      <c r="L127" s="9"/>
      <c r="M127" s="9"/>
      <c r="N127" s="9">
        <f t="shared" si="16"/>
        <v>0</v>
      </c>
      <c r="O127" s="9"/>
      <c r="P127" s="9">
        <f t="shared" si="17"/>
        <v>0</v>
      </c>
    </row>
    <row r="128" spans="2:16" x14ac:dyDescent="0.4">
      <c r="B128" s="68"/>
      <c r="C128" s="68"/>
      <c r="D128" s="7" t="s">
        <v>183</v>
      </c>
      <c r="E128" s="9">
        <f t="shared" ref="E128:M128" si="30">+E129+E130</f>
        <v>0</v>
      </c>
      <c r="F128" s="9">
        <f t="shared" si="30"/>
        <v>0</v>
      </c>
      <c r="G128" s="9">
        <f t="shared" si="30"/>
        <v>0</v>
      </c>
      <c r="H128" s="9">
        <f t="shared" si="30"/>
        <v>0</v>
      </c>
      <c r="I128" s="9">
        <f t="shared" si="30"/>
        <v>0</v>
      </c>
      <c r="J128" s="9">
        <f t="shared" si="30"/>
        <v>0</v>
      </c>
      <c r="K128" s="9">
        <f t="shared" si="30"/>
        <v>0</v>
      </c>
      <c r="L128" s="9">
        <f t="shared" si="30"/>
        <v>0</v>
      </c>
      <c r="M128" s="9">
        <f t="shared" si="30"/>
        <v>0</v>
      </c>
      <c r="N128" s="9">
        <f t="shared" si="16"/>
        <v>0</v>
      </c>
      <c r="O128" s="9">
        <f>+O129+O130</f>
        <v>0</v>
      </c>
      <c r="P128" s="9">
        <f t="shared" si="17"/>
        <v>0</v>
      </c>
    </row>
    <row r="129" spans="2:16" x14ac:dyDescent="0.4">
      <c r="B129" s="68"/>
      <c r="C129" s="68"/>
      <c r="D129" s="7" t="s">
        <v>117</v>
      </c>
      <c r="E129" s="9"/>
      <c r="F129" s="9"/>
      <c r="G129" s="9"/>
      <c r="H129" s="9"/>
      <c r="I129" s="9"/>
      <c r="J129" s="9"/>
      <c r="K129" s="9"/>
      <c r="L129" s="9"/>
      <c r="M129" s="9"/>
      <c r="N129" s="9">
        <f t="shared" si="16"/>
        <v>0</v>
      </c>
      <c r="O129" s="9"/>
      <c r="P129" s="9">
        <f t="shared" si="17"/>
        <v>0</v>
      </c>
    </row>
    <row r="130" spans="2:16" x14ac:dyDescent="0.4">
      <c r="B130" s="68"/>
      <c r="C130" s="68"/>
      <c r="D130" s="7" t="s">
        <v>184</v>
      </c>
      <c r="E130" s="9"/>
      <c r="F130" s="9"/>
      <c r="G130" s="9"/>
      <c r="H130" s="9"/>
      <c r="I130" s="9"/>
      <c r="J130" s="9"/>
      <c r="K130" s="9"/>
      <c r="L130" s="9"/>
      <c r="M130" s="9"/>
      <c r="N130" s="9">
        <f t="shared" si="16"/>
        <v>0</v>
      </c>
      <c r="O130" s="9"/>
      <c r="P130" s="9">
        <f t="shared" si="17"/>
        <v>0</v>
      </c>
    </row>
    <row r="131" spans="2:16" x14ac:dyDescent="0.4">
      <c r="B131" s="68"/>
      <c r="C131" s="68"/>
      <c r="D131" s="7" t="s">
        <v>138</v>
      </c>
      <c r="E131" s="9">
        <f t="shared" ref="E131:M131" si="31">+E132+E133+E134+E135+E136</f>
        <v>0</v>
      </c>
      <c r="F131" s="9">
        <f t="shared" si="31"/>
        <v>0</v>
      </c>
      <c r="G131" s="9">
        <f t="shared" si="31"/>
        <v>0</v>
      </c>
      <c r="H131" s="9">
        <f t="shared" si="31"/>
        <v>0</v>
      </c>
      <c r="I131" s="9">
        <f t="shared" si="31"/>
        <v>0</v>
      </c>
      <c r="J131" s="9">
        <f t="shared" si="31"/>
        <v>0</v>
      </c>
      <c r="K131" s="9">
        <f t="shared" si="31"/>
        <v>0</v>
      </c>
      <c r="L131" s="9">
        <f t="shared" si="31"/>
        <v>0</v>
      </c>
      <c r="M131" s="9">
        <f t="shared" si="31"/>
        <v>0</v>
      </c>
      <c r="N131" s="9">
        <f t="shared" si="16"/>
        <v>0</v>
      </c>
      <c r="O131" s="9">
        <f>+O132+O133+O134+O135+O136</f>
        <v>0</v>
      </c>
      <c r="P131" s="9">
        <f t="shared" si="17"/>
        <v>0</v>
      </c>
    </row>
    <row r="132" spans="2:16" x14ac:dyDescent="0.4">
      <c r="B132" s="68"/>
      <c r="C132" s="68"/>
      <c r="D132" s="7" t="s">
        <v>139</v>
      </c>
      <c r="E132" s="9"/>
      <c r="F132" s="9"/>
      <c r="G132" s="9"/>
      <c r="H132" s="9"/>
      <c r="I132" s="9"/>
      <c r="J132" s="9"/>
      <c r="K132" s="9"/>
      <c r="L132" s="9"/>
      <c r="M132" s="9"/>
      <c r="N132" s="9">
        <f t="shared" si="16"/>
        <v>0</v>
      </c>
      <c r="O132" s="9"/>
      <c r="P132" s="9">
        <f t="shared" si="17"/>
        <v>0</v>
      </c>
    </row>
    <row r="133" spans="2:16" x14ac:dyDescent="0.4">
      <c r="B133" s="68"/>
      <c r="C133" s="68"/>
      <c r="D133" s="7" t="s">
        <v>140</v>
      </c>
      <c r="E133" s="9"/>
      <c r="F133" s="9"/>
      <c r="G133" s="9"/>
      <c r="H133" s="9"/>
      <c r="I133" s="9"/>
      <c r="J133" s="9"/>
      <c r="K133" s="9"/>
      <c r="L133" s="9"/>
      <c r="M133" s="9"/>
      <c r="N133" s="9">
        <f t="shared" si="16"/>
        <v>0</v>
      </c>
      <c r="O133" s="9"/>
      <c r="P133" s="9">
        <f t="shared" si="17"/>
        <v>0</v>
      </c>
    </row>
    <row r="134" spans="2:16" x14ac:dyDescent="0.4">
      <c r="B134" s="68"/>
      <c r="C134" s="68"/>
      <c r="D134" s="7" t="s">
        <v>143</v>
      </c>
      <c r="E134" s="9"/>
      <c r="F134" s="9"/>
      <c r="G134" s="9"/>
      <c r="H134" s="9"/>
      <c r="I134" s="9"/>
      <c r="J134" s="9"/>
      <c r="K134" s="9"/>
      <c r="L134" s="9"/>
      <c r="M134" s="9"/>
      <c r="N134" s="9">
        <f t="shared" si="16"/>
        <v>0</v>
      </c>
      <c r="O134" s="9"/>
      <c r="P134" s="9">
        <f t="shared" si="17"/>
        <v>0</v>
      </c>
    </row>
    <row r="135" spans="2:16" x14ac:dyDescent="0.4">
      <c r="B135" s="68"/>
      <c r="C135" s="68"/>
      <c r="D135" s="7" t="s">
        <v>144</v>
      </c>
      <c r="E135" s="9"/>
      <c r="F135" s="9"/>
      <c r="G135" s="9"/>
      <c r="H135" s="9"/>
      <c r="I135" s="9"/>
      <c r="J135" s="9"/>
      <c r="K135" s="9"/>
      <c r="L135" s="9"/>
      <c r="M135" s="9"/>
      <c r="N135" s="9">
        <f t="shared" si="16"/>
        <v>0</v>
      </c>
      <c r="O135" s="9"/>
      <c r="P135" s="9">
        <f t="shared" si="17"/>
        <v>0</v>
      </c>
    </row>
    <row r="136" spans="2:16" x14ac:dyDescent="0.4">
      <c r="B136" s="68"/>
      <c r="C136" s="68"/>
      <c r="D136" s="7" t="s">
        <v>145</v>
      </c>
      <c r="E136" s="9"/>
      <c r="F136" s="9"/>
      <c r="G136" s="9"/>
      <c r="H136" s="9"/>
      <c r="I136" s="9"/>
      <c r="J136" s="9"/>
      <c r="K136" s="9"/>
      <c r="L136" s="9"/>
      <c r="M136" s="9"/>
      <c r="N136" s="9">
        <f t="shared" ref="N136:N199" si="32">+E136+F136+G136+H136+I136+J136+K136+L136+M136</f>
        <v>0</v>
      </c>
      <c r="O136" s="9"/>
      <c r="P136" s="9">
        <f t="shared" ref="P136:P199" si="33">N136-ABS(O136)</f>
        <v>0</v>
      </c>
    </row>
    <row r="137" spans="2:16" x14ac:dyDescent="0.4">
      <c r="B137" s="68"/>
      <c r="C137" s="68"/>
      <c r="D137" s="7" t="s">
        <v>146</v>
      </c>
      <c r="E137" s="9"/>
      <c r="F137" s="9"/>
      <c r="G137" s="9"/>
      <c r="H137" s="9"/>
      <c r="I137" s="9"/>
      <c r="J137" s="9"/>
      <c r="K137" s="9"/>
      <c r="L137" s="9"/>
      <c r="M137" s="9"/>
      <c r="N137" s="9">
        <f t="shared" si="32"/>
        <v>0</v>
      </c>
      <c r="O137" s="9"/>
      <c r="P137" s="9">
        <f t="shared" si="33"/>
        <v>0</v>
      </c>
    </row>
    <row r="138" spans="2:16" x14ac:dyDescent="0.4">
      <c r="B138" s="68"/>
      <c r="C138" s="68"/>
      <c r="D138" s="7" t="s">
        <v>16</v>
      </c>
      <c r="E138" s="9">
        <f t="shared" ref="E138:M138" si="34">+E139+E142+E143+E144</f>
        <v>0</v>
      </c>
      <c r="F138" s="9">
        <f t="shared" si="34"/>
        <v>0</v>
      </c>
      <c r="G138" s="9">
        <f t="shared" si="34"/>
        <v>0</v>
      </c>
      <c r="H138" s="9">
        <f t="shared" si="34"/>
        <v>0</v>
      </c>
      <c r="I138" s="9">
        <f t="shared" si="34"/>
        <v>0</v>
      </c>
      <c r="J138" s="9">
        <f t="shared" si="34"/>
        <v>0</v>
      </c>
      <c r="K138" s="9">
        <f t="shared" si="34"/>
        <v>0</v>
      </c>
      <c r="L138" s="9">
        <f t="shared" si="34"/>
        <v>0</v>
      </c>
      <c r="M138" s="9">
        <f t="shared" si="34"/>
        <v>0</v>
      </c>
      <c r="N138" s="9">
        <f t="shared" si="32"/>
        <v>0</v>
      </c>
      <c r="O138" s="9">
        <f>+O139+O142+O143+O144</f>
        <v>0</v>
      </c>
      <c r="P138" s="9">
        <f t="shared" si="33"/>
        <v>0</v>
      </c>
    </row>
    <row r="139" spans="2:16" x14ac:dyDescent="0.4">
      <c r="B139" s="68"/>
      <c r="C139" s="68"/>
      <c r="D139" s="7" t="s">
        <v>151</v>
      </c>
      <c r="E139" s="9">
        <f t="shared" ref="E139:M139" si="35">+E140+E141</f>
        <v>0</v>
      </c>
      <c r="F139" s="9">
        <f t="shared" si="35"/>
        <v>0</v>
      </c>
      <c r="G139" s="9">
        <f t="shared" si="35"/>
        <v>0</v>
      </c>
      <c r="H139" s="9">
        <f t="shared" si="35"/>
        <v>0</v>
      </c>
      <c r="I139" s="9">
        <f t="shared" si="35"/>
        <v>0</v>
      </c>
      <c r="J139" s="9">
        <f t="shared" si="35"/>
        <v>0</v>
      </c>
      <c r="K139" s="9">
        <f t="shared" si="35"/>
        <v>0</v>
      </c>
      <c r="L139" s="9">
        <f t="shared" si="35"/>
        <v>0</v>
      </c>
      <c r="M139" s="9">
        <f t="shared" si="35"/>
        <v>0</v>
      </c>
      <c r="N139" s="9">
        <f t="shared" si="32"/>
        <v>0</v>
      </c>
      <c r="O139" s="9">
        <f>+O140+O141</f>
        <v>0</v>
      </c>
      <c r="P139" s="9">
        <f t="shared" si="33"/>
        <v>0</v>
      </c>
    </row>
    <row r="140" spans="2:16" x14ac:dyDescent="0.4">
      <c r="B140" s="68"/>
      <c r="C140" s="68"/>
      <c r="D140" s="7" t="s">
        <v>148</v>
      </c>
      <c r="E140" s="9"/>
      <c r="F140" s="9"/>
      <c r="G140" s="9"/>
      <c r="H140" s="9"/>
      <c r="I140" s="9"/>
      <c r="J140" s="9"/>
      <c r="K140" s="9"/>
      <c r="L140" s="9"/>
      <c r="M140" s="9"/>
      <c r="N140" s="9">
        <f t="shared" si="32"/>
        <v>0</v>
      </c>
      <c r="O140" s="9"/>
      <c r="P140" s="9">
        <f t="shared" si="33"/>
        <v>0</v>
      </c>
    </row>
    <row r="141" spans="2:16" x14ac:dyDescent="0.4">
      <c r="B141" s="68"/>
      <c r="C141" s="68"/>
      <c r="D141" s="7" t="s">
        <v>123</v>
      </c>
      <c r="E141" s="9"/>
      <c r="F141" s="9"/>
      <c r="G141" s="9"/>
      <c r="H141" s="9"/>
      <c r="I141" s="9"/>
      <c r="J141" s="9"/>
      <c r="K141" s="9"/>
      <c r="L141" s="9"/>
      <c r="M141" s="9"/>
      <c r="N141" s="9">
        <f t="shared" si="32"/>
        <v>0</v>
      </c>
      <c r="O141" s="9"/>
      <c r="P141" s="9">
        <f t="shared" si="33"/>
        <v>0</v>
      </c>
    </row>
    <row r="142" spans="2:16" x14ac:dyDescent="0.4">
      <c r="B142" s="68"/>
      <c r="C142" s="68"/>
      <c r="D142" s="7" t="s">
        <v>185</v>
      </c>
      <c r="E142" s="9"/>
      <c r="F142" s="9"/>
      <c r="G142" s="9"/>
      <c r="H142" s="9"/>
      <c r="I142" s="9"/>
      <c r="J142" s="9"/>
      <c r="K142" s="9"/>
      <c r="L142" s="9"/>
      <c r="M142" s="9"/>
      <c r="N142" s="9">
        <f t="shared" si="32"/>
        <v>0</v>
      </c>
      <c r="O142" s="9"/>
      <c r="P142" s="9">
        <f t="shared" si="33"/>
        <v>0</v>
      </c>
    </row>
    <row r="143" spans="2:16" x14ac:dyDescent="0.4">
      <c r="B143" s="68"/>
      <c r="C143" s="68"/>
      <c r="D143" s="7" t="s">
        <v>178</v>
      </c>
      <c r="E143" s="9"/>
      <c r="F143" s="9"/>
      <c r="G143" s="9"/>
      <c r="H143" s="9"/>
      <c r="I143" s="9"/>
      <c r="J143" s="9"/>
      <c r="K143" s="9"/>
      <c r="L143" s="9"/>
      <c r="M143" s="9"/>
      <c r="N143" s="9">
        <f t="shared" si="32"/>
        <v>0</v>
      </c>
      <c r="O143" s="9"/>
      <c r="P143" s="9">
        <f t="shared" si="33"/>
        <v>0</v>
      </c>
    </row>
    <row r="144" spans="2:16" x14ac:dyDescent="0.4">
      <c r="B144" s="68"/>
      <c r="C144" s="68"/>
      <c r="D144" s="7" t="s">
        <v>138</v>
      </c>
      <c r="E144" s="9">
        <f t="shared" ref="E144:M144" si="36">+E145+E146+E147+E148+E149</f>
        <v>0</v>
      </c>
      <c r="F144" s="9">
        <f t="shared" si="36"/>
        <v>0</v>
      </c>
      <c r="G144" s="9">
        <f t="shared" si="36"/>
        <v>0</v>
      </c>
      <c r="H144" s="9">
        <f t="shared" si="36"/>
        <v>0</v>
      </c>
      <c r="I144" s="9">
        <f t="shared" si="36"/>
        <v>0</v>
      </c>
      <c r="J144" s="9">
        <f t="shared" si="36"/>
        <v>0</v>
      </c>
      <c r="K144" s="9">
        <f t="shared" si="36"/>
        <v>0</v>
      </c>
      <c r="L144" s="9">
        <f t="shared" si="36"/>
        <v>0</v>
      </c>
      <c r="M144" s="9">
        <f t="shared" si="36"/>
        <v>0</v>
      </c>
      <c r="N144" s="9">
        <f t="shared" si="32"/>
        <v>0</v>
      </c>
      <c r="O144" s="9">
        <f>+O145+O146+O147+O148+O149</f>
        <v>0</v>
      </c>
      <c r="P144" s="9">
        <f t="shared" si="33"/>
        <v>0</v>
      </c>
    </row>
    <row r="145" spans="2:16" x14ac:dyDescent="0.4">
      <c r="B145" s="68"/>
      <c r="C145" s="68"/>
      <c r="D145" s="7" t="s">
        <v>139</v>
      </c>
      <c r="E145" s="9"/>
      <c r="F145" s="9"/>
      <c r="G145" s="9"/>
      <c r="H145" s="9"/>
      <c r="I145" s="9"/>
      <c r="J145" s="9"/>
      <c r="K145" s="9"/>
      <c r="L145" s="9"/>
      <c r="M145" s="9"/>
      <c r="N145" s="9">
        <f t="shared" si="32"/>
        <v>0</v>
      </c>
      <c r="O145" s="9"/>
      <c r="P145" s="9">
        <f t="shared" si="33"/>
        <v>0</v>
      </c>
    </row>
    <row r="146" spans="2:16" x14ac:dyDescent="0.4">
      <c r="B146" s="68"/>
      <c r="C146" s="68"/>
      <c r="D146" s="7" t="s">
        <v>140</v>
      </c>
      <c r="E146" s="9"/>
      <c r="F146" s="9"/>
      <c r="G146" s="9"/>
      <c r="H146" s="9"/>
      <c r="I146" s="9"/>
      <c r="J146" s="9"/>
      <c r="K146" s="9"/>
      <c r="L146" s="9"/>
      <c r="M146" s="9"/>
      <c r="N146" s="9">
        <f t="shared" si="32"/>
        <v>0</v>
      </c>
      <c r="O146" s="9"/>
      <c r="P146" s="9">
        <f t="shared" si="33"/>
        <v>0</v>
      </c>
    </row>
    <row r="147" spans="2:16" x14ac:dyDescent="0.4">
      <c r="B147" s="68"/>
      <c r="C147" s="68"/>
      <c r="D147" s="7" t="s">
        <v>143</v>
      </c>
      <c r="E147" s="9"/>
      <c r="F147" s="9"/>
      <c r="G147" s="9"/>
      <c r="H147" s="9"/>
      <c r="I147" s="9"/>
      <c r="J147" s="9"/>
      <c r="K147" s="9"/>
      <c r="L147" s="9"/>
      <c r="M147" s="9"/>
      <c r="N147" s="9">
        <f t="shared" si="32"/>
        <v>0</v>
      </c>
      <c r="O147" s="9"/>
      <c r="P147" s="9">
        <f t="shared" si="33"/>
        <v>0</v>
      </c>
    </row>
    <row r="148" spans="2:16" x14ac:dyDescent="0.4">
      <c r="B148" s="68"/>
      <c r="C148" s="68"/>
      <c r="D148" s="7" t="s">
        <v>144</v>
      </c>
      <c r="E148" s="9"/>
      <c r="F148" s="9"/>
      <c r="G148" s="9"/>
      <c r="H148" s="9"/>
      <c r="I148" s="9"/>
      <c r="J148" s="9"/>
      <c r="K148" s="9"/>
      <c r="L148" s="9"/>
      <c r="M148" s="9"/>
      <c r="N148" s="9">
        <f t="shared" si="32"/>
        <v>0</v>
      </c>
      <c r="O148" s="9"/>
      <c r="P148" s="9">
        <f t="shared" si="33"/>
        <v>0</v>
      </c>
    </row>
    <row r="149" spans="2:16" x14ac:dyDescent="0.4">
      <c r="B149" s="68"/>
      <c r="C149" s="68"/>
      <c r="D149" s="7" t="s">
        <v>145</v>
      </c>
      <c r="E149" s="9"/>
      <c r="F149" s="9"/>
      <c r="G149" s="9"/>
      <c r="H149" s="9"/>
      <c r="I149" s="9"/>
      <c r="J149" s="9"/>
      <c r="K149" s="9"/>
      <c r="L149" s="9"/>
      <c r="M149" s="9"/>
      <c r="N149" s="9">
        <f t="shared" si="32"/>
        <v>0</v>
      </c>
      <c r="O149" s="9"/>
      <c r="P149" s="9">
        <f t="shared" si="33"/>
        <v>0</v>
      </c>
    </row>
    <row r="150" spans="2:16" x14ac:dyDescent="0.4">
      <c r="B150" s="68"/>
      <c r="C150" s="68"/>
      <c r="D150" s="7" t="s">
        <v>17</v>
      </c>
      <c r="E150" s="9">
        <f t="shared" ref="E150:M150" si="37">+E151+E152+E153+E154+E155+E156+E157+E158+E159+E160+E163+E169</f>
        <v>0</v>
      </c>
      <c r="F150" s="9">
        <f t="shared" si="37"/>
        <v>0</v>
      </c>
      <c r="G150" s="9">
        <f t="shared" si="37"/>
        <v>0</v>
      </c>
      <c r="H150" s="9">
        <f t="shared" si="37"/>
        <v>0</v>
      </c>
      <c r="I150" s="9">
        <f t="shared" si="37"/>
        <v>0</v>
      </c>
      <c r="J150" s="9">
        <f t="shared" si="37"/>
        <v>0</v>
      </c>
      <c r="K150" s="9">
        <f t="shared" si="37"/>
        <v>0</v>
      </c>
      <c r="L150" s="9">
        <f t="shared" si="37"/>
        <v>0</v>
      </c>
      <c r="M150" s="9">
        <f t="shared" si="37"/>
        <v>0</v>
      </c>
      <c r="N150" s="9">
        <f t="shared" si="32"/>
        <v>0</v>
      </c>
      <c r="O150" s="9">
        <f>+O151+O152+O153+O154+O155+O156+O157+O158+O159+O160+O163+O169</f>
        <v>0</v>
      </c>
      <c r="P150" s="9">
        <f t="shared" si="33"/>
        <v>0</v>
      </c>
    </row>
    <row r="151" spans="2:16" x14ac:dyDescent="0.4">
      <c r="B151" s="68"/>
      <c r="C151" s="68"/>
      <c r="D151" s="7" t="s">
        <v>186</v>
      </c>
      <c r="E151" s="9"/>
      <c r="F151" s="9"/>
      <c r="G151" s="9"/>
      <c r="H151" s="9"/>
      <c r="I151" s="9"/>
      <c r="J151" s="9"/>
      <c r="K151" s="9"/>
      <c r="L151" s="9"/>
      <c r="M151" s="9"/>
      <c r="N151" s="9">
        <f t="shared" si="32"/>
        <v>0</v>
      </c>
      <c r="O151" s="9"/>
      <c r="P151" s="9">
        <f t="shared" si="33"/>
        <v>0</v>
      </c>
    </row>
    <row r="152" spans="2:16" x14ac:dyDescent="0.4">
      <c r="B152" s="68"/>
      <c r="C152" s="68"/>
      <c r="D152" s="7" t="s">
        <v>187</v>
      </c>
      <c r="E152" s="9"/>
      <c r="F152" s="9"/>
      <c r="G152" s="9"/>
      <c r="H152" s="9"/>
      <c r="I152" s="9"/>
      <c r="J152" s="9"/>
      <c r="K152" s="9"/>
      <c r="L152" s="9"/>
      <c r="M152" s="9"/>
      <c r="N152" s="9">
        <f t="shared" si="32"/>
        <v>0</v>
      </c>
      <c r="O152" s="9"/>
      <c r="P152" s="9">
        <f t="shared" si="33"/>
        <v>0</v>
      </c>
    </row>
    <row r="153" spans="2:16" x14ac:dyDescent="0.4">
      <c r="B153" s="68"/>
      <c r="C153" s="68"/>
      <c r="D153" s="7" t="s">
        <v>188</v>
      </c>
      <c r="E153" s="9"/>
      <c r="F153" s="9"/>
      <c r="G153" s="9"/>
      <c r="H153" s="9"/>
      <c r="I153" s="9"/>
      <c r="J153" s="9"/>
      <c r="K153" s="9"/>
      <c r="L153" s="9"/>
      <c r="M153" s="9"/>
      <c r="N153" s="9">
        <f t="shared" si="32"/>
        <v>0</v>
      </c>
      <c r="O153" s="9"/>
      <c r="P153" s="9">
        <f t="shared" si="33"/>
        <v>0</v>
      </c>
    </row>
    <row r="154" spans="2:16" x14ac:dyDescent="0.4">
      <c r="B154" s="68"/>
      <c r="C154" s="68"/>
      <c r="D154" s="7" t="s">
        <v>189</v>
      </c>
      <c r="E154" s="9"/>
      <c r="F154" s="9"/>
      <c r="G154" s="9"/>
      <c r="H154" s="9"/>
      <c r="I154" s="9"/>
      <c r="J154" s="9"/>
      <c r="K154" s="9"/>
      <c r="L154" s="9"/>
      <c r="M154" s="9"/>
      <c r="N154" s="9">
        <f t="shared" si="32"/>
        <v>0</v>
      </c>
      <c r="O154" s="9"/>
      <c r="P154" s="9">
        <f t="shared" si="33"/>
        <v>0</v>
      </c>
    </row>
    <row r="155" spans="2:16" x14ac:dyDescent="0.4">
      <c r="B155" s="68"/>
      <c r="C155" s="68"/>
      <c r="D155" s="7" t="s">
        <v>190</v>
      </c>
      <c r="E155" s="9"/>
      <c r="F155" s="9"/>
      <c r="G155" s="9"/>
      <c r="H155" s="9"/>
      <c r="I155" s="9"/>
      <c r="J155" s="9"/>
      <c r="K155" s="9"/>
      <c r="L155" s="9"/>
      <c r="M155" s="9"/>
      <c r="N155" s="9">
        <f t="shared" si="32"/>
        <v>0</v>
      </c>
      <c r="O155" s="9"/>
      <c r="P155" s="9">
        <f t="shared" si="33"/>
        <v>0</v>
      </c>
    </row>
    <row r="156" spans="2:16" x14ac:dyDescent="0.4">
      <c r="B156" s="68"/>
      <c r="C156" s="68"/>
      <c r="D156" s="7" t="s">
        <v>191</v>
      </c>
      <c r="E156" s="9"/>
      <c r="F156" s="9"/>
      <c r="G156" s="9"/>
      <c r="H156" s="9"/>
      <c r="I156" s="9"/>
      <c r="J156" s="9"/>
      <c r="K156" s="9"/>
      <c r="L156" s="9"/>
      <c r="M156" s="9"/>
      <c r="N156" s="9">
        <f t="shared" si="32"/>
        <v>0</v>
      </c>
      <c r="O156" s="9"/>
      <c r="P156" s="9">
        <f t="shared" si="33"/>
        <v>0</v>
      </c>
    </row>
    <row r="157" spans="2:16" x14ac:dyDescent="0.4">
      <c r="B157" s="68"/>
      <c r="C157" s="68"/>
      <c r="D157" s="7" t="s">
        <v>192</v>
      </c>
      <c r="E157" s="9"/>
      <c r="F157" s="9"/>
      <c r="G157" s="9"/>
      <c r="H157" s="9"/>
      <c r="I157" s="9"/>
      <c r="J157" s="9"/>
      <c r="K157" s="9"/>
      <c r="L157" s="9"/>
      <c r="M157" s="9"/>
      <c r="N157" s="9">
        <f t="shared" si="32"/>
        <v>0</v>
      </c>
      <c r="O157" s="9"/>
      <c r="P157" s="9">
        <f t="shared" si="33"/>
        <v>0</v>
      </c>
    </row>
    <row r="158" spans="2:16" x14ac:dyDescent="0.4">
      <c r="B158" s="68"/>
      <c r="C158" s="68"/>
      <c r="D158" s="7" t="s">
        <v>193</v>
      </c>
      <c r="E158" s="9"/>
      <c r="F158" s="9"/>
      <c r="G158" s="9"/>
      <c r="H158" s="9"/>
      <c r="I158" s="9"/>
      <c r="J158" s="9"/>
      <c r="K158" s="9"/>
      <c r="L158" s="9"/>
      <c r="M158" s="9"/>
      <c r="N158" s="9">
        <f t="shared" si="32"/>
        <v>0</v>
      </c>
      <c r="O158" s="9"/>
      <c r="P158" s="9">
        <f t="shared" si="33"/>
        <v>0</v>
      </c>
    </row>
    <row r="159" spans="2:16" x14ac:dyDescent="0.4">
      <c r="B159" s="68"/>
      <c r="C159" s="68"/>
      <c r="D159" s="7" t="s">
        <v>194</v>
      </c>
      <c r="E159" s="9"/>
      <c r="F159" s="9"/>
      <c r="G159" s="9"/>
      <c r="H159" s="9"/>
      <c r="I159" s="9"/>
      <c r="J159" s="9"/>
      <c r="K159" s="9"/>
      <c r="L159" s="9"/>
      <c r="M159" s="9"/>
      <c r="N159" s="9">
        <f t="shared" si="32"/>
        <v>0</v>
      </c>
      <c r="O159" s="9"/>
      <c r="P159" s="9">
        <f t="shared" si="33"/>
        <v>0</v>
      </c>
    </row>
    <row r="160" spans="2:16" x14ac:dyDescent="0.4">
      <c r="B160" s="68"/>
      <c r="C160" s="68"/>
      <c r="D160" s="7" t="s">
        <v>195</v>
      </c>
      <c r="E160" s="9">
        <f t="shared" ref="E160:M160" si="38">+E161+E162</f>
        <v>0</v>
      </c>
      <c r="F160" s="9">
        <f t="shared" si="38"/>
        <v>0</v>
      </c>
      <c r="G160" s="9">
        <f t="shared" si="38"/>
        <v>0</v>
      </c>
      <c r="H160" s="9">
        <f t="shared" si="38"/>
        <v>0</v>
      </c>
      <c r="I160" s="9">
        <f t="shared" si="38"/>
        <v>0</v>
      </c>
      <c r="J160" s="9">
        <f t="shared" si="38"/>
        <v>0</v>
      </c>
      <c r="K160" s="9">
        <f t="shared" si="38"/>
        <v>0</v>
      </c>
      <c r="L160" s="9">
        <f t="shared" si="38"/>
        <v>0</v>
      </c>
      <c r="M160" s="9">
        <f t="shared" si="38"/>
        <v>0</v>
      </c>
      <c r="N160" s="9">
        <f t="shared" si="32"/>
        <v>0</v>
      </c>
      <c r="O160" s="9">
        <f>+O161+O162</f>
        <v>0</v>
      </c>
      <c r="P160" s="9">
        <f t="shared" si="33"/>
        <v>0</v>
      </c>
    </row>
    <row r="161" spans="2:16" x14ac:dyDescent="0.4">
      <c r="B161" s="68"/>
      <c r="C161" s="68"/>
      <c r="D161" s="7" t="s">
        <v>196</v>
      </c>
      <c r="E161" s="9"/>
      <c r="F161" s="9"/>
      <c r="G161" s="9"/>
      <c r="H161" s="9"/>
      <c r="I161" s="9"/>
      <c r="J161" s="9"/>
      <c r="K161" s="9"/>
      <c r="L161" s="9"/>
      <c r="M161" s="9"/>
      <c r="N161" s="9">
        <f t="shared" si="32"/>
        <v>0</v>
      </c>
      <c r="O161" s="9"/>
      <c r="P161" s="9">
        <f t="shared" si="33"/>
        <v>0</v>
      </c>
    </row>
    <row r="162" spans="2:16" x14ac:dyDescent="0.4">
      <c r="B162" s="68"/>
      <c r="C162" s="68"/>
      <c r="D162" s="7" t="s">
        <v>197</v>
      </c>
      <c r="E162" s="9"/>
      <c r="F162" s="9"/>
      <c r="G162" s="9"/>
      <c r="H162" s="9"/>
      <c r="I162" s="9"/>
      <c r="J162" s="9"/>
      <c r="K162" s="9"/>
      <c r="L162" s="9"/>
      <c r="M162" s="9"/>
      <c r="N162" s="9">
        <f t="shared" si="32"/>
        <v>0</v>
      </c>
      <c r="O162" s="9"/>
      <c r="P162" s="9">
        <f t="shared" si="33"/>
        <v>0</v>
      </c>
    </row>
    <row r="163" spans="2:16" x14ac:dyDescent="0.4">
      <c r="B163" s="68"/>
      <c r="C163" s="68"/>
      <c r="D163" s="7" t="s">
        <v>198</v>
      </c>
      <c r="E163" s="9">
        <f t="shared" ref="E163:M163" si="39">+E164+E165+E166+E167+E168</f>
        <v>0</v>
      </c>
      <c r="F163" s="9">
        <f t="shared" si="39"/>
        <v>0</v>
      </c>
      <c r="G163" s="9">
        <f t="shared" si="39"/>
        <v>0</v>
      </c>
      <c r="H163" s="9">
        <f t="shared" si="39"/>
        <v>0</v>
      </c>
      <c r="I163" s="9">
        <f t="shared" si="39"/>
        <v>0</v>
      </c>
      <c r="J163" s="9">
        <f t="shared" si="39"/>
        <v>0</v>
      </c>
      <c r="K163" s="9">
        <f t="shared" si="39"/>
        <v>0</v>
      </c>
      <c r="L163" s="9">
        <f t="shared" si="39"/>
        <v>0</v>
      </c>
      <c r="M163" s="9">
        <f t="shared" si="39"/>
        <v>0</v>
      </c>
      <c r="N163" s="9">
        <f t="shared" si="32"/>
        <v>0</v>
      </c>
      <c r="O163" s="9">
        <f>+O164+O165+O166+O167+O168</f>
        <v>0</v>
      </c>
      <c r="P163" s="9">
        <f t="shared" si="33"/>
        <v>0</v>
      </c>
    </row>
    <row r="164" spans="2:16" x14ac:dyDescent="0.4">
      <c r="B164" s="68"/>
      <c r="C164" s="68"/>
      <c r="D164" s="7" t="s">
        <v>139</v>
      </c>
      <c r="E164" s="9"/>
      <c r="F164" s="9"/>
      <c r="G164" s="9"/>
      <c r="H164" s="9"/>
      <c r="I164" s="9"/>
      <c r="J164" s="9"/>
      <c r="K164" s="9"/>
      <c r="L164" s="9"/>
      <c r="M164" s="9"/>
      <c r="N164" s="9">
        <f t="shared" si="32"/>
        <v>0</v>
      </c>
      <c r="O164" s="9"/>
      <c r="P164" s="9">
        <f t="shared" si="33"/>
        <v>0</v>
      </c>
    </row>
    <row r="165" spans="2:16" x14ac:dyDescent="0.4">
      <c r="B165" s="68"/>
      <c r="C165" s="68"/>
      <c r="D165" s="7" t="s">
        <v>140</v>
      </c>
      <c r="E165" s="9"/>
      <c r="F165" s="9"/>
      <c r="G165" s="9"/>
      <c r="H165" s="9"/>
      <c r="I165" s="9"/>
      <c r="J165" s="9"/>
      <c r="K165" s="9"/>
      <c r="L165" s="9"/>
      <c r="M165" s="9"/>
      <c r="N165" s="9">
        <f t="shared" si="32"/>
        <v>0</v>
      </c>
      <c r="O165" s="9"/>
      <c r="P165" s="9">
        <f t="shared" si="33"/>
        <v>0</v>
      </c>
    </row>
    <row r="166" spans="2:16" x14ac:dyDescent="0.4">
      <c r="B166" s="68"/>
      <c r="C166" s="68"/>
      <c r="D166" s="7" t="s">
        <v>143</v>
      </c>
      <c r="E166" s="9"/>
      <c r="F166" s="9"/>
      <c r="G166" s="9"/>
      <c r="H166" s="9"/>
      <c r="I166" s="9"/>
      <c r="J166" s="9"/>
      <c r="K166" s="9"/>
      <c r="L166" s="9"/>
      <c r="M166" s="9"/>
      <c r="N166" s="9">
        <f t="shared" si="32"/>
        <v>0</v>
      </c>
      <c r="O166" s="9"/>
      <c r="P166" s="9">
        <f t="shared" si="33"/>
        <v>0</v>
      </c>
    </row>
    <row r="167" spans="2:16" x14ac:dyDescent="0.4">
      <c r="B167" s="68"/>
      <c r="C167" s="68"/>
      <c r="D167" s="7" t="s">
        <v>144</v>
      </c>
      <c r="E167" s="9"/>
      <c r="F167" s="9"/>
      <c r="G167" s="9"/>
      <c r="H167" s="9"/>
      <c r="I167" s="9"/>
      <c r="J167" s="9"/>
      <c r="K167" s="9"/>
      <c r="L167" s="9"/>
      <c r="M167" s="9"/>
      <c r="N167" s="9">
        <f t="shared" si="32"/>
        <v>0</v>
      </c>
      <c r="O167" s="9"/>
      <c r="P167" s="9">
        <f t="shared" si="33"/>
        <v>0</v>
      </c>
    </row>
    <row r="168" spans="2:16" x14ac:dyDescent="0.4">
      <c r="B168" s="68"/>
      <c r="C168" s="68"/>
      <c r="D168" s="7" t="s">
        <v>199</v>
      </c>
      <c r="E168" s="9"/>
      <c r="F168" s="9"/>
      <c r="G168" s="9"/>
      <c r="H168" s="9"/>
      <c r="I168" s="9"/>
      <c r="J168" s="9"/>
      <c r="K168" s="9"/>
      <c r="L168" s="9"/>
      <c r="M168" s="9"/>
      <c r="N168" s="9">
        <f t="shared" si="32"/>
        <v>0</v>
      </c>
      <c r="O168" s="9"/>
      <c r="P168" s="9">
        <f t="shared" si="33"/>
        <v>0</v>
      </c>
    </row>
    <row r="169" spans="2:16" x14ac:dyDescent="0.4">
      <c r="B169" s="68"/>
      <c r="C169" s="68"/>
      <c r="D169" s="7" t="s">
        <v>146</v>
      </c>
      <c r="E169" s="9"/>
      <c r="F169" s="9"/>
      <c r="G169" s="9"/>
      <c r="H169" s="9"/>
      <c r="I169" s="9"/>
      <c r="J169" s="9"/>
      <c r="K169" s="9"/>
      <c r="L169" s="9"/>
      <c r="M169" s="9"/>
      <c r="N169" s="9">
        <f t="shared" si="32"/>
        <v>0</v>
      </c>
      <c r="O169" s="9"/>
      <c r="P169" s="9">
        <f t="shared" si="33"/>
        <v>0</v>
      </c>
    </row>
    <row r="170" spans="2:16" x14ac:dyDescent="0.4">
      <c r="B170" s="68"/>
      <c r="C170" s="68"/>
      <c r="D170" s="7" t="s">
        <v>18</v>
      </c>
      <c r="E170" s="9">
        <f t="shared" ref="E170:M170" si="40">+E171</f>
        <v>0</v>
      </c>
      <c r="F170" s="9">
        <f t="shared" si="40"/>
        <v>0</v>
      </c>
      <c r="G170" s="9">
        <f t="shared" si="40"/>
        <v>0</v>
      </c>
      <c r="H170" s="9">
        <f t="shared" si="40"/>
        <v>0</v>
      </c>
      <c r="I170" s="9">
        <f t="shared" si="40"/>
        <v>0</v>
      </c>
      <c r="J170" s="9">
        <f t="shared" si="40"/>
        <v>0</v>
      </c>
      <c r="K170" s="9">
        <f t="shared" si="40"/>
        <v>0</v>
      </c>
      <c r="L170" s="9">
        <f t="shared" si="40"/>
        <v>0</v>
      </c>
      <c r="M170" s="9">
        <f t="shared" si="40"/>
        <v>0</v>
      </c>
      <c r="N170" s="9">
        <f t="shared" si="32"/>
        <v>0</v>
      </c>
      <c r="O170" s="9">
        <f>+O171</f>
        <v>0</v>
      </c>
      <c r="P170" s="9">
        <f t="shared" si="33"/>
        <v>0</v>
      </c>
    </row>
    <row r="171" spans="2:16" x14ac:dyDescent="0.4">
      <c r="B171" s="68"/>
      <c r="C171" s="68"/>
      <c r="D171" s="7" t="s">
        <v>138</v>
      </c>
      <c r="E171" s="9">
        <f t="shared" ref="E171:M171" si="41">+E172+E173</f>
        <v>0</v>
      </c>
      <c r="F171" s="9">
        <f t="shared" si="41"/>
        <v>0</v>
      </c>
      <c r="G171" s="9">
        <f t="shared" si="41"/>
        <v>0</v>
      </c>
      <c r="H171" s="9">
        <f t="shared" si="41"/>
        <v>0</v>
      </c>
      <c r="I171" s="9">
        <f t="shared" si="41"/>
        <v>0</v>
      </c>
      <c r="J171" s="9">
        <f t="shared" si="41"/>
        <v>0</v>
      </c>
      <c r="K171" s="9">
        <f t="shared" si="41"/>
        <v>0</v>
      </c>
      <c r="L171" s="9">
        <f t="shared" si="41"/>
        <v>0</v>
      </c>
      <c r="M171" s="9">
        <f t="shared" si="41"/>
        <v>0</v>
      </c>
      <c r="N171" s="9">
        <f t="shared" si="32"/>
        <v>0</v>
      </c>
      <c r="O171" s="9">
        <f>+O172+O173</f>
        <v>0</v>
      </c>
      <c r="P171" s="9">
        <f t="shared" si="33"/>
        <v>0</v>
      </c>
    </row>
    <row r="172" spans="2:16" x14ac:dyDescent="0.4">
      <c r="B172" s="68"/>
      <c r="C172" s="68"/>
      <c r="D172" s="7" t="s">
        <v>200</v>
      </c>
      <c r="E172" s="9"/>
      <c r="F172" s="9"/>
      <c r="G172" s="9"/>
      <c r="H172" s="9"/>
      <c r="I172" s="9"/>
      <c r="J172" s="9"/>
      <c r="K172" s="9"/>
      <c r="L172" s="9"/>
      <c r="M172" s="9"/>
      <c r="N172" s="9">
        <f t="shared" si="32"/>
        <v>0</v>
      </c>
      <c r="O172" s="9"/>
      <c r="P172" s="9">
        <f t="shared" si="33"/>
        <v>0</v>
      </c>
    </row>
    <row r="173" spans="2:16" x14ac:dyDescent="0.4">
      <c r="B173" s="68"/>
      <c r="C173" s="68"/>
      <c r="D173" s="7" t="s">
        <v>201</v>
      </c>
      <c r="E173" s="9"/>
      <c r="F173" s="9"/>
      <c r="G173" s="9"/>
      <c r="H173" s="9"/>
      <c r="I173" s="9"/>
      <c r="J173" s="9"/>
      <c r="K173" s="9"/>
      <c r="L173" s="9"/>
      <c r="M173" s="9"/>
      <c r="N173" s="9">
        <f t="shared" si="32"/>
        <v>0</v>
      </c>
      <c r="O173" s="9"/>
      <c r="P173" s="9">
        <f t="shared" si="33"/>
        <v>0</v>
      </c>
    </row>
    <row r="174" spans="2:16" x14ac:dyDescent="0.4">
      <c r="B174" s="68"/>
      <c r="C174" s="68"/>
      <c r="D174" s="7" t="s">
        <v>19</v>
      </c>
      <c r="E174" s="9">
        <f t="shared" ref="E174:M174" si="42">+E175</f>
        <v>0</v>
      </c>
      <c r="F174" s="9">
        <f t="shared" si="42"/>
        <v>0</v>
      </c>
      <c r="G174" s="9">
        <f t="shared" si="42"/>
        <v>0</v>
      </c>
      <c r="H174" s="9">
        <f t="shared" si="42"/>
        <v>0</v>
      </c>
      <c r="I174" s="9">
        <f t="shared" si="42"/>
        <v>0</v>
      </c>
      <c r="J174" s="9">
        <f t="shared" si="42"/>
        <v>0</v>
      </c>
      <c r="K174" s="9">
        <f t="shared" si="42"/>
        <v>0</v>
      </c>
      <c r="L174" s="9">
        <f t="shared" si="42"/>
        <v>0</v>
      </c>
      <c r="M174" s="9">
        <f t="shared" si="42"/>
        <v>0</v>
      </c>
      <c r="N174" s="9">
        <f t="shared" si="32"/>
        <v>0</v>
      </c>
      <c r="O174" s="9">
        <f>+O175</f>
        <v>0</v>
      </c>
      <c r="P174" s="9">
        <f t="shared" si="33"/>
        <v>0</v>
      </c>
    </row>
    <row r="175" spans="2:16" x14ac:dyDescent="0.4">
      <c r="B175" s="68"/>
      <c r="C175" s="68"/>
      <c r="D175" s="7" t="s">
        <v>138</v>
      </c>
      <c r="E175" s="9">
        <f t="shared" ref="E175:M175" si="43">+E176+E177</f>
        <v>0</v>
      </c>
      <c r="F175" s="9">
        <f t="shared" si="43"/>
        <v>0</v>
      </c>
      <c r="G175" s="9">
        <f t="shared" si="43"/>
        <v>0</v>
      </c>
      <c r="H175" s="9">
        <f t="shared" si="43"/>
        <v>0</v>
      </c>
      <c r="I175" s="9">
        <f t="shared" si="43"/>
        <v>0</v>
      </c>
      <c r="J175" s="9">
        <f t="shared" si="43"/>
        <v>0</v>
      </c>
      <c r="K175" s="9">
        <f t="shared" si="43"/>
        <v>0</v>
      </c>
      <c r="L175" s="9">
        <f t="shared" si="43"/>
        <v>0</v>
      </c>
      <c r="M175" s="9">
        <f t="shared" si="43"/>
        <v>0</v>
      </c>
      <c r="N175" s="9">
        <f t="shared" si="32"/>
        <v>0</v>
      </c>
      <c r="O175" s="9">
        <f>+O176+O177</f>
        <v>0</v>
      </c>
      <c r="P175" s="9">
        <f t="shared" si="33"/>
        <v>0</v>
      </c>
    </row>
    <row r="176" spans="2:16" x14ac:dyDescent="0.4">
      <c r="B176" s="68"/>
      <c r="C176" s="68"/>
      <c r="D176" s="7" t="s">
        <v>202</v>
      </c>
      <c r="E176" s="9"/>
      <c r="F176" s="9"/>
      <c r="G176" s="9"/>
      <c r="H176" s="9"/>
      <c r="I176" s="9"/>
      <c r="J176" s="9"/>
      <c r="K176" s="9"/>
      <c r="L176" s="9"/>
      <c r="M176" s="9"/>
      <c r="N176" s="9">
        <f t="shared" si="32"/>
        <v>0</v>
      </c>
      <c r="O176" s="9"/>
      <c r="P176" s="9">
        <f t="shared" si="33"/>
        <v>0</v>
      </c>
    </row>
    <row r="177" spans="2:16" x14ac:dyDescent="0.4">
      <c r="B177" s="68"/>
      <c r="C177" s="68"/>
      <c r="D177" s="7" t="s">
        <v>201</v>
      </c>
      <c r="E177" s="9"/>
      <c r="F177" s="9"/>
      <c r="G177" s="9"/>
      <c r="H177" s="9"/>
      <c r="I177" s="9"/>
      <c r="J177" s="9"/>
      <c r="K177" s="9"/>
      <c r="L177" s="9"/>
      <c r="M177" s="9"/>
      <c r="N177" s="9">
        <f t="shared" si="32"/>
        <v>0</v>
      </c>
      <c r="O177" s="9"/>
      <c r="P177" s="9">
        <f t="shared" si="33"/>
        <v>0</v>
      </c>
    </row>
    <row r="178" spans="2:16" x14ac:dyDescent="0.4">
      <c r="B178" s="68"/>
      <c r="C178" s="68"/>
      <c r="D178" s="7" t="s">
        <v>20</v>
      </c>
      <c r="E178" s="9">
        <f t="shared" ref="E178:M179" si="44">+E179</f>
        <v>0</v>
      </c>
      <c r="F178" s="9">
        <f t="shared" si="44"/>
        <v>0</v>
      </c>
      <c r="G178" s="9">
        <f t="shared" si="44"/>
        <v>0</v>
      </c>
      <c r="H178" s="9">
        <f t="shared" si="44"/>
        <v>0</v>
      </c>
      <c r="I178" s="9">
        <f t="shared" si="44"/>
        <v>0</v>
      </c>
      <c r="J178" s="9">
        <f t="shared" si="44"/>
        <v>0</v>
      </c>
      <c r="K178" s="9">
        <f t="shared" si="44"/>
        <v>0</v>
      </c>
      <c r="L178" s="9">
        <f t="shared" si="44"/>
        <v>0</v>
      </c>
      <c r="M178" s="9">
        <f t="shared" si="44"/>
        <v>0</v>
      </c>
      <c r="N178" s="9">
        <f t="shared" si="32"/>
        <v>0</v>
      </c>
      <c r="O178" s="9">
        <f>+O179</f>
        <v>0</v>
      </c>
      <c r="P178" s="9">
        <f t="shared" si="33"/>
        <v>0</v>
      </c>
    </row>
    <row r="179" spans="2:16" x14ac:dyDescent="0.4">
      <c r="B179" s="68"/>
      <c r="C179" s="68"/>
      <c r="D179" s="7" t="s">
        <v>138</v>
      </c>
      <c r="E179" s="9">
        <f t="shared" si="44"/>
        <v>0</v>
      </c>
      <c r="F179" s="9">
        <f t="shared" si="44"/>
        <v>0</v>
      </c>
      <c r="G179" s="9">
        <f t="shared" si="44"/>
        <v>0</v>
      </c>
      <c r="H179" s="9">
        <f t="shared" si="44"/>
        <v>0</v>
      </c>
      <c r="I179" s="9">
        <f t="shared" si="44"/>
        <v>0</v>
      </c>
      <c r="J179" s="9">
        <f t="shared" si="44"/>
        <v>0</v>
      </c>
      <c r="K179" s="9">
        <f t="shared" si="44"/>
        <v>0</v>
      </c>
      <c r="L179" s="9">
        <f t="shared" si="44"/>
        <v>0</v>
      </c>
      <c r="M179" s="9">
        <f t="shared" si="44"/>
        <v>0</v>
      </c>
      <c r="N179" s="9">
        <f t="shared" si="32"/>
        <v>0</v>
      </c>
      <c r="O179" s="9">
        <f>+O180</f>
        <v>0</v>
      </c>
      <c r="P179" s="9">
        <f t="shared" si="33"/>
        <v>0</v>
      </c>
    </row>
    <row r="180" spans="2:16" x14ac:dyDescent="0.4">
      <c r="B180" s="68"/>
      <c r="C180" s="68"/>
      <c r="D180" s="7" t="s">
        <v>201</v>
      </c>
      <c r="E180" s="9"/>
      <c r="F180" s="9"/>
      <c r="G180" s="9"/>
      <c r="H180" s="9"/>
      <c r="I180" s="9"/>
      <c r="J180" s="9"/>
      <c r="K180" s="9"/>
      <c r="L180" s="9"/>
      <c r="M180" s="9"/>
      <c r="N180" s="9">
        <f t="shared" si="32"/>
        <v>0</v>
      </c>
      <c r="O180" s="9"/>
      <c r="P180" s="9">
        <f t="shared" si="33"/>
        <v>0</v>
      </c>
    </row>
    <row r="181" spans="2:16" x14ac:dyDescent="0.4">
      <c r="B181" s="68"/>
      <c r="C181" s="68"/>
      <c r="D181" s="7" t="s">
        <v>21</v>
      </c>
      <c r="E181" s="9">
        <f t="shared" ref="E181:M182" si="45">+E182</f>
        <v>0</v>
      </c>
      <c r="F181" s="9">
        <f t="shared" si="45"/>
        <v>0</v>
      </c>
      <c r="G181" s="9">
        <f t="shared" si="45"/>
        <v>0</v>
      </c>
      <c r="H181" s="9">
        <f t="shared" si="45"/>
        <v>0</v>
      </c>
      <c r="I181" s="9">
        <f t="shared" si="45"/>
        <v>0</v>
      </c>
      <c r="J181" s="9">
        <f t="shared" si="45"/>
        <v>0</v>
      </c>
      <c r="K181" s="9">
        <f t="shared" si="45"/>
        <v>0</v>
      </c>
      <c r="L181" s="9">
        <f t="shared" si="45"/>
        <v>0</v>
      </c>
      <c r="M181" s="9">
        <f t="shared" si="45"/>
        <v>0</v>
      </c>
      <c r="N181" s="9">
        <f t="shared" si="32"/>
        <v>0</v>
      </c>
      <c r="O181" s="9">
        <f>+O182</f>
        <v>0</v>
      </c>
      <c r="P181" s="9">
        <f t="shared" si="33"/>
        <v>0</v>
      </c>
    </row>
    <row r="182" spans="2:16" x14ac:dyDescent="0.4">
      <c r="B182" s="68"/>
      <c r="C182" s="68"/>
      <c r="D182" s="7" t="s">
        <v>203</v>
      </c>
      <c r="E182" s="9">
        <f t="shared" si="45"/>
        <v>0</v>
      </c>
      <c r="F182" s="9">
        <f t="shared" si="45"/>
        <v>0</v>
      </c>
      <c r="G182" s="9">
        <f t="shared" si="45"/>
        <v>0</v>
      </c>
      <c r="H182" s="9">
        <f t="shared" si="45"/>
        <v>0</v>
      </c>
      <c r="I182" s="9">
        <f t="shared" si="45"/>
        <v>0</v>
      </c>
      <c r="J182" s="9">
        <f t="shared" si="45"/>
        <v>0</v>
      </c>
      <c r="K182" s="9">
        <f t="shared" si="45"/>
        <v>0</v>
      </c>
      <c r="L182" s="9">
        <f t="shared" si="45"/>
        <v>0</v>
      </c>
      <c r="M182" s="9">
        <f t="shared" si="45"/>
        <v>0</v>
      </c>
      <c r="N182" s="9">
        <f t="shared" si="32"/>
        <v>0</v>
      </c>
      <c r="O182" s="9">
        <f>+O183</f>
        <v>0</v>
      </c>
      <c r="P182" s="9">
        <f t="shared" si="33"/>
        <v>0</v>
      </c>
    </row>
    <row r="183" spans="2:16" x14ac:dyDescent="0.4">
      <c r="B183" s="68"/>
      <c r="C183" s="68"/>
      <c r="D183" s="7" t="s">
        <v>727</v>
      </c>
      <c r="E183" s="9"/>
      <c r="F183" s="9"/>
      <c r="G183" s="9"/>
      <c r="H183" s="9"/>
      <c r="I183" s="9"/>
      <c r="J183" s="9"/>
      <c r="K183" s="9"/>
      <c r="L183" s="9"/>
      <c r="M183" s="9"/>
      <c r="N183" s="9">
        <f t="shared" si="32"/>
        <v>0</v>
      </c>
      <c r="O183" s="9"/>
      <c r="P183" s="9">
        <f t="shared" si="33"/>
        <v>0</v>
      </c>
    </row>
    <row r="184" spans="2:16" x14ac:dyDescent="0.4">
      <c r="B184" s="68"/>
      <c r="C184" s="68"/>
      <c r="D184" s="7" t="s">
        <v>22</v>
      </c>
      <c r="E184" s="9"/>
      <c r="F184" s="9"/>
      <c r="G184" s="9"/>
      <c r="H184" s="9"/>
      <c r="I184" s="9"/>
      <c r="J184" s="9"/>
      <c r="K184" s="9"/>
      <c r="L184" s="9"/>
      <c r="M184" s="9"/>
      <c r="N184" s="9">
        <f t="shared" si="32"/>
        <v>0</v>
      </c>
      <c r="O184" s="9"/>
      <c r="P184" s="9">
        <f t="shared" si="33"/>
        <v>0</v>
      </c>
    </row>
    <row r="185" spans="2:16" x14ac:dyDescent="0.4">
      <c r="B185" s="68"/>
      <c r="C185" s="68"/>
      <c r="D185" s="7" t="s">
        <v>23</v>
      </c>
      <c r="E185" s="9"/>
      <c r="F185" s="9"/>
      <c r="G185" s="9"/>
      <c r="H185" s="9"/>
      <c r="I185" s="9"/>
      <c r="J185" s="9"/>
      <c r="K185" s="9"/>
      <c r="L185" s="9"/>
      <c r="M185" s="9"/>
      <c r="N185" s="9">
        <f t="shared" si="32"/>
        <v>0</v>
      </c>
      <c r="O185" s="9"/>
      <c r="P185" s="9">
        <f t="shared" si="33"/>
        <v>0</v>
      </c>
    </row>
    <row r="186" spans="2:16" x14ac:dyDescent="0.4">
      <c r="B186" s="68"/>
      <c r="C186" s="68"/>
      <c r="D186" s="7" t="s">
        <v>24</v>
      </c>
      <c r="E186" s="9"/>
      <c r="F186" s="9"/>
      <c r="G186" s="9">
        <v>395</v>
      </c>
      <c r="H186" s="9"/>
      <c r="I186" s="9"/>
      <c r="J186" s="9"/>
      <c r="K186" s="9"/>
      <c r="L186" s="9">
        <v>282</v>
      </c>
      <c r="M186" s="9">
        <v>15</v>
      </c>
      <c r="N186" s="9">
        <f t="shared" si="32"/>
        <v>692</v>
      </c>
      <c r="O186" s="9"/>
      <c r="P186" s="9">
        <f t="shared" si="33"/>
        <v>692</v>
      </c>
    </row>
    <row r="187" spans="2:16" x14ac:dyDescent="0.4">
      <c r="B187" s="68"/>
      <c r="C187" s="68"/>
      <c r="D187" s="7" t="s">
        <v>719</v>
      </c>
      <c r="E187" s="9"/>
      <c r="F187" s="9"/>
      <c r="G187" s="9"/>
      <c r="H187" s="9"/>
      <c r="I187" s="9"/>
      <c r="J187" s="9"/>
      <c r="K187" s="9"/>
      <c r="L187" s="9"/>
      <c r="M187" s="9"/>
      <c r="N187" s="9">
        <f t="shared" si="32"/>
        <v>0</v>
      </c>
      <c r="O187" s="9"/>
      <c r="P187" s="9">
        <f t="shared" si="33"/>
        <v>0</v>
      </c>
    </row>
    <row r="188" spans="2:16" x14ac:dyDescent="0.4">
      <c r="B188" s="68"/>
      <c r="C188" s="68"/>
      <c r="D188" s="7" t="s">
        <v>25</v>
      </c>
      <c r="E188" s="9">
        <f t="shared" ref="E188:M188" si="46">+E189+E190+E191</f>
        <v>2709953</v>
      </c>
      <c r="F188" s="9">
        <f t="shared" si="46"/>
        <v>0</v>
      </c>
      <c r="G188" s="9">
        <f t="shared" si="46"/>
        <v>0</v>
      </c>
      <c r="H188" s="9">
        <f t="shared" si="46"/>
        <v>0</v>
      </c>
      <c r="I188" s="9">
        <f t="shared" si="46"/>
        <v>0</v>
      </c>
      <c r="J188" s="9">
        <f t="shared" si="46"/>
        <v>0</v>
      </c>
      <c r="K188" s="9">
        <f t="shared" si="46"/>
        <v>0</v>
      </c>
      <c r="L188" s="9">
        <f t="shared" si="46"/>
        <v>320</v>
      </c>
      <c r="M188" s="9">
        <f t="shared" si="46"/>
        <v>0</v>
      </c>
      <c r="N188" s="9">
        <f t="shared" si="32"/>
        <v>2710273</v>
      </c>
      <c r="O188" s="9">
        <f>+O189+O190+O191</f>
        <v>0</v>
      </c>
      <c r="P188" s="9">
        <f t="shared" si="33"/>
        <v>2710273</v>
      </c>
    </row>
    <row r="189" spans="2:16" x14ac:dyDescent="0.4">
      <c r="B189" s="68"/>
      <c r="C189" s="68"/>
      <c r="D189" s="7" t="s">
        <v>204</v>
      </c>
      <c r="E189" s="9"/>
      <c r="F189" s="9"/>
      <c r="G189" s="9"/>
      <c r="H189" s="9"/>
      <c r="I189" s="9"/>
      <c r="J189" s="9"/>
      <c r="K189" s="9"/>
      <c r="L189" s="9"/>
      <c r="M189" s="9"/>
      <c r="N189" s="9">
        <f t="shared" si="32"/>
        <v>0</v>
      </c>
      <c r="O189" s="9"/>
      <c r="P189" s="9">
        <f t="shared" si="33"/>
        <v>0</v>
      </c>
    </row>
    <row r="190" spans="2:16" x14ac:dyDescent="0.4">
      <c r="B190" s="68"/>
      <c r="C190" s="68"/>
      <c r="D190" s="7" t="s">
        <v>205</v>
      </c>
      <c r="E190" s="9"/>
      <c r="F190" s="9"/>
      <c r="G190" s="9"/>
      <c r="H190" s="9"/>
      <c r="I190" s="9"/>
      <c r="J190" s="9"/>
      <c r="K190" s="9"/>
      <c r="L190" s="9"/>
      <c r="M190" s="9"/>
      <c r="N190" s="9">
        <f t="shared" si="32"/>
        <v>0</v>
      </c>
      <c r="O190" s="9"/>
      <c r="P190" s="9">
        <f t="shared" si="33"/>
        <v>0</v>
      </c>
    </row>
    <row r="191" spans="2:16" x14ac:dyDescent="0.4">
      <c r="B191" s="68"/>
      <c r="C191" s="68"/>
      <c r="D191" s="7" t="s">
        <v>206</v>
      </c>
      <c r="E191" s="9">
        <v>2709953</v>
      </c>
      <c r="F191" s="9"/>
      <c r="G191" s="9"/>
      <c r="H191" s="9"/>
      <c r="I191" s="9"/>
      <c r="J191" s="9"/>
      <c r="K191" s="9"/>
      <c r="L191" s="9">
        <v>320</v>
      </c>
      <c r="M191" s="9"/>
      <c r="N191" s="9">
        <f t="shared" si="32"/>
        <v>2710273</v>
      </c>
      <c r="O191" s="9"/>
      <c r="P191" s="9">
        <f t="shared" si="33"/>
        <v>2710273</v>
      </c>
    </row>
    <row r="192" spans="2:16" x14ac:dyDescent="0.4">
      <c r="B192" s="68"/>
      <c r="C192" s="68"/>
      <c r="D192" s="7" t="s">
        <v>26</v>
      </c>
      <c r="E192" s="9">
        <f t="shared" ref="E192:M192" si="47">+E193+E194+E195</f>
        <v>0</v>
      </c>
      <c r="F192" s="9">
        <f t="shared" si="47"/>
        <v>0</v>
      </c>
      <c r="G192" s="9">
        <f t="shared" si="47"/>
        <v>0</v>
      </c>
      <c r="H192" s="9">
        <f t="shared" si="47"/>
        <v>0</v>
      </c>
      <c r="I192" s="9">
        <f t="shared" si="47"/>
        <v>0</v>
      </c>
      <c r="J192" s="9">
        <f t="shared" si="47"/>
        <v>0</v>
      </c>
      <c r="K192" s="9">
        <f t="shared" si="47"/>
        <v>0</v>
      </c>
      <c r="L192" s="9">
        <f t="shared" si="47"/>
        <v>0</v>
      </c>
      <c r="M192" s="9">
        <f t="shared" si="47"/>
        <v>0</v>
      </c>
      <c r="N192" s="9">
        <f t="shared" si="32"/>
        <v>0</v>
      </c>
      <c r="O192" s="9">
        <f>+O193+O194+O195</f>
        <v>0</v>
      </c>
      <c r="P192" s="9">
        <f t="shared" si="33"/>
        <v>0</v>
      </c>
    </row>
    <row r="193" spans="2:16" x14ac:dyDescent="0.4">
      <c r="B193" s="68"/>
      <c r="C193" s="68"/>
      <c r="D193" s="7" t="s">
        <v>207</v>
      </c>
      <c r="E193" s="9"/>
      <c r="F193" s="9"/>
      <c r="G193" s="9"/>
      <c r="H193" s="9"/>
      <c r="I193" s="9"/>
      <c r="J193" s="9"/>
      <c r="K193" s="9"/>
      <c r="L193" s="9"/>
      <c r="M193" s="9"/>
      <c r="N193" s="9">
        <f t="shared" si="32"/>
        <v>0</v>
      </c>
      <c r="O193" s="9"/>
      <c r="P193" s="9">
        <f t="shared" si="33"/>
        <v>0</v>
      </c>
    </row>
    <row r="194" spans="2:16" x14ac:dyDescent="0.4">
      <c r="B194" s="68"/>
      <c r="C194" s="68"/>
      <c r="D194" s="7" t="s">
        <v>208</v>
      </c>
      <c r="E194" s="9"/>
      <c r="F194" s="9"/>
      <c r="G194" s="9"/>
      <c r="H194" s="9"/>
      <c r="I194" s="9"/>
      <c r="J194" s="9"/>
      <c r="K194" s="9"/>
      <c r="L194" s="9"/>
      <c r="M194" s="9"/>
      <c r="N194" s="9">
        <f t="shared" si="32"/>
        <v>0</v>
      </c>
      <c r="O194" s="9"/>
      <c r="P194" s="9">
        <f t="shared" si="33"/>
        <v>0</v>
      </c>
    </row>
    <row r="195" spans="2:16" x14ac:dyDescent="0.4">
      <c r="B195" s="68"/>
      <c r="C195" s="68"/>
      <c r="D195" s="7" t="s">
        <v>209</v>
      </c>
      <c r="E195" s="9"/>
      <c r="F195" s="9"/>
      <c r="G195" s="9"/>
      <c r="H195" s="9"/>
      <c r="I195" s="9"/>
      <c r="J195" s="9"/>
      <c r="K195" s="9"/>
      <c r="L195" s="9"/>
      <c r="M195" s="9"/>
      <c r="N195" s="9">
        <f t="shared" si="32"/>
        <v>0</v>
      </c>
      <c r="O195" s="9"/>
      <c r="P195" s="9">
        <f t="shared" si="33"/>
        <v>0</v>
      </c>
    </row>
    <row r="196" spans="2:16" x14ac:dyDescent="0.4">
      <c r="B196" s="68"/>
      <c r="C196" s="69"/>
      <c r="D196" s="11" t="s">
        <v>27</v>
      </c>
      <c r="E196" s="13">
        <f t="shared" ref="E196:M196" si="48">+E7+E55+E71+E82+E107+E108+E138+E150+E170+E174+E178+E181+E184+E185+E186+E187+E188+E192</f>
        <v>103730895</v>
      </c>
      <c r="F196" s="13">
        <f t="shared" si="48"/>
        <v>20969110</v>
      </c>
      <c r="G196" s="13">
        <f t="shared" si="48"/>
        <v>8971315</v>
      </c>
      <c r="H196" s="13">
        <f t="shared" si="48"/>
        <v>417290</v>
      </c>
      <c r="I196" s="13">
        <f t="shared" si="48"/>
        <v>947000</v>
      </c>
      <c r="J196" s="13">
        <f t="shared" si="48"/>
        <v>15675440</v>
      </c>
      <c r="K196" s="13">
        <f t="shared" si="48"/>
        <v>0</v>
      </c>
      <c r="L196" s="13">
        <f t="shared" si="48"/>
        <v>63038986</v>
      </c>
      <c r="M196" s="13">
        <f t="shared" si="48"/>
        <v>2276755</v>
      </c>
      <c r="N196" s="13">
        <f t="shared" si="32"/>
        <v>216026791</v>
      </c>
      <c r="O196" s="13">
        <f>+O7+O55+O71+O82+O107+O108+O138+O150+O170+O174+O178+O181+O184+O185+O186+O187+O188+O192</f>
        <v>26681630</v>
      </c>
      <c r="P196" s="13">
        <f t="shared" si="33"/>
        <v>189345161</v>
      </c>
    </row>
    <row r="197" spans="2:16" x14ac:dyDescent="0.4">
      <c r="B197" s="68"/>
      <c r="C197" s="67" t="s">
        <v>28</v>
      </c>
      <c r="D197" s="7" t="s">
        <v>29</v>
      </c>
      <c r="E197" s="9">
        <f t="shared" ref="E197:M197" si="49">+E198+E199+E200+E201+E202+E203+E204+E205</f>
        <v>68719488</v>
      </c>
      <c r="F197" s="9">
        <f t="shared" si="49"/>
        <v>17652522</v>
      </c>
      <c r="G197" s="9">
        <f t="shared" si="49"/>
        <v>10409508</v>
      </c>
      <c r="H197" s="9">
        <f t="shared" si="49"/>
        <v>298004</v>
      </c>
      <c r="I197" s="9">
        <f t="shared" si="49"/>
        <v>587093</v>
      </c>
      <c r="J197" s="9">
        <f t="shared" si="49"/>
        <v>11672920</v>
      </c>
      <c r="K197" s="9">
        <f t="shared" si="49"/>
        <v>0</v>
      </c>
      <c r="L197" s="9">
        <f t="shared" si="49"/>
        <v>19009365</v>
      </c>
      <c r="M197" s="9">
        <f t="shared" si="49"/>
        <v>4156008</v>
      </c>
      <c r="N197" s="9">
        <f t="shared" si="32"/>
        <v>132504908</v>
      </c>
      <c r="O197" s="9">
        <f>+O198+O199+O200+O201+O202+O203+O204+O205</f>
        <v>0</v>
      </c>
      <c r="P197" s="9">
        <f t="shared" si="33"/>
        <v>132504908</v>
      </c>
    </row>
    <row r="198" spans="2:16" x14ac:dyDescent="0.4">
      <c r="B198" s="68"/>
      <c r="C198" s="68"/>
      <c r="D198" s="7" t="s">
        <v>210</v>
      </c>
      <c r="E198" s="9"/>
      <c r="F198" s="9"/>
      <c r="G198" s="9"/>
      <c r="H198" s="9"/>
      <c r="I198" s="9"/>
      <c r="J198" s="9"/>
      <c r="K198" s="9"/>
      <c r="L198" s="9"/>
      <c r="M198" s="9"/>
      <c r="N198" s="9">
        <f t="shared" si="32"/>
        <v>0</v>
      </c>
      <c r="O198" s="9"/>
      <c r="P198" s="9">
        <f t="shared" si="33"/>
        <v>0</v>
      </c>
    </row>
    <row r="199" spans="2:16" x14ac:dyDescent="0.4">
      <c r="B199" s="68"/>
      <c r="C199" s="68"/>
      <c r="D199" s="7" t="s">
        <v>211</v>
      </c>
      <c r="E199" s="9">
        <v>17232041</v>
      </c>
      <c r="F199" s="9">
        <v>1259051</v>
      </c>
      <c r="G199" s="9"/>
      <c r="H199" s="9">
        <v>47146</v>
      </c>
      <c r="I199" s="9">
        <v>110007</v>
      </c>
      <c r="J199" s="9">
        <v>1807273</v>
      </c>
      <c r="K199" s="9"/>
      <c r="L199" s="9">
        <v>6512963</v>
      </c>
      <c r="M199" s="9">
        <v>2594765</v>
      </c>
      <c r="N199" s="9">
        <f t="shared" si="32"/>
        <v>29563246</v>
      </c>
      <c r="O199" s="9"/>
      <c r="P199" s="9">
        <f t="shared" si="33"/>
        <v>29563246</v>
      </c>
    </row>
    <row r="200" spans="2:16" x14ac:dyDescent="0.4">
      <c r="B200" s="68"/>
      <c r="C200" s="68"/>
      <c r="D200" s="7" t="s">
        <v>212</v>
      </c>
      <c r="E200" s="9">
        <v>5334984</v>
      </c>
      <c r="F200" s="9">
        <v>356046</v>
      </c>
      <c r="G200" s="9"/>
      <c r="H200" s="9">
        <v>17815</v>
      </c>
      <c r="I200" s="9">
        <v>41569</v>
      </c>
      <c r="J200" s="9">
        <v>682927</v>
      </c>
      <c r="K200" s="9"/>
      <c r="L200" s="9">
        <v>2235082</v>
      </c>
      <c r="M200" s="9">
        <v>839060</v>
      </c>
      <c r="N200" s="9">
        <f t="shared" ref="N200:N263" si="50">+E200+F200+G200+H200+I200+J200+K200+L200+M200</f>
        <v>9507483</v>
      </c>
      <c r="O200" s="9"/>
      <c r="P200" s="9">
        <f t="shared" ref="P200:P263" si="51">N200-ABS(O200)</f>
        <v>9507483</v>
      </c>
    </row>
    <row r="201" spans="2:16" x14ac:dyDescent="0.4">
      <c r="B201" s="68"/>
      <c r="C201" s="68"/>
      <c r="D201" s="7" t="s">
        <v>213</v>
      </c>
      <c r="E201" s="9">
        <v>40243002</v>
      </c>
      <c r="F201" s="9">
        <v>14024785</v>
      </c>
      <c r="G201" s="9">
        <v>8534690</v>
      </c>
      <c r="H201" s="9">
        <v>220500</v>
      </c>
      <c r="I201" s="9">
        <v>406250</v>
      </c>
      <c r="J201" s="9">
        <v>7792183</v>
      </c>
      <c r="K201" s="9"/>
      <c r="L201" s="9">
        <v>8527531</v>
      </c>
      <c r="M201" s="9"/>
      <c r="N201" s="9">
        <f t="shared" si="50"/>
        <v>79748941</v>
      </c>
      <c r="O201" s="9"/>
      <c r="P201" s="9">
        <f t="shared" si="51"/>
        <v>79748941</v>
      </c>
    </row>
    <row r="202" spans="2:16" x14ac:dyDescent="0.4">
      <c r="B202" s="68"/>
      <c r="C202" s="68"/>
      <c r="D202" s="7" t="s">
        <v>214</v>
      </c>
      <c r="E202" s="9"/>
      <c r="F202" s="9"/>
      <c r="G202" s="9"/>
      <c r="H202" s="9"/>
      <c r="I202" s="9"/>
      <c r="J202" s="9"/>
      <c r="K202" s="9"/>
      <c r="L202" s="9"/>
      <c r="M202" s="9"/>
      <c r="N202" s="9">
        <f t="shared" si="50"/>
        <v>0</v>
      </c>
      <c r="O202" s="9"/>
      <c r="P202" s="9">
        <f t="shared" si="51"/>
        <v>0</v>
      </c>
    </row>
    <row r="203" spans="2:16" x14ac:dyDescent="0.4">
      <c r="B203" s="68"/>
      <c r="C203" s="68"/>
      <c r="D203" s="7" t="s">
        <v>215</v>
      </c>
      <c r="E203" s="9">
        <v>231400</v>
      </c>
      <c r="F203" s="9">
        <v>22250</v>
      </c>
      <c r="G203" s="9">
        <v>755700</v>
      </c>
      <c r="H203" s="9"/>
      <c r="I203" s="9"/>
      <c r="J203" s="9">
        <v>909715</v>
      </c>
      <c r="K203" s="9"/>
      <c r="L203" s="9">
        <v>66750</v>
      </c>
      <c r="M203" s="9">
        <v>35600</v>
      </c>
      <c r="N203" s="9">
        <f t="shared" si="50"/>
        <v>2021415</v>
      </c>
      <c r="O203" s="9"/>
      <c r="P203" s="9">
        <f t="shared" si="51"/>
        <v>2021415</v>
      </c>
    </row>
    <row r="204" spans="2:16" x14ac:dyDescent="0.4">
      <c r="B204" s="68"/>
      <c r="C204" s="68"/>
      <c r="D204" s="7" t="s">
        <v>216</v>
      </c>
      <c r="E204" s="9"/>
      <c r="F204" s="9"/>
      <c r="G204" s="9"/>
      <c r="H204" s="9"/>
      <c r="I204" s="9"/>
      <c r="J204" s="9"/>
      <c r="K204" s="9"/>
      <c r="L204" s="9"/>
      <c r="M204" s="9"/>
      <c r="N204" s="9">
        <f t="shared" si="50"/>
        <v>0</v>
      </c>
      <c r="O204" s="9"/>
      <c r="P204" s="9">
        <f t="shared" si="51"/>
        <v>0</v>
      </c>
    </row>
    <row r="205" spans="2:16" x14ac:dyDescent="0.4">
      <c r="B205" s="68"/>
      <c r="C205" s="68"/>
      <c r="D205" s="7" t="s">
        <v>217</v>
      </c>
      <c r="E205" s="9">
        <v>5678061</v>
      </c>
      <c r="F205" s="9">
        <v>1990390</v>
      </c>
      <c r="G205" s="9">
        <v>1119118</v>
      </c>
      <c r="H205" s="9">
        <v>12543</v>
      </c>
      <c r="I205" s="9">
        <v>29267</v>
      </c>
      <c r="J205" s="9">
        <v>480822</v>
      </c>
      <c r="K205" s="9"/>
      <c r="L205" s="9">
        <v>1667039</v>
      </c>
      <c r="M205" s="9">
        <v>686583</v>
      </c>
      <c r="N205" s="9">
        <f t="shared" si="50"/>
        <v>11663823</v>
      </c>
      <c r="O205" s="9"/>
      <c r="P205" s="9">
        <f t="shared" si="51"/>
        <v>11663823</v>
      </c>
    </row>
    <row r="206" spans="2:16" x14ac:dyDescent="0.4">
      <c r="B206" s="68"/>
      <c r="C206" s="68"/>
      <c r="D206" s="7" t="s">
        <v>30</v>
      </c>
      <c r="E206" s="9">
        <f t="shared" ref="E206:M206" si="52">+E207+E208+E209+E210+E211+E212+E213+E214+E215+E216+E217+E218+E219+E220+E221+E222+E223+E224+E225+E226+E227+E228+E229+E230+E231+E232+E233+E234</f>
        <v>23546060</v>
      </c>
      <c r="F206" s="9">
        <f t="shared" si="52"/>
        <v>150750</v>
      </c>
      <c r="G206" s="9">
        <f t="shared" si="52"/>
        <v>773801</v>
      </c>
      <c r="H206" s="9">
        <f t="shared" si="52"/>
        <v>4769</v>
      </c>
      <c r="I206" s="9">
        <f t="shared" si="52"/>
        <v>11130</v>
      </c>
      <c r="J206" s="9">
        <f t="shared" si="52"/>
        <v>182871</v>
      </c>
      <c r="K206" s="9">
        <f t="shared" si="52"/>
        <v>0</v>
      </c>
      <c r="L206" s="9">
        <f t="shared" si="52"/>
        <v>43116716</v>
      </c>
      <c r="M206" s="9">
        <f t="shared" si="52"/>
        <v>138310</v>
      </c>
      <c r="N206" s="9">
        <f t="shared" si="50"/>
        <v>67924407</v>
      </c>
      <c r="O206" s="9">
        <f>+O207+O208+O209+O210+O211+O212+O213+O214+O215+O216+O217+O218+O219+O220+O221+O222+O223+O224+O225+O226+O227+O228+O229+O230+O231+O232+O233+O234</f>
        <v>26681630</v>
      </c>
      <c r="P206" s="9">
        <f t="shared" si="51"/>
        <v>41242777</v>
      </c>
    </row>
    <row r="207" spans="2:16" x14ac:dyDescent="0.4">
      <c r="B207" s="68"/>
      <c r="C207" s="68"/>
      <c r="D207" s="7" t="s">
        <v>218</v>
      </c>
      <c r="E207" s="9">
        <v>7478300</v>
      </c>
      <c r="F207" s="9"/>
      <c r="G207" s="9">
        <v>203894</v>
      </c>
      <c r="H207" s="9"/>
      <c r="I207" s="9"/>
      <c r="J207" s="9"/>
      <c r="K207" s="9"/>
      <c r="L207" s="9">
        <v>7289036</v>
      </c>
      <c r="M207" s="9"/>
      <c r="N207" s="9">
        <f t="shared" si="50"/>
        <v>14971230</v>
      </c>
      <c r="O207" s="9"/>
      <c r="P207" s="9">
        <f t="shared" si="51"/>
        <v>14971230</v>
      </c>
    </row>
    <row r="208" spans="2:16" x14ac:dyDescent="0.4">
      <c r="B208" s="68"/>
      <c r="C208" s="68"/>
      <c r="D208" s="7" t="s">
        <v>219</v>
      </c>
      <c r="E208" s="9">
        <v>118059</v>
      </c>
      <c r="F208" s="9"/>
      <c r="G208" s="9"/>
      <c r="H208" s="9"/>
      <c r="I208" s="9"/>
      <c r="J208" s="9"/>
      <c r="K208" s="9"/>
      <c r="L208" s="9"/>
      <c r="M208" s="9"/>
      <c r="N208" s="9">
        <f t="shared" si="50"/>
        <v>118059</v>
      </c>
      <c r="O208" s="9"/>
      <c r="P208" s="9">
        <f t="shared" si="51"/>
        <v>118059</v>
      </c>
    </row>
    <row r="209" spans="2:16" x14ac:dyDescent="0.4">
      <c r="B209" s="68"/>
      <c r="C209" s="68"/>
      <c r="D209" s="7" t="s">
        <v>220</v>
      </c>
      <c r="E209" s="9"/>
      <c r="F209" s="9"/>
      <c r="G209" s="9"/>
      <c r="H209" s="9"/>
      <c r="I209" s="9"/>
      <c r="J209" s="9"/>
      <c r="K209" s="9"/>
      <c r="L209" s="9"/>
      <c r="M209" s="9"/>
      <c r="N209" s="9">
        <f t="shared" si="50"/>
        <v>0</v>
      </c>
      <c r="O209" s="9"/>
      <c r="P209" s="9">
        <f t="shared" si="51"/>
        <v>0</v>
      </c>
    </row>
    <row r="210" spans="2:16" x14ac:dyDescent="0.4">
      <c r="B210" s="68"/>
      <c r="C210" s="68"/>
      <c r="D210" s="7" t="s">
        <v>221</v>
      </c>
      <c r="E210" s="9"/>
      <c r="F210" s="9"/>
      <c r="G210" s="9"/>
      <c r="H210" s="9"/>
      <c r="I210" s="9"/>
      <c r="J210" s="9"/>
      <c r="K210" s="9"/>
      <c r="L210" s="9"/>
      <c r="M210" s="9"/>
      <c r="N210" s="9">
        <f t="shared" si="50"/>
        <v>0</v>
      </c>
      <c r="O210" s="9"/>
      <c r="P210" s="9">
        <f t="shared" si="51"/>
        <v>0</v>
      </c>
    </row>
    <row r="211" spans="2:16" x14ac:dyDescent="0.4">
      <c r="B211" s="68"/>
      <c r="C211" s="68"/>
      <c r="D211" s="7" t="s">
        <v>222</v>
      </c>
      <c r="E211" s="9">
        <v>134667</v>
      </c>
      <c r="F211" s="9"/>
      <c r="G211" s="9">
        <v>2785</v>
      </c>
      <c r="H211" s="9"/>
      <c r="I211" s="9"/>
      <c r="J211" s="9"/>
      <c r="K211" s="9"/>
      <c r="L211" s="9">
        <v>20020</v>
      </c>
      <c r="M211" s="9"/>
      <c r="N211" s="9">
        <f t="shared" si="50"/>
        <v>157472</v>
      </c>
      <c r="O211" s="9"/>
      <c r="P211" s="9">
        <f t="shared" si="51"/>
        <v>157472</v>
      </c>
    </row>
    <row r="212" spans="2:16" x14ac:dyDescent="0.4">
      <c r="B212" s="68"/>
      <c r="C212" s="68"/>
      <c r="D212" s="7" t="s">
        <v>223</v>
      </c>
      <c r="E212" s="9"/>
      <c r="F212" s="9"/>
      <c r="G212" s="9"/>
      <c r="H212" s="9"/>
      <c r="I212" s="9"/>
      <c r="J212" s="9"/>
      <c r="K212" s="9"/>
      <c r="L212" s="9"/>
      <c r="M212" s="9"/>
      <c r="N212" s="9">
        <f t="shared" si="50"/>
        <v>0</v>
      </c>
      <c r="O212" s="9"/>
      <c r="P212" s="9">
        <f t="shared" si="51"/>
        <v>0</v>
      </c>
    </row>
    <row r="213" spans="2:16" x14ac:dyDescent="0.4">
      <c r="B213" s="68"/>
      <c r="C213" s="68"/>
      <c r="D213" s="7" t="s">
        <v>224</v>
      </c>
      <c r="E213" s="9"/>
      <c r="F213" s="9"/>
      <c r="G213" s="9"/>
      <c r="H213" s="9"/>
      <c r="I213" s="9"/>
      <c r="J213" s="9"/>
      <c r="K213" s="9"/>
      <c r="L213" s="9"/>
      <c r="M213" s="9"/>
      <c r="N213" s="9">
        <f t="shared" si="50"/>
        <v>0</v>
      </c>
      <c r="O213" s="9"/>
      <c r="P213" s="9">
        <f t="shared" si="51"/>
        <v>0</v>
      </c>
    </row>
    <row r="214" spans="2:16" x14ac:dyDescent="0.4">
      <c r="B214" s="68"/>
      <c r="C214" s="68"/>
      <c r="D214" s="7" t="s">
        <v>225</v>
      </c>
      <c r="E214" s="9">
        <v>807157</v>
      </c>
      <c r="F214" s="9"/>
      <c r="G214" s="9"/>
      <c r="H214" s="9"/>
      <c r="I214" s="9"/>
      <c r="J214" s="9"/>
      <c r="K214" s="9"/>
      <c r="L214" s="9">
        <v>361532</v>
      </c>
      <c r="M214" s="9"/>
      <c r="N214" s="9">
        <f t="shared" si="50"/>
        <v>1168689</v>
      </c>
      <c r="O214" s="9"/>
      <c r="P214" s="9">
        <f t="shared" si="51"/>
        <v>1168689</v>
      </c>
    </row>
    <row r="215" spans="2:16" x14ac:dyDescent="0.4">
      <c r="B215" s="68"/>
      <c r="C215" s="68"/>
      <c r="D215" s="7" t="s">
        <v>226</v>
      </c>
      <c r="E215" s="9">
        <v>54087</v>
      </c>
      <c r="F215" s="9"/>
      <c r="G215" s="9">
        <v>6725</v>
      </c>
      <c r="H215" s="9"/>
      <c r="I215" s="9"/>
      <c r="J215" s="9"/>
      <c r="K215" s="9"/>
      <c r="L215" s="9">
        <v>35640</v>
      </c>
      <c r="M215" s="9"/>
      <c r="N215" s="9">
        <f t="shared" si="50"/>
        <v>96452</v>
      </c>
      <c r="O215" s="9"/>
      <c r="P215" s="9">
        <f t="shared" si="51"/>
        <v>96452</v>
      </c>
    </row>
    <row r="216" spans="2:16" x14ac:dyDescent="0.4">
      <c r="B216" s="68"/>
      <c r="C216" s="68"/>
      <c r="D216" s="7" t="s">
        <v>227</v>
      </c>
      <c r="E216" s="9"/>
      <c r="F216" s="9"/>
      <c r="G216" s="9"/>
      <c r="H216" s="9"/>
      <c r="I216" s="9"/>
      <c r="J216" s="9"/>
      <c r="K216" s="9"/>
      <c r="L216" s="9"/>
      <c r="M216" s="9"/>
      <c r="N216" s="9">
        <f t="shared" si="50"/>
        <v>0</v>
      </c>
      <c r="O216" s="9"/>
      <c r="P216" s="9">
        <f t="shared" si="51"/>
        <v>0</v>
      </c>
    </row>
    <row r="217" spans="2:16" x14ac:dyDescent="0.4">
      <c r="B217" s="68"/>
      <c r="C217" s="68"/>
      <c r="D217" s="7" t="s">
        <v>228</v>
      </c>
      <c r="E217" s="9">
        <v>1064713</v>
      </c>
      <c r="F217" s="9"/>
      <c r="G217" s="9"/>
      <c r="H217" s="9"/>
      <c r="I217" s="9"/>
      <c r="J217" s="9"/>
      <c r="K217" s="9"/>
      <c r="L217" s="9">
        <v>54538</v>
      </c>
      <c r="M217" s="9"/>
      <c r="N217" s="9">
        <f t="shared" si="50"/>
        <v>1119251</v>
      </c>
      <c r="O217" s="9"/>
      <c r="P217" s="9">
        <f t="shared" si="51"/>
        <v>1119251</v>
      </c>
    </row>
    <row r="218" spans="2:16" x14ac:dyDescent="0.4">
      <c r="B218" s="68"/>
      <c r="C218" s="68"/>
      <c r="D218" s="7" t="s">
        <v>229</v>
      </c>
      <c r="E218" s="9">
        <v>6964511</v>
      </c>
      <c r="F218" s="9">
        <v>60000</v>
      </c>
      <c r="G218" s="9">
        <v>168397</v>
      </c>
      <c r="H218" s="9">
        <v>1440</v>
      </c>
      <c r="I218" s="9">
        <v>3360</v>
      </c>
      <c r="J218" s="9">
        <v>55200</v>
      </c>
      <c r="K218" s="9"/>
      <c r="L218" s="9">
        <v>3636226</v>
      </c>
      <c r="M218" s="9">
        <v>60000</v>
      </c>
      <c r="N218" s="9">
        <f t="shared" si="50"/>
        <v>10949134</v>
      </c>
      <c r="O218" s="9"/>
      <c r="P218" s="9">
        <f t="shared" si="51"/>
        <v>10949134</v>
      </c>
    </row>
    <row r="219" spans="2:16" x14ac:dyDescent="0.4">
      <c r="B219" s="68"/>
      <c r="C219" s="68"/>
      <c r="D219" s="7" t="s">
        <v>230</v>
      </c>
      <c r="E219" s="9">
        <v>59400</v>
      </c>
      <c r="F219" s="9"/>
      <c r="G219" s="9"/>
      <c r="H219" s="9"/>
      <c r="I219" s="9"/>
      <c r="J219" s="9"/>
      <c r="K219" s="9"/>
      <c r="L219" s="9">
        <v>637120</v>
      </c>
      <c r="M219" s="9"/>
      <c r="N219" s="9">
        <f t="shared" si="50"/>
        <v>696520</v>
      </c>
      <c r="O219" s="9"/>
      <c r="P219" s="9">
        <f t="shared" si="51"/>
        <v>696520</v>
      </c>
    </row>
    <row r="220" spans="2:16" x14ac:dyDescent="0.4">
      <c r="B220" s="68"/>
      <c r="C220" s="68"/>
      <c r="D220" s="7" t="s">
        <v>231</v>
      </c>
      <c r="E220" s="9">
        <v>1346564</v>
      </c>
      <c r="F220" s="9">
        <v>54360</v>
      </c>
      <c r="G220" s="9">
        <v>52703</v>
      </c>
      <c r="H220" s="9">
        <v>288</v>
      </c>
      <c r="I220" s="9">
        <v>672</v>
      </c>
      <c r="J220" s="9">
        <v>11040</v>
      </c>
      <c r="K220" s="9"/>
      <c r="L220" s="9">
        <v>371215</v>
      </c>
      <c r="M220" s="9">
        <v>6000</v>
      </c>
      <c r="N220" s="9">
        <f t="shared" si="50"/>
        <v>1842842</v>
      </c>
      <c r="O220" s="9"/>
      <c r="P220" s="9">
        <f t="shared" si="51"/>
        <v>1842842</v>
      </c>
    </row>
    <row r="221" spans="2:16" x14ac:dyDescent="0.4">
      <c r="B221" s="68"/>
      <c r="C221" s="68"/>
      <c r="D221" s="7" t="s">
        <v>232</v>
      </c>
      <c r="E221" s="9">
        <v>579369</v>
      </c>
      <c r="F221" s="9">
        <v>8690</v>
      </c>
      <c r="G221" s="9">
        <v>318189</v>
      </c>
      <c r="H221" s="9">
        <v>154</v>
      </c>
      <c r="I221" s="9">
        <v>360</v>
      </c>
      <c r="J221" s="9">
        <v>5926</v>
      </c>
      <c r="K221" s="9"/>
      <c r="L221" s="9">
        <v>523424</v>
      </c>
      <c r="M221" s="9">
        <v>43730</v>
      </c>
      <c r="N221" s="9">
        <f t="shared" si="50"/>
        <v>1479842</v>
      </c>
      <c r="O221" s="9"/>
      <c r="P221" s="9">
        <f t="shared" si="51"/>
        <v>1479842</v>
      </c>
    </row>
    <row r="222" spans="2:16" x14ac:dyDescent="0.4">
      <c r="B222" s="68"/>
      <c r="C222" s="68"/>
      <c r="D222" s="7" t="s">
        <v>233</v>
      </c>
      <c r="E222" s="9">
        <v>1849154</v>
      </c>
      <c r="F222" s="9"/>
      <c r="G222" s="9"/>
      <c r="H222" s="9"/>
      <c r="I222" s="9"/>
      <c r="J222" s="9"/>
      <c r="K222" s="9"/>
      <c r="L222" s="9">
        <v>1548194</v>
      </c>
      <c r="M222" s="9"/>
      <c r="N222" s="9">
        <f t="shared" si="50"/>
        <v>3397348</v>
      </c>
      <c r="O222" s="9"/>
      <c r="P222" s="9">
        <f t="shared" si="51"/>
        <v>3397348</v>
      </c>
    </row>
    <row r="223" spans="2:16" x14ac:dyDescent="0.4">
      <c r="B223" s="68"/>
      <c r="C223" s="68"/>
      <c r="D223" s="7" t="s">
        <v>234</v>
      </c>
      <c r="E223" s="9"/>
      <c r="F223" s="9"/>
      <c r="G223" s="9"/>
      <c r="H223" s="9"/>
      <c r="I223" s="9"/>
      <c r="J223" s="9"/>
      <c r="K223" s="9"/>
      <c r="L223" s="9"/>
      <c r="M223" s="9"/>
      <c r="N223" s="9">
        <f t="shared" si="50"/>
        <v>0</v>
      </c>
      <c r="O223" s="9"/>
      <c r="P223" s="9">
        <f t="shared" si="51"/>
        <v>0</v>
      </c>
    </row>
    <row r="224" spans="2:16" x14ac:dyDescent="0.4">
      <c r="B224" s="68"/>
      <c r="C224" s="68"/>
      <c r="D224" s="7" t="s">
        <v>235</v>
      </c>
      <c r="E224" s="9"/>
      <c r="F224" s="9"/>
      <c r="G224" s="9"/>
      <c r="H224" s="9"/>
      <c r="I224" s="9"/>
      <c r="J224" s="9"/>
      <c r="K224" s="9"/>
      <c r="L224" s="9"/>
      <c r="M224" s="9"/>
      <c r="N224" s="9">
        <f t="shared" si="50"/>
        <v>0</v>
      </c>
      <c r="O224" s="9"/>
      <c r="P224" s="9">
        <f t="shared" si="51"/>
        <v>0</v>
      </c>
    </row>
    <row r="225" spans="2:16" x14ac:dyDescent="0.4">
      <c r="B225" s="68"/>
      <c r="C225" s="68"/>
      <c r="D225" s="7" t="s">
        <v>236</v>
      </c>
      <c r="E225" s="9">
        <v>1271041</v>
      </c>
      <c r="F225" s="9"/>
      <c r="G225" s="9"/>
      <c r="H225" s="9"/>
      <c r="I225" s="9"/>
      <c r="J225" s="9"/>
      <c r="K225" s="9"/>
      <c r="L225" s="9">
        <v>915292</v>
      </c>
      <c r="M225" s="9"/>
      <c r="N225" s="9">
        <f t="shared" si="50"/>
        <v>2186333</v>
      </c>
      <c r="O225" s="9"/>
      <c r="P225" s="9">
        <f t="shared" si="51"/>
        <v>2186333</v>
      </c>
    </row>
    <row r="226" spans="2:16" x14ac:dyDescent="0.4">
      <c r="B226" s="68"/>
      <c r="C226" s="68"/>
      <c r="D226" s="7" t="s">
        <v>237</v>
      </c>
      <c r="E226" s="9">
        <v>359500</v>
      </c>
      <c r="F226" s="9"/>
      <c r="G226" s="9"/>
      <c r="H226" s="9"/>
      <c r="I226" s="9"/>
      <c r="J226" s="9"/>
      <c r="K226" s="9"/>
      <c r="L226" s="9"/>
      <c r="M226" s="9"/>
      <c r="N226" s="9">
        <f t="shared" si="50"/>
        <v>359500</v>
      </c>
      <c r="O226" s="9"/>
      <c r="P226" s="9">
        <f t="shared" si="51"/>
        <v>359500</v>
      </c>
    </row>
    <row r="227" spans="2:16" x14ac:dyDescent="0.4">
      <c r="B227" s="68"/>
      <c r="C227" s="68"/>
      <c r="D227" s="7" t="s">
        <v>238</v>
      </c>
      <c r="E227" s="9">
        <v>1321780</v>
      </c>
      <c r="F227" s="9">
        <v>27700</v>
      </c>
      <c r="G227" s="9">
        <v>10000</v>
      </c>
      <c r="H227" s="9">
        <v>2887</v>
      </c>
      <c r="I227" s="9">
        <v>6738</v>
      </c>
      <c r="J227" s="9">
        <v>110705</v>
      </c>
      <c r="K227" s="9"/>
      <c r="L227" s="9">
        <v>1040161</v>
      </c>
      <c r="M227" s="9">
        <v>28580</v>
      </c>
      <c r="N227" s="9">
        <f t="shared" si="50"/>
        <v>2548551</v>
      </c>
      <c r="O227" s="9"/>
      <c r="P227" s="9">
        <f t="shared" si="51"/>
        <v>2548551</v>
      </c>
    </row>
    <row r="228" spans="2:16" x14ac:dyDescent="0.4">
      <c r="B228" s="68"/>
      <c r="C228" s="68"/>
      <c r="D228" s="7" t="s">
        <v>239</v>
      </c>
      <c r="E228" s="9"/>
      <c r="F228" s="9"/>
      <c r="G228" s="9"/>
      <c r="H228" s="9"/>
      <c r="I228" s="9"/>
      <c r="J228" s="9"/>
      <c r="K228" s="9"/>
      <c r="L228" s="9">
        <v>26681630</v>
      </c>
      <c r="M228" s="9"/>
      <c r="N228" s="9">
        <f t="shared" si="50"/>
        <v>26681630</v>
      </c>
      <c r="O228" s="9">
        <v>26681630</v>
      </c>
      <c r="P228" s="9">
        <f t="shared" si="51"/>
        <v>0</v>
      </c>
    </row>
    <row r="229" spans="2:16" x14ac:dyDescent="0.4">
      <c r="B229" s="68"/>
      <c r="C229" s="68"/>
      <c r="D229" s="7" t="s">
        <v>240</v>
      </c>
      <c r="E229" s="9"/>
      <c r="F229" s="9"/>
      <c r="G229" s="9"/>
      <c r="H229" s="9"/>
      <c r="I229" s="9"/>
      <c r="J229" s="9"/>
      <c r="K229" s="9"/>
      <c r="L229" s="9"/>
      <c r="M229" s="9"/>
      <c r="N229" s="9">
        <f t="shared" si="50"/>
        <v>0</v>
      </c>
      <c r="O229" s="9"/>
      <c r="P229" s="9">
        <f t="shared" si="51"/>
        <v>0</v>
      </c>
    </row>
    <row r="230" spans="2:16" x14ac:dyDescent="0.4">
      <c r="B230" s="68"/>
      <c r="C230" s="68"/>
      <c r="D230" s="7" t="s">
        <v>241</v>
      </c>
      <c r="E230" s="9"/>
      <c r="F230" s="9"/>
      <c r="G230" s="9"/>
      <c r="H230" s="9"/>
      <c r="I230" s="9"/>
      <c r="J230" s="9"/>
      <c r="K230" s="9"/>
      <c r="L230" s="9"/>
      <c r="M230" s="9"/>
      <c r="N230" s="9">
        <f t="shared" si="50"/>
        <v>0</v>
      </c>
      <c r="O230" s="9"/>
      <c r="P230" s="9">
        <f t="shared" si="51"/>
        <v>0</v>
      </c>
    </row>
    <row r="231" spans="2:16" x14ac:dyDescent="0.4">
      <c r="B231" s="68"/>
      <c r="C231" s="68"/>
      <c r="D231" s="7" t="s">
        <v>242</v>
      </c>
      <c r="E231" s="9"/>
      <c r="F231" s="9"/>
      <c r="G231" s="9"/>
      <c r="H231" s="9"/>
      <c r="I231" s="9"/>
      <c r="J231" s="9"/>
      <c r="K231" s="9"/>
      <c r="L231" s="9"/>
      <c r="M231" s="9"/>
      <c r="N231" s="9">
        <f t="shared" si="50"/>
        <v>0</v>
      </c>
      <c r="O231" s="9"/>
      <c r="P231" s="9">
        <f t="shared" si="51"/>
        <v>0</v>
      </c>
    </row>
    <row r="232" spans="2:16" x14ac:dyDescent="0.4">
      <c r="B232" s="68"/>
      <c r="C232" s="68"/>
      <c r="D232" s="7" t="s">
        <v>243</v>
      </c>
      <c r="E232" s="9"/>
      <c r="F232" s="9"/>
      <c r="G232" s="9"/>
      <c r="H232" s="9"/>
      <c r="I232" s="9"/>
      <c r="J232" s="9"/>
      <c r="K232" s="9"/>
      <c r="L232" s="9"/>
      <c r="M232" s="9"/>
      <c r="N232" s="9">
        <f t="shared" si="50"/>
        <v>0</v>
      </c>
      <c r="O232" s="9"/>
      <c r="P232" s="9">
        <f t="shared" si="51"/>
        <v>0</v>
      </c>
    </row>
    <row r="233" spans="2:16" x14ac:dyDescent="0.4">
      <c r="B233" s="68"/>
      <c r="C233" s="68"/>
      <c r="D233" s="7" t="s">
        <v>244</v>
      </c>
      <c r="E233" s="9"/>
      <c r="F233" s="9"/>
      <c r="G233" s="9"/>
      <c r="H233" s="9"/>
      <c r="I233" s="9"/>
      <c r="J233" s="9"/>
      <c r="K233" s="9"/>
      <c r="L233" s="9"/>
      <c r="M233" s="9"/>
      <c r="N233" s="9">
        <f t="shared" si="50"/>
        <v>0</v>
      </c>
      <c r="O233" s="9"/>
      <c r="P233" s="9">
        <f t="shared" si="51"/>
        <v>0</v>
      </c>
    </row>
    <row r="234" spans="2:16" x14ac:dyDescent="0.4">
      <c r="B234" s="68"/>
      <c r="C234" s="68"/>
      <c r="D234" s="7" t="s">
        <v>245</v>
      </c>
      <c r="E234" s="9">
        <v>137758</v>
      </c>
      <c r="F234" s="9"/>
      <c r="G234" s="9">
        <v>11108</v>
      </c>
      <c r="H234" s="9"/>
      <c r="I234" s="9"/>
      <c r="J234" s="9"/>
      <c r="K234" s="9"/>
      <c r="L234" s="9">
        <v>2688</v>
      </c>
      <c r="M234" s="9"/>
      <c r="N234" s="9">
        <f t="shared" si="50"/>
        <v>151554</v>
      </c>
      <c r="O234" s="9"/>
      <c r="P234" s="9">
        <f t="shared" si="51"/>
        <v>151554</v>
      </c>
    </row>
    <row r="235" spans="2:16" x14ac:dyDescent="0.4">
      <c r="B235" s="68"/>
      <c r="C235" s="68"/>
      <c r="D235" s="7" t="s">
        <v>31</v>
      </c>
      <c r="E235" s="9">
        <f t="shared" ref="E235:M235" si="53">+E236+E237+E238+E239+E240+E241+E242+E243+E244+E245+E246+E247+E248+E249+E250+E251+E252+E253+E254+E255+E256+E257</f>
        <v>4193001</v>
      </c>
      <c r="F235" s="9">
        <f t="shared" si="53"/>
        <v>375096</v>
      </c>
      <c r="G235" s="9">
        <f t="shared" si="53"/>
        <v>411360</v>
      </c>
      <c r="H235" s="9">
        <f t="shared" si="53"/>
        <v>8924</v>
      </c>
      <c r="I235" s="9">
        <f t="shared" si="53"/>
        <v>20824</v>
      </c>
      <c r="J235" s="9">
        <f t="shared" si="53"/>
        <v>342156</v>
      </c>
      <c r="K235" s="9">
        <f t="shared" si="53"/>
        <v>0</v>
      </c>
      <c r="L235" s="9">
        <f t="shared" si="53"/>
        <v>3344403</v>
      </c>
      <c r="M235" s="9">
        <f t="shared" si="53"/>
        <v>205067</v>
      </c>
      <c r="N235" s="9">
        <f t="shared" si="50"/>
        <v>8900831</v>
      </c>
      <c r="O235" s="9">
        <f>+O236+O237+O238+O239+O240+O241+O242+O243+O244+O245+O246+O247+O248+O249+O250+O251+O252+O253+O254+O255+O256+O257</f>
        <v>0</v>
      </c>
      <c r="P235" s="9">
        <f t="shared" si="51"/>
        <v>8900831</v>
      </c>
    </row>
    <row r="236" spans="2:16" x14ac:dyDescent="0.4">
      <c r="B236" s="68"/>
      <c r="C236" s="68"/>
      <c r="D236" s="7" t="s">
        <v>246</v>
      </c>
      <c r="E236" s="9">
        <v>219902</v>
      </c>
      <c r="F236" s="9">
        <v>30511</v>
      </c>
      <c r="G236" s="9">
        <v>22186</v>
      </c>
      <c r="H236" s="9">
        <v>96</v>
      </c>
      <c r="I236" s="9">
        <v>224</v>
      </c>
      <c r="J236" s="9">
        <v>3680</v>
      </c>
      <c r="K236" s="9"/>
      <c r="L236" s="9">
        <v>35230</v>
      </c>
      <c r="M236" s="9">
        <v>11960</v>
      </c>
      <c r="N236" s="9">
        <f t="shared" si="50"/>
        <v>323789</v>
      </c>
      <c r="O236" s="9"/>
      <c r="P236" s="9">
        <f t="shared" si="51"/>
        <v>323789</v>
      </c>
    </row>
    <row r="237" spans="2:16" x14ac:dyDescent="0.4">
      <c r="B237" s="68"/>
      <c r="C237" s="68"/>
      <c r="D237" s="7" t="s">
        <v>247</v>
      </c>
      <c r="E237" s="9"/>
      <c r="F237" s="9"/>
      <c r="G237" s="9"/>
      <c r="H237" s="9"/>
      <c r="I237" s="9"/>
      <c r="J237" s="9"/>
      <c r="K237" s="9"/>
      <c r="L237" s="9"/>
      <c r="M237" s="9"/>
      <c r="N237" s="9">
        <f t="shared" si="50"/>
        <v>0</v>
      </c>
      <c r="O237" s="9"/>
      <c r="P237" s="9">
        <f t="shared" si="51"/>
        <v>0</v>
      </c>
    </row>
    <row r="238" spans="2:16" x14ac:dyDescent="0.4">
      <c r="B238" s="68"/>
      <c r="C238" s="68"/>
      <c r="D238" s="7" t="s">
        <v>248</v>
      </c>
      <c r="E238" s="9">
        <v>105360</v>
      </c>
      <c r="F238" s="9">
        <v>10710</v>
      </c>
      <c r="G238" s="9">
        <v>11730</v>
      </c>
      <c r="H238" s="9">
        <v>379</v>
      </c>
      <c r="I238" s="9">
        <v>885</v>
      </c>
      <c r="J238" s="9">
        <v>14546</v>
      </c>
      <c r="K238" s="9"/>
      <c r="L238" s="9">
        <v>17260</v>
      </c>
      <c r="M238" s="9"/>
      <c r="N238" s="9">
        <f t="shared" si="50"/>
        <v>160870</v>
      </c>
      <c r="O238" s="9"/>
      <c r="P238" s="9">
        <f t="shared" si="51"/>
        <v>160870</v>
      </c>
    </row>
    <row r="239" spans="2:16" x14ac:dyDescent="0.4">
      <c r="B239" s="68"/>
      <c r="C239" s="68"/>
      <c r="D239" s="7" t="s">
        <v>249</v>
      </c>
      <c r="E239" s="9"/>
      <c r="F239" s="9"/>
      <c r="G239" s="9"/>
      <c r="H239" s="9">
        <v>1716</v>
      </c>
      <c r="I239" s="9">
        <v>4004</v>
      </c>
      <c r="J239" s="9">
        <v>65780</v>
      </c>
      <c r="K239" s="9"/>
      <c r="L239" s="9"/>
      <c r="M239" s="9"/>
      <c r="N239" s="9">
        <f t="shared" si="50"/>
        <v>71500</v>
      </c>
      <c r="O239" s="9"/>
      <c r="P239" s="9">
        <f t="shared" si="51"/>
        <v>71500</v>
      </c>
    </row>
    <row r="240" spans="2:16" x14ac:dyDescent="0.4">
      <c r="B240" s="68"/>
      <c r="C240" s="68"/>
      <c r="D240" s="7" t="s">
        <v>250</v>
      </c>
      <c r="E240" s="9">
        <v>145650</v>
      </c>
      <c r="F240" s="9">
        <v>118557</v>
      </c>
      <c r="G240" s="9">
        <v>4920</v>
      </c>
      <c r="H240" s="9">
        <v>423</v>
      </c>
      <c r="I240" s="9">
        <v>987</v>
      </c>
      <c r="J240" s="9">
        <v>16229</v>
      </c>
      <c r="K240" s="9"/>
      <c r="L240" s="9">
        <v>29356</v>
      </c>
      <c r="M240" s="9">
        <v>22992</v>
      </c>
      <c r="N240" s="9">
        <f t="shared" si="50"/>
        <v>339114</v>
      </c>
      <c r="O240" s="9"/>
      <c r="P240" s="9">
        <f t="shared" si="51"/>
        <v>339114</v>
      </c>
    </row>
    <row r="241" spans="2:16" x14ac:dyDescent="0.4">
      <c r="B241" s="68"/>
      <c r="C241" s="68"/>
      <c r="D241" s="7" t="s">
        <v>251</v>
      </c>
      <c r="E241" s="9"/>
      <c r="F241" s="9">
        <v>10000</v>
      </c>
      <c r="G241" s="9">
        <v>10000</v>
      </c>
      <c r="H241" s="9">
        <v>240</v>
      </c>
      <c r="I241" s="9">
        <v>560</v>
      </c>
      <c r="J241" s="9">
        <v>9200</v>
      </c>
      <c r="K241" s="9"/>
      <c r="L241" s="9">
        <v>10000</v>
      </c>
      <c r="M241" s="9"/>
      <c r="N241" s="9">
        <f t="shared" si="50"/>
        <v>40000</v>
      </c>
      <c r="O241" s="9"/>
      <c r="P241" s="9">
        <f t="shared" si="51"/>
        <v>40000</v>
      </c>
    </row>
    <row r="242" spans="2:16" x14ac:dyDescent="0.4">
      <c r="B242" s="68"/>
      <c r="C242" s="68"/>
      <c r="D242" s="7" t="s">
        <v>229</v>
      </c>
      <c r="E242" s="9">
        <v>376172</v>
      </c>
      <c r="F242" s="9"/>
      <c r="G242" s="9">
        <v>60000</v>
      </c>
      <c r="H242" s="9"/>
      <c r="I242" s="9"/>
      <c r="J242" s="9"/>
      <c r="K242" s="9"/>
      <c r="L242" s="9">
        <v>211990</v>
      </c>
      <c r="M242" s="9"/>
      <c r="N242" s="9">
        <f t="shared" si="50"/>
        <v>648162</v>
      </c>
      <c r="O242" s="9"/>
      <c r="P242" s="9">
        <f t="shared" si="51"/>
        <v>648162</v>
      </c>
    </row>
    <row r="243" spans="2:16" x14ac:dyDescent="0.4">
      <c r="B243" s="68"/>
      <c r="C243" s="68"/>
      <c r="D243" s="7" t="s">
        <v>230</v>
      </c>
      <c r="E243" s="9"/>
      <c r="F243" s="9"/>
      <c r="G243" s="9"/>
      <c r="H243" s="9"/>
      <c r="I243" s="9"/>
      <c r="J243" s="9"/>
      <c r="K243" s="9"/>
      <c r="L243" s="9"/>
      <c r="M243" s="9"/>
      <c r="N243" s="9">
        <f t="shared" si="50"/>
        <v>0</v>
      </c>
      <c r="O243" s="9"/>
      <c r="P243" s="9">
        <f t="shared" si="51"/>
        <v>0</v>
      </c>
    </row>
    <row r="244" spans="2:16" x14ac:dyDescent="0.4">
      <c r="B244" s="68"/>
      <c r="C244" s="68"/>
      <c r="D244" s="7" t="s">
        <v>236</v>
      </c>
      <c r="E244" s="9">
        <v>49500</v>
      </c>
      <c r="F244" s="9"/>
      <c r="G244" s="9"/>
      <c r="H244" s="9">
        <v>528</v>
      </c>
      <c r="I244" s="9">
        <v>1232</v>
      </c>
      <c r="J244" s="9">
        <v>20240</v>
      </c>
      <c r="K244" s="9"/>
      <c r="L244" s="9"/>
      <c r="M244" s="9"/>
      <c r="N244" s="9">
        <f t="shared" si="50"/>
        <v>71500</v>
      </c>
      <c r="O244" s="9"/>
      <c r="P244" s="9">
        <f t="shared" si="51"/>
        <v>71500</v>
      </c>
    </row>
    <row r="245" spans="2:16" x14ac:dyDescent="0.4">
      <c r="B245" s="68"/>
      <c r="C245" s="68"/>
      <c r="D245" s="7" t="s">
        <v>252</v>
      </c>
      <c r="E245" s="9">
        <v>208756</v>
      </c>
      <c r="F245" s="9">
        <v>83628</v>
      </c>
      <c r="G245" s="9">
        <v>59597</v>
      </c>
      <c r="H245" s="9">
        <v>2151</v>
      </c>
      <c r="I245" s="9">
        <v>5019</v>
      </c>
      <c r="J245" s="9">
        <v>82458</v>
      </c>
      <c r="K245" s="9"/>
      <c r="L245" s="9">
        <v>137061</v>
      </c>
      <c r="M245" s="9">
        <v>22000</v>
      </c>
      <c r="N245" s="9">
        <f t="shared" si="50"/>
        <v>600670</v>
      </c>
      <c r="O245" s="9"/>
      <c r="P245" s="9">
        <f t="shared" si="51"/>
        <v>600670</v>
      </c>
    </row>
    <row r="246" spans="2:16" x14ac:dyDescent="0.4">
      <c r="B246" s="68"/>
      <c r="C246" s="68"/>
      <c r="D246" s="7" t="s">
        <v>253</v>
      </c>
      <c r="E246" s="9"/>
      <c r="F246" s="9"/>
      <c r="G246" s="9"/>
      <c r="H246" s="9"/>
      <c r="I246" s="9"/>
      <c r="J246" s="9"/>
      <c r="K246" s="9"/>
      <c r="L246" s="9"/>
      <c r="M246" s="9"/>
      <c r="N246" s="9">
        <f t="shared" si="50"/>
        <v>0</v>
      </c>
      <c r="O246" s="9"/>
      <c r="P246" s="9">
        <f t="shared" si="51"/>
        <v>0</v>
      </c>
    </row>
    <row r="247" spans="2:16" x14ac:dyDescent="0.4">
      <c r="B247" s="68"/>
      <c r="C247" s="68"/>
      <c r="D247" s="7" t="s">
        <v>254</v>
      </c>
      <c r="E247" s="9"/>
      <c r="F247" s="9"/>
      <c r="G247" s="9"/>
      <c r="H247" s="9"/>
      <c r="I247" s="9"/>
      <c r="J247" s="9"/>
      <c r="K247" s="9"/>
      <c r="L247" s="9"/>
      <c r="M247" s="9"/>
      <c r="N247" s="9">
        <f t="shared" si="50"/>
        <v>0</v>
      </c>
      <c r="O247" s="9"/>
      <c r="P247" s="9">
        <f t="shared" si="51"/>
        <v>0</v>
      </c>
    </row>
    <row r="248" spans="2:16" x14ac:dyDescent="0.4">
      <c r="B248" s="68"/>
      <c r="C248" s="68"/>
      <c r="D248" s="7" t="s">
        <v>255</v>
      </c>
      <c r="E248" s="9">
        <v>1409700</v>
      </c>
      <c r="F248" s="9"/>
      <c r="G248" s="9"/>
      <c r="H248" s="9"/>
      <c r="I248" s="9"/>
      <c r="J248" s="9"/>
      <c r="K248" s="9"/>
      <c r="L248" s="9">
        <v>1409700</v>
      </c>
      <c r="M248" s="9"/>
      <c r="N248" s="9">
        <f t="shared" si="50"/>
        <v>2819400</v>
      </c>
      <c r="O248" s="9"/>
      <c r="P248" s="9">
        <f t="shared" si="51"/>
        <v>2819400</v>
      </c>
    </row>
    <row r="249" spans="2:16" x14ac:dyDescent="0.4">
      <c r="B249" s="68"/>
      <c r="C249" s="68"/>
      <c r="D249" s="7" t="s">
        <v>256</v>
      </c>
      <c r="E249" s="9">
        <v>51044</v>
      </c>
      <c r="F249" s="9">
        <v>40700</v>
      </c>
      <c r="G249" s="9">
        <v>13420</v>
      </c>
      <c r="H249" s="9">
        <v>350</v>
      </c>
      <c r="I249" s="9">
        <v>817</v>
      </c>
      <c r="J249" s="9">
        <v>13440</v>
      </c>
      <c r="K249" s="9"/>
      <c r="L249" s="9">
        <v>30030</v>
      </c>
      <c r="M249" s="9">
        <v>6600</v>
      </c>
      <c r="N249" s="9">
        <f t="shared" si="50"/>
        <v>156401</v>
      </c>
      <c r="O249" s="9"/>
      <c r="P249" s="9">
        <f t="shared" si="51"/>
        <v>156401</v>
      </c>
    </row>
    <row r="250" spans="2:16" x14ac:dyDescent="0.4">
      <c r="B250" s="68"/>
      <c r="C250" s="68"/>
      <c r="D250" s="7" t="s">
        <v>232</v>
      </c>
      <c r="E250" s="9"/>
      <c r="F250" s="9"/>
      <c r="G250" s="9"/>
      <c r="H250" s="9"/>
      <c r="I250" s="9"/>
      <c r="J250" s="9"/>
      <c r="K250" s="9"/>
      <c r="L250" s="9"/>
      <c r="M250" s="9"/>
      <c r="N250" s="9">
        <f t="shared" si="50"/>
        <v>0</v>
      </c>
      <c r="O250" s="9"/>
      <c r="P250" s="9">
        <f t="shared" si="51"/>
        <v>0</v>
      </c>
    </row>
    <row r="251" spans="2:16" x14ac:dyDescent="0.4">
      <c r="B251" s="68"/>
      <c r="C251" s="68"/>
      <c r="D251" s="7" t="s">
        <v>233</v>
      </c>
      <c r="E251" s="9"/>
      <c r="F251" s="9"/>
      <c r="G251" s="9"/>
      <c r="H251" s="9"/>
      <c r="I251" s="9"/>
      <c r="J251" s="9"/>
      <c r="K251" s="9"/>
      <c r="L251" s="9"/>
      <c r="M251" s="9"/>
      <c r="N251" s="9">
        <f t="shared" si="50"/>
        <v>0</v>
      </c>
      <c r="O251" s="9"/>
      <c r="P251" s="9">
        <f t="shared" si="51"/>
        <v>0</v>
      </c>
    </row>
    <row r="252" spans="2:16" x14ac:dyDescent="0.4">
      <c r="B252" s="68"/>
      <c r="C252" s="68"/>
      <c r="D252" s="7" t="s">
        <v>257</v>
      </c>
      <c r="E252" s="9"/>
      <c r="F252" s="9"/>
      <c r="G252" s="9"/>
      <c r="H252" s="9"/>
      <c r="I252" s="9"/>
      <c r="J252" s="9"/>
      <c r="K252" s="9"/>
      <c r="L252" s="9"/>
      <c r="M252" s="9"/>
      <c r="N252" s="9">
        <f t="shared" si="50"/>
        <v>0</v>
      </c>
      <c r="O252" s="9"/>
      <c r="P252" s="9">
        <f t="shared" si="51"/>
        <v>0</v>
      </c>
    </row>
    <row r="253" spans="2:16" x14ac:dyDescent="0.4">
      <c r="B253" s="68"/>
      <c r="C253" s="68"/>
      <c r="D253" s="7" t="s">
        <v>258</v>
      </c>
      <c r="E253" s="9">
        <v>3700</v>
      </c>
      <c r="F253" s="9"/>
      <c r="G253" s="9"/>
      <c r="H253" s="9"/>
      <c r="I253" s="9"/>
      <c r="J253" s="9"/>
      <c r="K253" s="9"/>
      <c r="L253" s="9"/>
      <c r="M253" s="9"/>
      <c r="N253" s="9">
        <f t="shared" si="50"/>
        <v>3700</v>
      </c>
      <c r="O253" s="9"/>
      <c r="P253" s="9">
        <f t="shared" si="51"/>
        <v>3700</v>
      </c>
    </row>
    <row r="254" spans="2:16" x14ac:dyDescent="0.4">
      <c r="B254" s="68"/>
      <c r="C254" s="68"/>
      <c r="D254" s="7" t="s">
        <v>259</v>
      </c>
      <c r="E254" s="9">
        <v>1099304</v>
      </c>
      <c r="F254" s="9">
        <v>79860</v>
      </c>
      <c r="G254" s="9">
        <v>229507</v>
      </c>
      <c r="H254" s="9">
        <v>3041</v>
      </c>
      <c r="I254" s="9">
        <v>7096</v>
      </c>
      <c r="J254" s="9">
        <v>116583</v>
      </c>
      <c r="K254" s="9"/>
      <c r="L254" s="9">
        <v>1334809</v>
      </c>
      <c r="M254" s="9">
        <v>135960</v>
      </c>
      <c r="N254" s="9">
        <f t="shared" si="50"/>
        <v>3006160</v>
      </c>
      <c r="O254" s="9"/>
      <c r="P254" s="9">
        <f t="shared" si="51"/>
        <v>3006160</v>
      </c>
    </row>
    <row r="255" spans="2:16" x14ac:dyDescent="0.4">
      <c r="B255" s="68"/>
      <c r="C255" s="68"/>
      <c r="D255" s="7" t="s">
        <v>260</v>
      </c>
      <c r="E255" s="9"/>
      <c r="F255" s="9"/>
      <c r="G255" s="9"/>
      <c r="H255" s="9"/>
      <c r="I255" s="9"/>
      <c r="J255" s="9"/>
      <c r="K255" s="9"/>
      <c r="L255" s="9"/>
      <c r="M255" s="9"/>
      <c r="N255" s="9">
        <f t="shared" si="50"/>
        <v>0</v>
      </c>
      <c r="O255" s="9"/>
      <c r="P255" s="9">
        <f t="shared" si="51"/>
        <v>0</v>
      </c>
    </row>
    <row r="256" spans="2:16" x14ac:dyDescent="0.4">
      <c r="B256" s="68"/>
      <c r="C256" s="68"/>
      <c r="D256" s="7" t="s">
        <v>261</v>
      </c>
      <c r="E256" s="9">
        <v>82625</v>
      </c>
      <c r="F256" s="9"/>
      <c r="G256" s="9"/>
      <c r="H256" s="9"/>
      <c r="I256" s="9"/>
      <c r="J256" s="9"/>
      <c r="K256" s="9"/>
      <c r="L256" s="9"/>
      <c r="M256" s="9"/>
      <c r="N256" s="9">
        <f t="shared" si="50"/>
        <v>82625</v>
      </c>
      <c r="O256" s="9"/>
      <c r="P256" s="9">
        <f t="shared" si="51"/>
        <v>82625</v>
      </c>
    </row>
    <row r="257" spans="2:16" x14ac:dyDescent="0.4">
      <c r="B257" s="68"/>
      <c r="C257" s="68"/>
      <c r="D257" s="7" t="s">
        <v>245</v>
      </c>
      <c r="E257" s="9">
        <v>441288</v>
      </c>
      <c r="F257" s="9">
        <v>1130</v>
      </c>
      <c r="G257" s="9"/>
      <c r="H257" s="9"/>
      <c r="I257" s="9"/>
      <c r="J257" s="9"/>
      <c r="K257" s="9"/>
      <c r="L257" s="9">
        <v>128967</v>
      </c>
      <c r="M257" s="9">
        <v>5555</v>
      </c>
      <c r="N257" s="9">
        <f t="shared" si="50"/>
        <v>576940</v>
      </c>
      <c r="O257" s="9"/>
      <c r="P257" s="9">
        <f t="shared" si="51"/>
        <v>576940</v>
      </c>
    </row>
    <row r="258" spans="2:16" x14ac:dyDescent="0.4">
      <c r="B258" s="68"/>
      <c r="C258" s="68"/>
      <c r="D258" s="7" t="s">
        <v>32</v>
      </c>
      <c r="E258" s="9">
        <f t="shared" ref="E258:M258" si="54">+E259+E262</f>
        <v>0</v>
      </c>
      <c r="F258" s="9">
        <f t="shared" si="54"/>
        <v>0</v>
      </c>
      <c r="G258" s="9">
        <f t="shared" si="54"/>
        <v>0</v>
      </c>
      <c r="H258" s="9">
        <f t="shared" si="54"/>
        <v>0</v>
      </c>
      <c r="I258" s="9">
        <f t="shared" si="54"/>
        <v>0</v>
      </c>
      <c r="J258" s="9">
        <f t="shared" si="54"/>
        <v>0</v>
      </c>
      <c r="K258" s="9">
        <f t="shared" si="54"/>
        <v>0</v>
      </c>
      <c r="L258" s="9">
        <f t="shared" si="54"/>
        <v>0</v>
      </c>
      <c r="M258" s="9">
        <f t="shared" si="54"/>
        <v>0</v>
      </c>
      <c r="N258" s="9">
        <f t="shared" si="50"/>
        <v>0</v>
      </c>
      <c r="O258" s="9">
        <f>+O259+O262</f>
        <v>0</v>
      </c>
      <c r="P258" s="9">
        <f t="shared" si="51"/>
        <v>0</v>
      </c>
    </row>
    <row r="259" spans="2:16" x14ac:dyDescent="0.4">
      <c r="B259" s="68"/>
      <c r="C259" s="68"/>
      <c r="D259" s="7" t="s">
        <v>262</v>
      </c>
      <c r="E259" s="9">
        <f t="shared" ref="E259:M259" si="55">+E260+E261</f>
        <v>0</v>
      </c>
      <c r="F259" s="9">
        <f t="shared" si="55"/>
        <v>0</v>
      </c>
      <c r="G259" s="9">
        <f t="shared" si="55"/>
        <v>0</v>
      </c>
      <c r="H259" s="9">
        <f t="shared" si="55"/>
        <v>0</v>
      </c>
      <c r="I259" s="9">
        <f t="shared" si="55"/>
        <v>0</v>
      </c>
      <c r="J259" s="9">
        <f t="shared" si="55"/>
        <v>0</v>
      </c>
      <c r="K259" s="9">
        <f t="shared" si="55"/>
        <v>0</v>
      </c>
      <c r="L259" s="9">
        <f t="shared" si="55"/>
        <v>0</v>
      </c>
      <c r="M259" s="9">
        <f t="shared" si="55"/>
        <v>0</v>
      </c>
      <c r="N259" s="9">
        <f t="shared" si="50"/>
        <v>0</v>
      </c>
      <c r="O259" s="9">
        <f>+O260+O261</f>
        <v>0</v>
      </c>
      <c r="P259" s="9">
        <f t="shared" si="51"/>
        <v>0</v>
      </c>
    </row>
    <row r="260" spans="2:16" x14ac:dyDescent="0.4">
      <c r="B260" s="68"/>
      <c r="C260" s="68"/>
      <c r="D260" s="7" t="s">
        <v>263</v>
      </c>
      <c r="E260" s="9"/>
      <c r="F260" s="9"/>
      <c r="G260" s="9"/>
      <c r="H260" s="9"/>
      <c r="I260" s="9"/>
      <c r="J260" s="9"/>
      <c r="K260" s="9"/>
      <c r="L260" s="9"/>
      <c r="M260" s="9"/>
      <c r="N260" s="9">
        <f t="shared" si="50"/>
        <v>0</v>
      </c>
      <c r="O260" s="9"/>
      <c r="P260" s="9">
        <f t="shared" si="51"/>
        <v>0</v>
      </c>
    </row>
    <row r="261" spans="2:16" x14ac:dyDescent="0.4">
      <c r="B261" s="68"/>
      <c r="C261" s="68"/>
      <c r="D261" s="7" t="s">
        <v>264</v>
      </c>
      <c r="E261" s="9"/>
      <c r="F261" s="9"/>
      <c r="G261" s="9"/>
      <c r="H261" s="9"/>
      <c r="I261" s="9"/>
      <c r="J261" s="9"/>
      <c r="K261" s="9"/>
      <c r="L261" s="9"/>
      <c r="M261" s="9"/>
      <c r="N261" s="9">
        <f t="shared" si="50"/>
        <v>0</v>
      </c>
      <c r="O261" s="9"/>
      <c r="P261" s="9">
        <f t="shared" si="51"/>
        <v>0</v>
      </c>
    </row>
    <row r="262" spans="2:16" x14ac:dyDescent="0.4">
      <c r="B262" s="68"/>
      <c r="C262" s="68"/>
      <c r="D262" s="7" t="s">
        <v>265</v>
      </c>
      <c r="E262" s="9"/>
      <c r="F262" s="9"/>
      <c r="G262" s="9"/>
      <c r="H262" s="9"/>
      <c r="I262" s="9"/>
      <c r="J262" s="9"/>
      <c r="K262" s="9"/>
      <c r="L262" s="9"/>
      <c r="M262" s="9"/>
      <c r="N262" s="9">
        <f t="shared" si="50"/>
        <v>0</v>
      </c>
      <c r="O262" s="9"/>
      <c r="P262" s="9">
        <f t="shared" si="51"/>
        <v>0</v>
      </c>
    </row>
    <row r="263" spans="2:16" x14ac:dyDescent="0.4">
      <c r="B263" s="68"/>
      <c r="C263" s="68"/>
      <c r="D263" s="7" t="s">
        <v>33</v>
      </c>
      <c r="E263" s="9"/>
      <c r="F263" s="9"/>
      <c r="G263" s="9"/>
      <c r="H263" s="9"/>
      <c r="I263" s="9"/>
      <c r="J263" s="9"/>
      <c r="K263" s="9"/>
      <c r="L263" s="9"/>
      <c r="M263" s="9"/>
      <c r="N263" s="9">
        <f t="shared" si="50"/>
        <v>0</v>
      </c>
      <c r="O263" s="9"/>
      <c r="P263" s="9">
        <f t="shared" si="51"/>
        <v>0</v>
      </c>
    </row>
    <row r="264" spans="2:16" x14ac:dyDescent="0.4">
      <c r="B264" s="68"/>
      <c r="C264" s="68"/>
      <c r="D264" s="7" t="s">
        <v>34</v>
      </c>
      <c r="E264" s="9"/>
      <c r="F264" s="9"/>
      <c r="G264" s="9"/>
      <c r="H264" s="9"/>
      <c r="I264" s="9"/>
      <c r="J264" s="9"/>
      <c r="K264" s="9"/>
      <c r="L264" s="9"/>
      <c r="M264" s="9"/>
      <c r="N264" s="9">
        <f t="shared" ref="N264:N327" si="56">+E264+F264+G264+H264+I264+J264+K264+L264+M264</f>
        <v>0</v>
      </c>
      <c r="O264" s="9"/>
      <c r="P264" s="9">
        <f t="shared" ref="P264:P327" si="57">N264-ABS(O264)</f>
        <v>0</v>
      </c>
    </row>
    <row r="265" spans="2:16" x14ac:dyDescent="0.4">
      <c r="B265" s="68"/>
      <c r="C265" s="68"/>
      <c r="D265" s="7" t="s">
        <v>35</v>
      </c>
      <c r="E265" s="9"/>
      <c r="F265" s="9"/>
      <c r="G265" s="9">
        <v>186431</v>
      </c>
      <c r="H265" s="9"/>
      <c r="I265" s="9"/>
      <c r="J265" s="9"/>
      <c r="K265" s="9"/>
      <c r="L265" s="9"/>
      <c r="M265" s="9"/>
      <c r="N265" s="9">
        <f t="shared" si="56"/>
        <v>186431</v>
      </c>
      <c r="O265" s="9"/>
      <c r="P265" s="9">
        <f t="shared" si="57"/>
        <v>186431</v>
      </c>
    </row>
    <row r="266" spans="2:16" x14ac:dyDescent="0.4">
      <c r="B266" s="68"/>
      <c r="C266" s="68"/>
      <c r="D266" s="7" t="s">
        <v>720</v>
      </c>
      <c r="E266" s="9"/>
      <c r="F266" s="9"/>
      <c r="G266" s="9"/>
      <c r="H266" s="9"/>
      <c r="I266" s="9"/>
      <c r="J266" s="9"/>
      <c r="K266" s="9"/>
      <c r="L266" s="9"/>
      <c r="M266" s="9"/>
      <c r="N266" s="9">
        <f t="shared" si="56"/>
        <v>0</v>
      </c>
      <c r="O266" s="9"/>
      <c r="P266" s="9">
        <f t="shared" si="57"/>
        <v>0</v>
      </c>
    </row>
    <row r="267" spans="2:16" x14ac:dyDescent="0.4">
      <c r="B267" s="68"/>
      <c r="C267" s="68"/>
      <c r="D267" s="7" t="s">
        <v>36</v>
      </c>
      <c r="E267" s="9">
        <f t="shared" ref="E267:M267" si="58">+E268+E269</f>
        <v>0</v>
      </c>
      <c r="F267" s="9">
        <f t="shared" si="58"/>
        <v>0</v>
      </c>
      <c r="G267" s="9">
        <f t="shared" si="58"/>
        <v>0</v>
      </c>
      <c r="H267" s="9">
        <f t="shared" si="58"/>
        <v>0</v>
      </c>
      <c r="I267" s="9">
        <f t="shared" si="58"/>
        <v>0</v>
      </c>
      <c r="J267" s="9">
        <f t="shared" si="58"/>
        <v>0</v>
      </c>
      <c r="K267" s="9">
        <f t="shared" si="58"/>
        <v>0</v>
      </c>
      <c r="L267" s="9">
        <f t="shared" si="58"/>
        <v>0</v>
      </c>
      <c r="M267" s="9">
        <f t="shared" si="58"/>
        <v>0</v>
      </c>
      <c r="N267" s="9">
        <f t="shared" si="56"/>
        <v>0</v>
      </c>
      <c r="O267" s="9">
        <f>+O268+O269</f>
        <v>0</v>
      </c>
      <c r="P267" s="9">
        <f t="shared" si="57"/>
        <v>0</v>
      </c>
    </row>
    <row r="268" spans="2:16" x14ac:dyDescent="0.4">
      <c r="B268" s="68"/>
      <c r="C268" s="68"/>
      <c r="D268" s="7" t="s">
        <v>266</v>
      </c>
      <c r="E268" s="9"/>
      <c r="F268" s="9"/>
      <c r="G268" s="9"/>
      <c r="H268" s="9"/>
      <c r="I268" s="9"/>
      <c r="J268" s="9"/>
      <c r="K268" s="9"/>
      <c r="L268" s="9"/>
      <c r="M268" s="9"/>
      <c r="N268" s="9">
        <f t="shared" si="56"/>
        <v>0</v>
      </c>
      <c r="O268" s="9"/>
      <c r="P268" s="9">
        <f t="shared" si="57"/>
        <v>0</v>
      </c>
    </row>
    <row r="269" spans="2:16" x14ac:dyDescent="0.4">
      <c r="B269" s="68"/>
      <c r="C269" s="68"/>
      <c r="D269" s="7" t="s">
        <v>245</v>
      </c>
      <c r="E269" s="9"/>
      <c r="F269" s="9"/>
      <c r="G269" s="9"/>
      <c r="H269" s="9"/>
      <c r="I269" s="9"/>
      <c r="J269" s="9"/>
      <c r="K269" s="9"/>
      <c r="L269" s="9"/>
      <c r="M269" s="9"/>
      <c r="N269" s="9">
        <f t="shared" si="56"/>
        <v>0</v>
      </c>
      <c r="O269" s="9"/>
      <c r="P269" s="9">
        <f t="shared" si="57"/>
        <v>0</v>
      </c>
    </row>
    <row r="270" spans="2:16" x14ac:dyDescent="0.4">
      <c r="B270" s="68"/>
      <c r="C270" s="68"/>
      <c r="D270" s="7" t="s">
        <v>37</v>
      </c>
      <c r="E270" s="9">
        <f t="shared" ref="E270:M270" si="59">+E271+E272+E274+E275+E276</f>
        <v>0</v>
      </c>
      <c r="F270" s="9">
        <f t="shared" si="59"/>
        <v>0</v>
      </c>
      <c r="G270" s="9">
        <f t="shared" si="59"/>
        <v>0</v>
      </c>
      <c r="H270" s="9">
        <f t="shared" si="59"/>
        <v>0</v>
      </c>
      <c r="I270" s="9">
        <f t="shared" si="59"/>
        <v>0</v>
      </c>
      <c r="J270" s="9">
        <f t="shared" si="59"/>
        <v>0</v>
      </c>
      <c r="K270" s="9">
        <f t="shared" si="59"/>
        <v>0</v>
      </c>
      <c r="L270" s="9">
        <f t="shared" si="59"/>
        <v>0</v>
      </c>
      <c r="M270" s="9">
        <f t="shared" si="59"/>
        <v>0</v>
      </c>
      <c r="N270" s="9">
        <f t="shared" si="56"/>
        <v>0</v>
      </c>
      <c r="O270" s="9">
        <f>+O271+O272+O274+O275+O276</f>
        <v>0</v>
      </c>
      <c r="P270" s="9">
        <f t="shared" si="57"/>
        <v>0</v>
      </c>
    </row>
    <row r="271" spans="2:16" x14ac:dyDescent="0.4">
      <c r="B271" s="68"/>
      <c r="C271" s="68"/>
      <c r="D271" s="7" t="s">
        <v>267</v>
      </c>
      <c r="E271" s="9"/>
      <c r="F271" s="9"/>
      <c r="G271" s="9"/>
      <c r="H271" s="9"/>
      <c r="I271" s="9"/>
      <c r="J271" s="9"/>
      <c r="K271" s="9"/>
      <c r="L271" s="9"/>
      <c r="M271" s="9"/>
      <c r="N271" s="9">
        <f t="shared" si="56"/>
        <v>0</v>
      </c>
      <c r="O271" s="9"/>
      <c r="P271" s="9">
        <f t="shared" si="57"/>
        <v>0</v>
      </c>
    </row>
    <row r="272" spans="2:16" x14ac:dyDescent="0.4">
      <c r="B272" s="68"/>
      <c r="C272" s="68"/>
      <c r="D272" s="7" t="s">
        <v>268</v>
      </c>
      <c r="E272" s="9">
        <f t="shared" ref="E272:M272" si="60">+E273</f>
        <v>0</v>
      </c>
      <c r="F272" s="9">
        <f t="shared" si="60"/>
        <v>0</v>
      </c>
      <c r="G272" s="9">
        <f t="shared" si="60"/>
        <v>0</v>
      </c>
      <c r="H272" s="9">
        <f t="shared" si="60"/>
        <v>0</v>
      </c>
      <c r="I272" s="9">
        <f t="shared" si="60"/>
        <v>0</v>
      </c>
      <c r="J272" s="9">
        <f t="shared" si="60"/>
        <v>0</v>
      </c>
      <c r="K272" s="9">
        <f t="shared" si="60"/>
        <v>0</v>
      </c>
      <c r="L272" s="9">
        <f t="shared" si="60"/>
        <v>0</v>
      </c>
      <c r="M272" s="9">
        <f t="shared" si="60"/>
        <v>0</v>
      </c>
      <c r="N272" s="9">
        <f t="shared" si="56"/>
        <v>0</v>
      </c>
      <c r="O272" s="9">
        <f>+O273</f>
        <v>0</v>
      </c>
      <c r="P272" s="9">
        <f t="shared" si="57"/>
        <v>0</v>
      </c>
    </row>
    <row r="273" spans="2:16" x14ac:dyDescent="0.4">
      <c r="B273" s="68"/>
      <c r="C273" s="68"/>
      <c r="D273" s="7" t="s">
        <v>269</v>
      </c>
      <c r="E273" s="9"/>
      <c r="F273" s="9"/>
      <c r="G273" s="9"/>
      <c r="H273" s="9"/>
      <c r="I273" s="9"/>
      <c r="J273" s="9"/>
      <c r="K273" s="9"/>
      <c r="L273" s="9"/>
      <c r="M273" s="9"/>
      <c r="N273" s="9">
        <f t="shared" si="56"/>
        <v>0</v>
      </c>
      <c r="O273" s="9"/>
      <c r="P273" s="9">
        <f t="shared" si="57"/>
        <v>0</v>
      </c>
    </row>
    <row r="274" spans="2:16" x14ac:dyDescent="0.4">
      <c r="B274" s="68"/>
      <c r="C274" s="68"/>
      <c r="D274" s="7" t="s">
        <v>270</v>
      </c>
      <c r="E274" s="9"/>
      <c r="F274" s="9"/>
      <c r="G274" s="9"/>
      <c r="H274" s="9"/>
      <c r="I274" s="9"/>
      <c r="J274" s="9"/>
      <c r="K274" s="9"/>
      <c r="L274" s="9"/>
      <c r="M274" s="9"/>
      <c r="N274" s="9">
        <f t="shared" si="56"/>
        <v>0</v>
      </c>
      <c r="O274" s="9"/>
      <c r="P274" s="9">
        <f t="shared" si="57"/>
        <v>0</v>
      </c>
    </row>
    <row r="275" spans="2:16" x14ac:dyDescent="0.4">
      <c r="B275" s="68"/>
      <c r="C275" s="68"/>
      <c r="D275" s="7" t="s">
        <v>728</v>
      </c>
      <c r="E275" s="9"/>
      <c r="F275" s="9"/>
      <c r="G275" s="9"/>
      <c r="H275" s="9"/>
      <c r="I275" s="9"/>
      <c r="J275" s="9"/>
      <c r="K275" s="9"/>
      <c r="L275" s="9"/>
      <c r="M275" s="9"/>
      <c r="N275" s="9">
        <f t="shared" si="56"/>
        <v>0</v>
      </c>
      <c r="O275" s="9"/>
      <c r="P275" s="9">
        <f t="shared" si="57"/>
        <v>0</v>
      </c>
    </row>
    <row r="276" spans="2:16" x14ac:dyDescent="0.4">
      <c r="B276" s="68"/>
      <c r="C276" s="68"/>
      <c r="D276" s="7" t="s">
        <v>271</v>
      </c>
      <c r="E276" s="9"/>
      <c r="F276" s="9"/>
      <c r="G276" s="9"/>
      <c r="H276" s="9"/>
      <c r="I276" s="9"/>
      <c r="J276" s="9"/>
      <c r="K276" s="9"/>
      <c r="L276" s="9"/>
      <c r="M276" s="9"/>
      <c r="N276" s="9">
        <f t="shared" si="56"/>
        <v>0</v>
      </c>
      <c r="O276" s="9"/>
      <c r="P276" s="9">
        <f t="shared" si="57"/>
        <v>0</v>
      </c>
    </row>
    <row r="277" spans="2:16" x14ac:dyDescent="0.4">
      <c r="B277" s="68"/>
      <c r="C277" s="69"/>
      <c r="D277" s="11" t="s">
        <v>38</v>
      </c>
      <c r="E277" s="13">
        <f t="shared" ref="E277:M277" si="61">+E197+E206+E235+E258+E263+E264+E265+E266+E267+E270</f>
        <v>96458549</v>
      </c>
      <c r="F277" s="13">
        <f t="shared" si="61"/>
        <v>18178368</v>
      </c>
      <c r="G277" s="13">
        <f t="shared" si="61"/>
        <v>11781100</v>
      </c>
      <c r="H277" s="13">
        <f t="shared" si="61"/>
        <v>311697</v>
      </c>
      <c r="I277" s="13">
        <f t="shared" si="61"/>
        <v>619047</v>
      </c>
      <c r="J277" s="13">
        <f t="shared" si="61"/>
        <v>12197947</v>
      </c>
      <c r="K277" s="13">
        <f t="shared" si="61"/>
        <v>0</v>
      </c>
      <c r="L277" s="13">
        <f t="shared" si="61"/>
        <v>65470484</v>
      </c>
      <c r="M277" s="13">
        <f t="shared" si="61"/>
        <v>4499385</v>
      </c>
      <c r="N277" s="13">
        <f t="shared" si="56"/>
        <v>209516577</v>
      </c>
      <c r="O277" s="13">
        <f>+O197+O206+O235+O258+O263+O264+O265+O266+O267+O270</f>
        <v>26681630</v>
      </c>
      <c r="P277" s="13">
        <f t="shared" si="57"/>
        <v>182834947</v>
      </c>
    </row>
    <row r="278" spans="2:16" x14ac:dyDescent="0.4">
      <c r="B278" s="69"/>
      <c r="C278" s="14" t="s">
        <v>39</v>
      </c>
      <c r="D278" s="15"/>
      <c r="E278" s="16">
        <f t="shared" ref="E278:M278" si="62" xml:space="preserve"> +E196 - E277</f>
        <v>7272346</v>
      </c>
      <c r="F278" s="16">
        <f t="shared" si="62"/>
        <v>2790742</v>
      </c>
      <c r="G278" s="16">
        <f t="shared" si="62"/>
        <v>-2809785</v>
      </c>
      <c r="H278" s="16">
        <f t="shared" si="62"/>
        <v>105593</v>
      </c>
      <c r="I278" s="16">
        <f t="shared" si="62"/>
        <v>327953</v>
      </c>
      <c r="J278" s="16">
        <f t="shared" si="62"/>
        <v>3477493</v>
      </c>
      <c r="K278" s="16">
        <f t="shared" si="62"/>
        <v>0</v>
      </c>
      <c r="L278" s="16">
        <f t="shared" si="62"/>
        <v>-2431498</v>
      </c>
      <c r="M278" s="16">
        <f t="shared" si="62"/>
        <v>-2222630</v>
      </c>
      <c r="N278" s="16">
        <f t="shared" si="56"/>
        <v>6510214</v>
      </c>
      <c r="O278" s="16">
        <f xml:space="preserve"> +O196 - O277</f>
        <v>0</v>
      </c>
      <c r="P278" s="16">
        <f>P196-P277</f>
        <v>6510214</v>
      </c>
    </row>
    <row r="279" spans="2:16" x14ac:dyDescent="0.4">
      <c r="B279" s="67" t="s">
        <v>40</v>
      </c>
      <c r="C279" s="67" t="s">
        <v>9</v>
      </c>
      <c r="D279" s="7" t="s">
        <v>41</v>
      </c>
      <c r="E279" s="9">
        <f t="shared" ref="E279:M279" si="63">+E280+E281</f>
        <v>0</v>
      </c>
      <c r="F279" s="9">
        <f t="shared" si="63"/>
        <v>0</v>
      </c>
      <c r="G279" s="9">
        <f t="shared" si="63"/>
        <v>0</v>
      </c>
      <c r="H279" s="9">
        <f t="shared" si="63"/>
        <v>0</v>
      </c>
      <c r="I279" s="9">
        <f t="shared" si="63"/>
        <v>0</v>
      </c>
      <c r="J279" s="9">
        <f t="shared" si="63"/>
        <v>0</v>
      </c>
      <c r="K279" s="9">
        <f t="shared" si="63"/>
        <v>0</v>
      </c>
      <c r="L279" s="9">
        <f t="shared" si="63"/>
        <v>0</v>
      </c>
      <c r="M279" s="9">
        <f t="shared" si="63"/>
        <v>0</v>
      </c>
      <c r="N279" s="9">
        <f t="shared" si="56"/>
        <v>0</v>
      </c>
      <c r="O279" s="9">
        <f>+O280+O281</f>
        <v>0</v>
      </c>
      <c r="P279" s="9">
        <f t="shared" si="57"/>
        <v>0</v>
      </c>
    </row>
    <row r="280" spans="2:16" x14ac:dyDescent="0.4">
      <c r="B280" s="68"/>
      <c r="C280" s="68"/>
      <c r="D280" s="7" t="s">
        <v>272</v>
      </c>
      <c r="E280" s="9"/>
      <c r="F280" s="9"/>
      <c r="G280" s="9"/>
      <c r="H280" s="9"/>
      <c r="I280" s="9"/>
      <c r="J280" s="9"/>
      <c r="K280" s="9"/>
      <c r="L280" s="9"/>
      <c r="M280" s="9"/>
      <c r="N280" s="9">
        <f t="shared" si="56"/>
        <v>0</v>
      </c>
      <c r="O280" s="9"/>
      <c r="P280" s="9">
        <f t="shared" si="57"/>
        <v>0</v>
      </c>
    </row>
    <row r="281" spans="2:16" x14ac:dyDescent="0.4">
      <c r="B281" s="68"/>
      <c r="C281" s="68"/>
      <c r="D281" s="7" t="s">
        <v>273</v>
      </c>
      <c r="E281" s="9"/>
      <c r="F281" s="9"/>
      <c r="G281" s="9"/>
      <c r="H281" s="9"/>
      <c r="I281" s="9"/>
      <c r="J281" s="9"/>
      <c r="K281" s="9"/>
      <c r="L281" s="9"/>
      <c r="M281" s="9"/>
      <c r="N281" s="9">
        <f t="shared" si="56"/>
        <v>0</v>
      </c>
      <c r="O281" s="9"/>
      <c r="P281" s="9">
        <f t="shared" si="57"/>
        <v>0</v>
      </c>
    </row>
    <row r="282" spans="2:16" x14ac:dyDescent="0.4">
      <c r="B282" s="68"/>
      <c r="C282" s="68"/>
      <c r="D282" s="7" t="s">
        <v>42</v>
      </c>
      <c r="E282" s="9">
        <f t="shared" ref="E282:M282" si="64">+E283+E284</f>
        <v>0</v>
      </c>
      <c r="F282" s="9">
        <f t="shared" si="64"/>
        <v>0</v>
      </c>
      <c r="G282" s="9">
        <f t="shared" si="64"/>
        <v>0</v>
      </c>
      <c r="H282" s="9">
        <f t="shared" si="64"/>
        <v>0</v>
      </c>
      <c r="I282" s="9">
        <f t="shared" si="64"/>
        <v>0</v>
      </c>
      <c r="J282" s="9">
        <f t="shared" si="64"/>
        <v>0</v>
      </c>
      <c r="K282" s="9">
        <f t="shared" si="64"/>
        <v>0</v>
      </c>
      <c r="L282" s="9">
        <f t="shared" si="64"/>
        <v>0</v>
      </c>
      <c r="M282" s="9">
        <f t="shared" si="64"/>
        <v>0</v>
      </c>
      <c r="N282" s="9">
        <f t="shared" si="56"/>
        <v>0</v>
      </c>
      <c r="O282" s="9">
        <f>+O283+O284</f>
        <v>0</v>
      </c>
      <c r="P282" s="9">
        <f t="shared" si="57"/>
        <v>0</v>
      </c>
    </row>
    <row r="283" spans="2:16" x14ac:dyDescent="0.4">
      <c r="B283" s="68"/>
      <c r="C283" s="68"/>
      <c r="D283" s="7" t="s">
        <v>274</v>
      </c>
      <c r="E283" s="9"/>
      <c r="F283" s="9"/>
      <c r="G283" s="9"/>
      <c r="H283" s="9"/>
      <c r="I283" s="9"/>
      <c r="J283" s="9"/>
      <c r="K283" s="9"/>
      <c r="L283" s="9"/>
      <c r="M283" s="9"/>
      <c r="N283" s="9">
        <f t="shared" si="56"/>
        <v>0</v>
      </c>
      <c r="O283" s="9"/>
      <c r="P283" s="9">
        <f t="shared" si="57"/>
        <v>0</v>
      </c>
    </row>
    <row r="284" spans="2:16" x14ac:dyDescent="0.4">
      <c r="B284" s="68"/>
      <c r="C284" s="68"/>
      <c r="D284" s="7" t="s">
        <v>275</v>
      </c>
      <c r="E284" s="9"/>
      <c r="F284" s="9"/>
      <c r="G284" s="9"/>
      <c r="H284" s="9"/>
      <c r="I284" s="9"/>
      <c r="J284" s="9"/>
      <c r="K284" s="9"/>
      <c r="L284" s="9"/>
      <c r="M284" s="9"/>
      <c r="N284" s="9">
        <f t="shared" si="56"/>
        <v>0</v>
      </c>
      <c r="O284" s="9"/>
      <c r="P284" s="9">
        <f t="shared" si="57"/>
        <v>0</v>
      </c>
    </row>
    <row r="285" spans="2:16" x14ac:dyDescent="0.4">
      <c r="B285" s="68"/>
      <c r="C285" s="68"/>
      <c r="D285" s="7" t="s">
        <v>43</v>
      </c>
      <c r="E285" s="9"/>
      <c r="F285" s="9"/>
      <c r="G285" s="9"/>
      <c r="H285" s="9"/>
      <c r="I285" s="9"/>
      <c r="J285" s="9"/>
      <c r="K285" s="9"/>
      <c r="L285" s="9"/>
      <c r="M285" s="9"/>
      <c r="N285" s="9">
        <f t="shared" si="56"/>
        <v>0</v>
      </c>
      <c r="O285" s="9"/>
      <c r="P285" s="9">
        <f t="shared" si="57"/>
        <v>0</v>
      </c>
    </row>
    <row r="286" spans="2:16" x14ac:dyDescent="0.4">
      <c r="B286" s="68"/>
      <c r="C286" s="68"/>
      <c r="D286" s="7" t="s">
        <v>721</v>
      </c>
      <c r="E286" s="9"/>
      <c r="F286" s="9"/>
      <c r="G286" s="9"/>
      <c r="H286" s="9"/>
      <c r="I286" s="9"/>
      <c r="J286" s="9"/>
      <c r="K286" s="9"/>
      <c r="L286" s="9"/>
      <c r="M286" s="9"/>
      <c r="N286" s="9">
        <f t="shared" si="56"/>
        <v>0</v>
      </c>
      <c r="O286" s="9"/>
      <c r="P286" s="9">
        <f t="shared" si="57"/>
        <v>0</v>
      </c>
    </row>
    <row r="287" spans="2:16" x14ac:dyDescent="0.4">
      <c r="B287" s="68"/>
      <c r="C287" s="68"/>
      <c r="D287" s="7" t="s">
        <v>44</v>
      </c>
      <c r="E287" s="9">
        <f t="shared" ref="E287:M287" si="65">+E288+E289</f>
        <v>0</v>
      </c>
      <c r="F287" s="9">
        <f t="shared" si="65"/>
        <v>0</v>
      </c>
      <c r="G287" s="9">
        <f t="shared" si="65"/>
        <v>0</v>
      </c>
      <c r="H287" s="9">
        <f t="shared" si="65"/>
        <v>0</v>
      </c>
      <c r="I287" s="9">
        <f t="shared" si="65"/>
        <v>0</v>
      </c>
      <c r="J287" s="9">
        <f t="shared" si="65"/>
        <v>0</v>
      </c>
      <c r="K287" s="9">
        <f t="shared" si="65"/>
        <v>0</v>
      </c>
      <c r="L287" s="9">
        <f t="shared" si="65"/>
        <v>0</v>
      </c>
      <c r="M287" s="9">
        <f t="shared" si="65"/>
        <v>0</v>
      </c>
      <c r="N287" s="9">
        <f t="shared" si="56"/>
        <v>0</v>
      </c>
      <c r="O287" s="9">
        <f>+O288+O289</f>
        <v>0</v>
      </c>
      <c r="P287" s="9">
        <f t="shared" si="57"/>
        <v>0</v>
      </c>
    </row>
    <row r="288" spans="2:16" x14ac:dyDescent="0.4">
      <c r="B288" s="68"/>
      <c r="C288" s="68"/>
      <c r="D288" s="7" t="s">
        <v>276</v>
      </c>
      <c r="E288" s="9"/>
      <c r="F288" s="9"/>
      <c r="G288" s="9"/>
      <c r="H288" s="9"/>
      <c r="I288" s="9"/>
      <c r="J288" s="9"/>
      <c r="K288" s="9"/>
      <c r="L288" s="9"/>
      <c r="M288" s="9"/>
      <c r="N288" s="9">
        <f t="shared" si="56"/>
        <v>0</v>
      </c>
      <c r="O288" s="9"/>
      <c r="P288" s="9">
        <f t="shared" si="57"/>
        <v>0</v>
      </c>
    </row>
    <row r="289" spans="2:16" x14ac:dyDescent="0.4">
      <c r="B289" s="68"/>
      <c r="C289" s="68"/>
      <c r="D289" s="7" t="s">
        <v>277</v>
      </c>
      <c r="E289" s="9"/>
      <c r="F289" s="9"/>
      <c r="G289" s="9"/>
      <c r="H289" s="9"/>
      <c r="I289" s="9"/>
      <c r="J289" s="9"/>
      <c r="K289" s="9"/>
      <c r="L289" s="9"/>
      <c r="M289" s="9"/>
      <c r="N289" s="9">
        <f t="shared" si="56"/>
        <v>0</v>
      </c>
      <c r="O289" s="9"/>
      <c r="P289" s="9">
        <f t="shared" si="57"/>
        <v>0</v>
      </c>
    </row>
    <row r="290" spans="2:16" x14ac:dyDescent="0.4">
      <c r="B290" s="68"/>
      <c r="C290" s="68"/>
      <c r="D290" s="7" t="s">
        <v>45</v>
      </c>
      <c r="E290" s="9"/>
      <c r="F290" s="9"/>
      <c r="G290" s="9"/>
      <c r="H290" s="9"/>
      <c r="I290" s="9"/>
      <c r="J290" s="9"/>
      <c r="K290" s="9"/>
      <c r="L290" s="9"/>
      <c r="M290" s="9"/>
      <c r="N290" s="9">
        <f t="shared" si="56"/>
        <v>0</v>
      </c>
      <c r="O290" s="9"/>
      <c r="P290" s="9">
        <f t="shared" si="57"/>
        <v>0</v>
      </c>
    </row>
    <row r="291" spans="2:16" x14ac:dyDescent="0.4">
      <c r="B291" s="68"/>
      <c r="C291" s="69"/>
      <c r="D291" s="11" t="s">
        <v>46</v>
      </c>
      <c r="E291" s="13">
        <f t="shared" ref="E291:M291" si="66">+E279+E282+E285+E286+E287+E290</f>
        <v>0</v>
      </c>
      <c r="F291" s="13">
        <f t="shared" si="66"/>
        <v>0</v>
      </c>
      <c r="G291" s="13">
        <f t="shared" si="66"/>
        <v>0</v>
      </c>
      <c r="H291" s="13">
        <f t="shared" si="66"/>
        <v>0</v>
      </c>
      <c r="I291" s="13">
        <f t="shared" si="66"/>
        <v>0</v>
      </c>
      <c r="J291" s="13">
        <f t="shared" si="66"/>
        <v>0</v>
      </c>
      <c r="K291" s="13">
        <f t="shared" si="66"/>
        <v>0</v>
      </c>
      <c r="L291" s="13">
        <f t="shared" si="66"/>
        <v>0</v>
      </c>
      <c r="M291" s="13">
        <f t="shared" si="66"/>
        <v>0</v>
      </c>
      <c r="N291" s="13">
        <f t="shared" si="56"/>
        <v>0</v>
      </c>
      <c r="O291" s="13">
        <f>+O279+O282+O285+O286+O287+O290</f>
        <v>0</v>
      </c>
      <c r="P291" s="13">
        <f t="shared" si="57"/>
        <v>0</v>
      </c>
    </row>
    <row r="292" spans="2:16" x14ac:dyDescent="0.4">
      <c r="B292" s="68"/>
      <c r="C292" s="67" t="s">
        <v>28</v>
      </c>
      <c r="D292" s="7" t="s">
        <v>47</v>
      </c>
      <c r="E292" s="9"/>
      <c r="F292" s="9"/>
      <c r="G292" s="9">
        <v>4400000</v>
      </c>
      <c r="H292" s="9"/>
      <c r="I292" s="9"/>
      <c r="J292" s="9"/>
      <c r="K292" s="9"/>
      <c r="L292" s="9"/>
      <c r="M292" s="9"/>
      <c r="N292" s="9">
        <f t="shared" si="56"/>
        <v>4400000</v>
      </c>
      <c r="O292" s="9"/>
      <c r="P292" s="9">
        <f t="shared" si="57"/>
        <v>4400000</v>
      </c>
    </row>
    <row r="293" spans="2:16" x14ac:dyDescent="0.4">
      <c r="B293" s="68"/>
      <c r="C293" s="68"/>
      <c r="D293" s="7" t="s">
        <v>722</v>
      </c>
      <c r="E293" s="9"/>
      <c r="F293" s="9"/>
      <c r="G293" s="9"/>
      <c r="H293" s="9"/>
      <c r="I293" s="9"/>
      <c r="J293" s="9"/>
      <c r="K293" s="9"/>
      <c r="L293" s="9"/>
      <c r="M293" s="9"/>
      <c r="N293" s="9">
        <f t="shared" si="56"/>
        <v>0</v>
      </c>
      <c r="O293" s="9"/>
      <c r="P293" s="9">
        <f t="shared" si="57"/>
        <v>0</v>
      </c>
    </row>
    <row r="294" spans="2:16" x14ac:dyDescent="0.4">
      <c r="B294" s="68"/>
      <c r="C294" s="68"/>
      <c r="D294" s="7" t="s">
        <v>48</v>
      </c>
      <c r="E294" s="9">
        <f t="shared" ref="E294:M294" si="67">+E295+E296+E297+E298</f>
        <v>1572120</v>
      </c>
      <c r="F294" s="9">
        <f t="shared" si="67"/>
        <v>0</v>
      </c>
      <c r="G294" s="9">
        <f t="shared" si="67"/>
        <v>0</v>
      </c>
      <c r="H294" s="9">
        <f t="shared" si="67"/>
        <v>0</v>
      </c>
      <c r="I294" s="9">
        <f t="shared" si="67"/>
        <v>0</v>
      </c>
      <c r="J294" s="9">
        <f t="shared" si="67"/>
        <v>0</v>
      </c>
      <c r="K294" s="9">
        <f t="shared" si="67"/>
        <v>0</v>
      </c>
      <c r="L294" s="9">
        <f t="shared" si="67"/>
        <v>0</v>
      </c>
      <c r="M294" s="9">
        <f t="shared" si="67"/>
        <v>0</v>
      </c>
      <c r="N294" s="9">
        <f t="shared" si="56"/>
        <v>1572120</v>
      </c>
      <c r="O294" s="9">
        <f>+O295+O296+O297+O298</f>
        <v>0</v>
      </c>
      <c r="P294" s="9">
        <f t="shared" si="57"/>
        <v>1572120</v>
      </c>
    </row>
    <row r="295" spans="2:16" x14ac:dyDescent="0.4">
      <c r="B295" s="68"/>
      <c r="C295" s="68"/>
      <c r="D295" s="7" t="s">
        <v>278</v>
      </c>
      <c r="E295" s="9"/>
      <c r="F295" s="9"/>
      <c r="G295" s="9"/>
      <c r="H295" s="9"/>
      <c r="I295" s="9"/>
      <c r="J295" s="9"/>
      <c r="K295" s="9"/>
      <c r="L295" s="9"/>
      <c r="M295" s="9"/>
      <c r="N295" s="9">
        <f t="shared" si="56"/>
        <v>0</v>
      </c>
      <c r="O295" s="9"/>
      <c r="P295" s="9">
        <f t="shared" si="57"/>
        <v>0</v>
      </c>
    </row>
    <row r="296" spans="2:16" x14ac:dyDescent="0.4">
      <c r="B296" s="68"/>
      <c r="C296" s="68"/>
      <c r="D296" s="7" t="s">
        <v>279</v>
      </c>
      <c r="E296" s="9"/>
      <c r="F296" s="9"/>
      <c r="G296" s="9"/>
      <c r="H296" s="9"/>
      <c r="I296" s="9"/>
      <c r="J296" s="9"/>
      <c r="K296" s="9"/>
      <c r="L296" s="9"/>
      <c r="M296" s="9"/>
      <c r="N296" s="9">
        <f t="shared" si="56"/>
        <v>0</v>
      </c>
      <c r="O296" s="9"/>
      <c r="P296" s="9">
        <f t="shared" si="57"/>
        <v>0</v>
      </c>
    </row>
    <row r="297" spans="2:16" x14ac:dyDescent="0.4">
      <c r="B297" s="68"/>
      <c r="C297" s="68"/>
      <c r="D297" s="7" t="s">
        <v>280</v>
      </c>
      <c r="E297" s="9"/>
      <c r="F297" s="9"/>
      <c r="G297" s="9"/>
      <c r="H297" s="9"/>
      <c r="I297" s="9"/>
      <c r="J297" s="9"/>
      <c r="K297" s="9"/>
      <c r="L297" s="9"/>
      <c r="M297" s="9"/>
      <c r="N297" s="9">
        <f t="shared" si="56"/>
        <v>0</v>
      </c>
      <c r="O297" s="9"/>
      <c r="P297" s="9">
        <f t="shared" si="57"/>
        <v>0</v>
      </c>
    </row>
    <row r="298" spans="2:16" x14ac:dyDescent="0.4">
      <c r="B298" s="68"/>
      <c r="C298" s="68"/>
      <c r="D298" s="7" t="s">
        <v>281</v>
      </c>
      <c r="E298" s="9">
        <v>1572120</v>
      </c>
      <c r="F298" s="9"/>
      <c r="G298" s="9"/>
      <c r="H298" s="9"/>
      <c r="I298" s="9"/>
      <c r="J298" s="9"/>
      <c r="K298" s="9"/>
      <c r="L298" s="9"/>
      <c r="M298" s="9"/>
      <c r="N298" s="9">
        <f t="shared" si="56"/>
        <v>1572120</v>
      </c>
      <c r="O298" s="9"/>
      <c r="P298" s="9">
        <f t="shared" si="57"/>
        <v>1572120</v>
      </c>
    </row>
    <row r="299" spans="2:16" x14ac:dyDescent="0.4">
      <c r="B299" s="68"/>
      <c r="C299" s="68"/>
      <c r="D299" s="7" t="s">
        <v>49</v>
      </c>
      <c r="E299" s="9"/>
      <c r="F299" s="9"/>
      <c r="G299" s="9"/>
      <c r="H299" s="9"/>
      <c r="I299" s="9"/>
      <c r="J299" s="9"/>
      <c r="K299" s="9"/>
      <c r="L299" s="9"/>
      <c r="M299" s="9"/>
      <c r="N299" s="9">
        <f t="shared" si="56"/>
        <v>0</v>
      </c>
      <c r="O299" s="9"/>
      <c r="P299" s="9">
        <f t="shared" si="57"/>
        <v>0</v>
      </c>
    </row>
    <row r="300" spans="2:16" x14ac:dyDescent="0.4">
      <c r="B300" s="68"/>
      <c r="C300" s="68"/>
      <c r="D300" s="7" t="s">
        <v>50</v>
      </c>
      <c r="E300" s="9"/>
      <c r="F300" s="9"/>
      <c r="G300" s="9"/>
      <c r="H300" s="9"/>
      <c r="I300" s="9"/>
      <c r="J300" s="9"/>
      <c r="K300" s="9"/>
      <c r="L300" s="9"/>
      <c r="M300" s="9"/>
      <c r="N300" s="9">
        <f t="shared" si="56"/>
        <v>0</v>
      </c>
      <c r="O300" s="9"/>
      <c r="P300" s="9">
        <f t="shared" si="57"/>
        <v>0</v>
      </c>
    </row>
    <row r="301" spans="2:16" x14ac:dyDescent="0.4">
      <c r="B301" s="68"/>
      <c r="C301" s="68"/>
      <c r="D301" s="7" t="s">
        <v>51</v>
      </c>
      <c r="E301" s="9">
        <f t="shared" ref="E301:M301" si="68">+E302</f>
        <v>0</v>
      </c>
      <c r="F301" s="9">
        <f t="shared" si="68"/>
        <v>0</v>
      </c>
      <c r="G301" s="9">
        <f t="shared" si="68"/>
        <v>0</v>
      </c>
      <c r="H301" s="9">
        <f t="shared" si="68"/>
        <v>0</v>
      </c>
      <c r="I301" s="9">
        <f t="shared" si="68"/>
        <v>0</v>
      </c>
      <c r="J301" s="9">
        <f t="shared" si="68"/>
        <v>0</v>
      </c>
      <c r="K301" s="9">
        <f t="shared" si="68"/>
        <v>0</v>
      </c>
      <c r="L301" s="9">
        <f t="shared" si="68"/>
        <v>0</v>
      </c>
      <c r="M301" s="9">
        <f t="shared" si="68"/>
        <v>0</v>
      </c>
      <c r="N301" s="9">
        <f t="shared" si="56"/>
        <v>0</v>
      </c>
      <c r="O301" s="9">
        <f>+O302</f>
        <v>0</v>
      </c>
      <c r="P301" s="9">
        <f t="shared" si="57"/>
        <v>0</v>
      </c>
    </row>
    <row r="302" spans="2:16" x14ac:dyDescent="0.4">
      <c r="B302" s="68"/>
      <c r="C302" s="68"/>
      <c r="D302" s="7" t="s">
        <v>704</v>
      </c>
      <c r="E302" s="9"/>
      <c r="F302" s="9"/>
      <c r="G302" s="9"/>
      <c r="H302" s="9"/>
      <c r="I302" s="9"/>
      <c r="J302" s="9"/>
      <c r="K302" s="9"/>
      <c r="L302" s="9"/>
      <c r="M302" s="9"/>
      <c r="N302" s="9">
        <f t="shared" si="56"/>
        <v>0</v>
      </c>
      <c r="O302" s="9"/>
      <c r="P302" s="9">
        <f t="shared" si="57"/>
        <v>0</v>
      </c>
    </row>
    <row r="303" spans="2:16" x14ac:dyDescent="0.4">
      <c r="B303" s="68"/>
      <c r="C303" s="69"/>
      <c r="D303" s="11" t="s">
        <v>52</v>
      </c>
      <c r="E303" s="13">
        <f t="shared" ref="E303:M303" si="69">+E292+E293+E294+E299+E300+E301</f>
        <v>1572120</v>
      </c>
      <c r="F303" s="13">
        <f t="shared" si="69"/>
        <v>0</v>
      </c>
      <c r="G303" s="13">
        <f t="shared" si="69"/>
        <v>4400000</v>
      </c>
      <c r="H303" s="13">
        <f t="shared" si="69"/>
        <v>0</v>
      </c>
      <c r="I303" s="13">
        <f t="shared" si="69"/>
        <v>0</v>
      </c>
      <c r="J303" s="13">
        <f t="shared" si="69"/>
        <v>0</v>
      </c>
      <c r="K303" s="13">
        <f t="shared" si="69"/>
        <v>0</v>
      </c>
      <c r="L303" s="13">
        <f t="shared" si="69"/>
        <v>0</v>
      </c>
      <c r="M303" s="13">
        <f t="shared" si="69"/>
        <v>0</v>
      </c>
      <c r="N303" s="13">
        <f t="shared" si="56"/>
        <v>5972120</v>
      </c>
      <c r="O303" s="13">
        <f>+O292+O293+O294+O299+O300+O301</f>
        <v>0</v>
      </c>
      <c r="P303" s="13">
        <f t="shared" si="57"/>
        <v>5972120</v>
      </c>
    </row>
    <row r="304" spans="2:16" x14ac:dyDescent="0.4">
      <c r="B304" s="69"/>
      <c r="C304" s="17" t="s">
        <v>53</v>
      </c>
      <c r="D304" s="15"/>
      <c r="E304" s="16">
        <f t="shared" ref="E304:M304" si="70" xml:space="preserve"> +E291 - E303</f>
        <v>-1572120</v>
      </c>
      <c r="F304" s="16">
        <f t="shared" si="70"/>
        <v>0</v>
      </c>
      <c r="G304" s="16">
        <f t="shared" si="70"/>
        <v>-4400000</v>
      </c>
      <c r="H304" s="16">
        <f t="shared" si="70"/>
        <v>0</v>
      </c>
      <c r="I304" s="16">
        <f t="shared" si="70"/>
        <v>0</v>
      </c>
      <c r="J304" s="16">
        <f t="shared" si="70"/>
        <v>0</v>
      </c>
      <c r="K304" s="16">
        <f t="shared" si="70"/>
        <v>0</v>
      </c>
      <c r="L304" s="16">
        <f t="shared" si="70"/>
        <v>0</v>
      </c>
      <c r="M304" s="16">
        <f t="shared" si="70"/>
        <v>0</v>
      </c>
      <c r="N304" s="16">
        <f t="shared" si="56"/>
        <v>-5972120</v>
      </c>
      <c r="O304" s="16">
        <f xml:space="preserve"> +O291 - O303</f>
        <v>0</v>
      </c>
      <c r="P304" s="16">
        <f>P291-P303</f>
        <v>-5972120</v>
      </c>
    </row>
    <row r="305" spans="2:16" x14ac:dyDescent="0.4">
      <c r="B305" s="67" t="s">
        <v>54</v>
      </c>
      <c r="C305" s="67" t="s">
        <v>9</v>
      </c>
      <c r="D305" s="7" t="s">
        <v>55</v>
      </c>
      <c r="E305" s="9"/>
      <c r="F305" s="9"/>
      <c r="G305" s="9"/>
      <c r="H305" s="9"/>
      <c r="I305" s="9"/>
      <c r="J305" s="9"/>
      <c r="K305" s="9"/>
      <c r="L305" s="9"/>
      <c r="M305" s="9"/>
      <c r="N305" s="9">
        <f t="shared" si="56"/>
        <v>0</v>
      </c>
      <c r="O305" s="9"/>
      <c r="P305" s="9">
        <f t="shared" si="57"/>
        <v>0</v>
      </c>
    </row>
    <row r="306" spans="2:16" x14ac:dyDescent="0.4">
      <c r="B306" s="68"/>
      <c r="C306" s="68"/>
      <c r="D306" s="7" t="s">
        <v>56</v>
      </c>
      <c r="E306" s="9"/>
      <c r="F306" s="9"/>
      <c r="G306" s="9"/>
      <c r="H306" s="9"/>
      <c r="I306" s="9"/>
      <c r="J306" s="9"/>
      <c r="K306" s="9"/>
      <c r="L306" s="9"/>
      <c r="M306" s="9"/>
      <c r="N306" s="9">
        <f t="shared" si="56"/>
        <v>0</v>
      </c>
      <c r="O306" s="9"/>
      <c r="P306" s="9">
        <f t="shared" si="57"/>
        <v>0</v>
      </c>
    </row>
    <row r="307" spans="2:16" x14ac:dyDescent="0.4">
      <c r="B307" s="68"/>
      <c r="C307" s="68"/>
      <c r="D307" s="7" t="s">
        <v>57</v>
      </c>
      <c r="E307" s="9"/>
      <c r="F307" s="9"/>
      <c r="G307" s="9"/>
      <c r="H307" s="9"/>
      <c r="I307" s="9"/>
      <c r="J307" s="9"/>
      <c r="K307" s="9"/>
      <c r="L307" s="9"/>
      <c r="M307" s="9"/>
      <c r="N307" s="9">
        <f t="shared" si="56"/>
        <v>0</v>
      </c>
      <c r="O307" s="9"/>
      <c r="P307" s="9">
        <f t="shared" si="57"/>
        <v>0</v>
      </c>
    </row>
    <row r="308" spans="2:16" x14ac:dyDescent="0.4">
      <c r="B308" s="68"/>
      <c r="C308" s="68"/>
      <c r="D308" s="7" t="s">
        <v>723</v>
      </c>
      <c r="E308" s="9"/>
      <c r="F308" s="9"/>
      <c r="G308" s="9"/>
      <c r="H308" s="9"/>
      <c r="I308" s="9"/>
      <c r="J308" s="9"/>
      <c r="K308" s="9"/>
      <c r="L308" s="9"/>
      <c r="M308" s="9"/>
      <c r="N308" s="9">
        <f t="shared" si="56"/>
        <v>0</v>
      </c>
      <c r="O308" s="9"/>
      <c r="P308" s="9">
        <f t="shared" si="57"/>
        <v>0</v>
      </c>
    </row>
    <row r="309" spans="2:16" x14ac:dyDescent="0.4">
      <c r="B309" s="68"/>
      <c r="C309" s="68"/>
      <c r="D309" s="7" t="s">
        <v>58</v>
      </c>
      <c r="E309" s="9"/>
      <c r="F309" s="9"/>
      <c r="G309" s="9"/>
      <c r="H309" s="9"/>
      <c r="I309" s="9"/>
      <c r="J309" s="9"/>
      <c r="K309" s="9"/>
      <c r="L309" s="9"/>
      <c r="M309" s="9"/>
      <c r="N309" s="9">
        <f t="shared" si="56"/>
        <v>0</v>
      </c>
      <c r="O309" s="9"/>
      <c r="P309" s="9">
        <f t="shared" si="57"/>
        <v>0</v>
      </c>
    </row>
    <row r="310" spans="2:16" x14ac:dyDescent="0.4">
      <c r="B310" s="68"/>
      <c r="C310" s="68"/>
      <c r="D310" s="7" t="s">
        <v>724</v>
      </c>
      <c r="E310" s="9"/>
      <c r="F310" s="9"/>
      <c r="G310" s="9"/>
      <c r="H310" s="9"/>
      <c r="I310" s="9"/>
      <c r="J310" s="9"/>
      <c r="K310" s="9"/>
      <c r="L310" s="9"/>
      <c r="M310" s="9"/>
      <c r="N310" s="9">
        <f t="shared" si="56"/>
        <v>0</v>
      </c>
      <c r="O310" s="9"/>
      <c r="P310" s="9">
        <f t="shared" si="57"/>
        <v>0</v>
      </c>
    </row>
    <row r="311" spans="2:16" x14ac:dyDescent="0.4">
      <c r="B311" s="68"/>
      <c r="C311" s="68"/>
      <c r="D311" s="7" t="s">
        <v>59</v>
      </c>
      <c r="E311" s="9"/>
      <c r="F311" s="9"/>
      <c r="G311" s="9"/>
      <c r="H311" s="9"/>
      <c r="I311" s="9"/>
      <c r="J311" s="9"/>
      <c r="K311" s="9"/>
      <c r="L311" s="9"/>
      <c r="M311" s="9"/>
      <c r="N311" s="9">
        <f t="shared" si="56"/>
        <v>0</v>
      </c>
      <c r="O311" s="9"/>
      <c r="P311" s="9">
        <f t="shared" si="57"/>
        <v>0</v>
      </c>
    </row>
    <row r="312" spans="2:16" x14ac:dyDescent="0.4">
      <c r="B312" s="68"/>
      <c r="C312" s="68"/>
      <c r="D312" s="7" t="s">
        <v>60</v>
      </c>
      <c r="E312" s="9">
        <f t="shared" ref="E312:M312" si="71">+E313+E314+E315</f>
        <v>0</v>
      </c>
      <c r="F312" s="9">
        <f t="shared" si="71"/>
        <v>0</v>
      </c>
      <c r="G312" s="9">
        <f t="shared" si="71"/>
        <v>0</v>
      </c>
      <c r="H312" s="9">
        <f t="shared" si="71"/>
        <v>0</v>
      </c>
      <c r="I312" s="9">
        <f t="shared" si="71"/>
        <v>0</v>
      </c>
      <c r="J312" s="9">
        <f t="shared" si="71"/>
        <v>865215</v>
      </c>
      <c r="K312" s="9">
        <f t="shared" si="71"/>
        <v>0</v>
      </c>
      <c r="L312" s="9">
        <f t="shared" si="71"/>
        <v>0</v>
      </c>
      <c r="M312" s="9">
        <f t="shared" si="71"/>
        <v>0</v>
      </c>
      <c r="N312" s="9">
        <f t="shared" si="56"/>
        <v>865215</v>
      </c>
      <c r="O312" s="9">
        <f>+O313+O314+O315</f>
        <v>0</v>
      </c>
      <c r="P312" s="9">
        <f t="shared" si="57"/>
        <v>865215</v>
      </c>
    </row>
    <row r="313" spans="2:16" x14ac:dyDescent="0.4">
      <c r="B313" s="68"/>
      <c r="C313" s="68"/>
      <c r="D313" s="7" t="s">
        <v>282</v>
      </c>
      <c r="E313" s="9"/>
      <c r="F313" s="9"/>
      <c r="G313" s="9"/>
      <c r="H313" s="9"/>
      <c r="I313" s="9"/>
      <c r="J313" s="9">
        <v>865215</v>
      </c>
      <c r="K313" s="9"/>
      <c r="L313" s="9"/>
      <c r="M313" s="9"/>
      <c r="N313" s="9">
        <f t="shared" si="56"/>
        <v>865215</v>
      </c>
      <c r="O313" s="9"/>
      <c r="P313" s="9">
        <f t="shared" si="57"/>
        <v>865215</v>
      </c>
    </row>
    <row r="314" spans="2:16" x14ac:dyDescent="0.4">
      <c r="B314" s="68"/>
      <c r="C314" s="68"/>
      <c r="D314" s="7" t="s">
        <v>283</v>
      </c>
      <c r="E314" s="9"/>
      <c r="F314" s="9"/>
      <c r="G314" s="9"/>
      <c r="H314" s="9"/>
      <c r="I314" s="9"/>
      <c r="J314" s="9"/>
      <c r="K314" s="9"/>
      <c r="L314" s="9"/>
      <c r="M314" s="9"/>
      <c r="N314" s="9">
        <f t="shared" si="56"/>
        <v>0</v>
      </c>
      <c r="O314" s="9"/>
      <c r="P314" s="9">
        <f t="shared" si="57"/>
        <v>0</v>
      </c>
    </row>
    <row r="315" spans="2:16" x14ac:dyDescent="0.4">
      <c r="B315" s="68"/>
      <c r="C315" s="68"/>
      <c r="D315" s="7" t="s">
        <v>284</v>
      </c>
      <c r="E315" s="9"/>
      <c r="F315" s="9"/>
      <c r="G315" s="9"/>
      <c r="H315" s="9"/>
      <c r="I315" s="9"/>
      <c r="J315" s="9"/>
      <c r="K315" s="9"/>
      <c r="L315" s="9"/>
      <c r="M315" s="9"/>
      <c r="N315" s="9">
        <f t="shared" si="56"/>
        <v>0</v>
      </c>
      <c r="O315" s="9"/>
      <c r="P315" s="9">
        <f t="shared" si="57"/>
        <v>0</v>
      </c>
    </row>
    <row r="316" spans="2:16" x14ac:dyDescent="0.4">
      <c r="B316" s="68"/>
      <c r="C316" s="68"/>
      <c r="D316" s="7" t="s">
        <v>83</v>
      </c>
      <c r="E316" s="9"/>
      <c r="F316" s="9"/>
      <c r="G316" s="9"/>
      <c r="H316" s="9"/>
      <c r="I316" s="9"/>
      <c r="J316" s="9"/>
      <c r="K316" s="9"/>
      <c r="L316" s="9"/>
      <c r="M316" s="9"/>
      <c r="N316" s="9">
        <f t="shared" si="56"/>
        <v>0</v>
      </c>
      <c r="O316" s="9"/>
      <c r="P316" s="9">
        <f t="shared" si="57"/>
        <v>0</v>
      </c>
    </row>
    <row r="317" spans="2:16" x14ac:dyDescent="0.4">
      <c r="B317" s="68"/>
      <c r="C317" s="68"/>
      <c r="D317" s="7" t="s">
        <v>100</v>
      </c>
      <c r="E317" s="9"/>
      <c r="F317" s="9"/>
      <c r="G317" s="9"/>
      <c r="H317" s="9"/>
      <c r="I317" s="9"/>
      <c r="J317" s="9"/>
      <c r="K317" s="9"/>
      <c r="L317" s="9"/>
      <c r="M317" s="9"/>
      <c r="N317" s="9">
        <f t="shared" si="56"/>
        <v>0</v>
      </c>
      <c r="O317" s="9"/>
      <c r="P317" s="9">
        <f t="shared" si="57"/>
        <v>0</v>
      </c>
    </row>
    <row r="318" spans="2:16" x14ac:dyDescent="0.4">
      <c r="B318" s="68"/>
      <c r="C318" s="68"/>
      <c r="D318" s="7" t="s">
        <v>84</v>
      </c>
      <c r="E318" s="9"/>
      <c r="F318" s="9"/>
      <c r="G318" s="9"/>
      <c r="H318" s="9"/>
      <c r="I318" s="9"/>
      <c r="J318" s="9"/>
      <c r="K318" s="9"/>
      <c r="L318" s="9"/>
      <c r="M318" s="9"/>
      <c r="N318" s="9">
        <f t="shared" si="56"/>
        <v>0</v>
      </c>
      <c r="O318" s="9"/>
      <c r="P318" s="9">
        <f t="shared" si="57"/>
        <v>0</v>
      </c>
    </row>
    <row r="319" spans="2:16" x14ac:dyDescent="0.4">
      <c r="B319" s="68"/>
      <c r="C319" s="68"/>
      <c r="D319" s="7" t="s">
        <v>101</v>
      </c>
      <c r="E319" s="9"/>
      <c r="F319" s="9"/>
      <c r="G319" s="9"/>
      <c r="H319" s="9"/>
      <c r="I319" s="9"/>
      <c r="J319" s="9"/>
      <c r="K319" s="9"/>
      <c r="L319" s="9"/>
      <c r="M319" s="9"/>
      <c r="N319" s="9">
        <f t="shared" si="56"/>
        <v>0</v>
      </c>
      <c r="O319" s="9"/>
      <c r="P319" s="9">
        <f t="shared" si="57"/>
        <v>0</v>
      </c>
    </row>
    <row r="320" spans="2:16" x14ac:dyDescent="0.4">
      <c r="B320" s="68"/>
      <c r="C320" s="68"/>
      <c r="D320" s="7" t="s">
        <v>85</v>
      </c>
      <c r="E320" s="9"/>
      <c r="F320" s="9"/>
      <c r="G320" s="9"/>
      <c r="H320" s="9"/>
      <c r="I320" s="9"/>
      <c r="J320" s="9"/>
      <c r="K320" s="9"/>
      <c r="L320" s="9"/>
      <c r="M320" s="9"/>
      <c r="N320" s="9">
        <f t="shared" si="56"/>
        <v>0</v>
      </c>
      <c r="O320" s="9"/>
      <c r="P320" s="9">
        <f t="shared" si="57"/>
        <v>0</v>
      </c>
    </row>
    <row r="321" spans="2:16" x14ac:dyDescent="0.4">
      <c r="B321" s="68"/>
      <c r="C321" s="68"/>
      <c r="D321" s="7" t="s">
        <v>102</v>
      </c>
      <c r="E321" s="9"/>
      <c r="F321" s="9"/>
      <c r="G321" s="9"/>
      <c r="H321" s="9"/>
      <c r="I321" s="9"/>
      <c r="J321" s="9"/>
      <c r="K321" s="9"/>
      <c r="L321" s="9"/>
      <c r="M321" s="9">
        <v>2500000</v>
      </c>
      <c r="N321" s="9">
        <f t="shared" si="56"/>
        <v>2500000</v>
      </c>
      <c r="O321" s="9"/>
      <c r="P321" s="9">
        <f t="shared" si="57"/>
        <v>2500000</v>
      </c>
    </row>
    <row r="322" spans="2:16" x14ac:dyDescent="0.4">
      <c r="B322" s="68"/>
      <c r="C322" s="68"/>
      <c r="D322" s="7" t="s">
        <v>293</v>
      </c>
      <c r="E322" s="9">
        <v>34494176</v>
      </c>
      <c r="F322" s="9"/>
      <c r="G322" s="9"/>
      <c r="H322" s="9"/>
      <c r="I322" s="9"/>
      <c r="J322" s="9"/>
      <c r="K322" s="9"/>
      <c r="L322" s="9"/>
      <c r="M322" s="9"/>
      <c r="N322" s="9">
        <f t="shared" si="56"/>
        <v>34494176</v>
      </c>
      <c r="O322" s="9">
        <v>34494176</v>
      </c>
      <c r="P322" s="9">
        <f t="shared" si="57"/>
        <v>0</v>
      </c>
    </row>
    <row r="323" spans="2:16" x14ac:dyDescent="0.4">
      <c r="B323" s="68"/>
      <c r="C323" s="68"/>
      <c r="D323" s="7" t="s">
        <v>61</v>
      </c>
      <c r="E323" s="9"/>
      <c r="F323" s="9"/>
      <c r="G323" s="9"/>
      <c r="H323" s="9"/>
      <c r="I323" s="9"/>
      <c r="J323" s="9"/>
      <c r="K323" s="9"/>
      <c r="L323" s="9"/>
      <c r="M323" s="9"/>
      <c r="N323" s="9">
        <f t="shared" si="56"/>
        <v>0</v>
      </c>
      <c r="O323" s="9"/>
      <c r="P323" s="9">
        <f t="shared" si="57"/>
        <v>0</v>
      </c>
    </row>
    <row r="324" spans="2:16" x14ac:dyDescent="0.4">
      <c r="B324" s="68"/>
      <c r="C324" s="69"/>
      <c r="D324" s="11" t="s">
        <v>62</v>
      </c>
      <c r="E324" s="13">
        <f t="shared" ref="E324:M324" si="72">+E305+E306+E307+E308+E309+E310+E311+E312+E316+E317+E318+E319+E320+E321+E322+E323</f>
        <v>34494176</v>
      </c>
      <c r="F324" s="13">
        <f t="shared" si="72"/>
        <v>0</v>
      </c>
      <c r="G324" s="13">
        <f t="shared" si="72"/>
        <v>0</v>
      </c>
      <c r="H324" s="13">
        <f t="shared" si="72"/>
        <v>0</v>
      </c>
      <c r="I324" s="13">
        <f t="shared" si="72"/>
        <v>0</v>
      </c>
      <c r="J324" s="13">
        <f t="shared" si="72"/>
        <v>865215</v>
      </c>
      <c r="K324" s="13">
        <f t="shared" si="72"/>
        <v>0</v>
      </c>
      <c r="L324" s="13">
        <f t="shared" si="72"/>
        <v>0</v>
      </c>
      <c r="M324" s="13">
        <f t="shared" si="72"/>
        <v>2500000</v>
      </c>
      <c r="N324" s="13">
        <f t="shared" si="56"/>
        <v>37859391</v>
      </c>
      <c r="O324" s="13">
        <f>+O305+O306+O307+O308+O309+O310+O311+O312+O316+O317+O318+O319+O320+O321+O322+O323</f>
        <v>34494176</v>
      </c>
      <c r="P324" s="13">
        <f t="shared" si="57"/>
        <v>3365215</v>
      </c>
    </row>
    <row r="325" spans="2:16" x14ac:dyDescent="0.4">
      <c r="B325" s="68"/>
      <c r="C325" s="67" t="s">
        <v>28</v>
      </c>
      <c r="D325" s="7" t="s">
        <v>63</v>
      </c>
      <c r="E325" s="9"/>
      <c r="F325" s="9"/>
      <c r="G325" s="9"/>
      <c r="H325" s="9"/>
      <c r="I325" s="9"/>
      <c r="J325" s="9"/>
      <c r="K325" s="9"/>
      <c r="L325" s="9"/>
      <c r="M325" s="9"/>
      <c r="N325" s="9">
        <f t="shared" si="56"/>
        <v>0</v>
      </c>
      <c r="O325" s="9"/>
      <c r="P325" s="9">
        <f t="shared" si="57"/>
        <v>0</v>
      </c>
    </row>
    <row r="326" spans="2:16" x14ac:dyDescent="0.4">
      <c r="B326" s="68"/>
      <c r="C326" s="68"/>
      <c r="D326" s="7" t="s">
        <v>64</v>
      </c>
      <c r="E326" s="9"/>
      <c r="F326" s="9"/>
      <c r="G326" s="9"/>
      <c r="H326" s="9"/>
      <c r="I326" s="9"/>
      <c r="J326" s="9"/>
      <c r="K326" s="9"/>
      <c r="L326" s="9"/>
      <c r="M326" s="9"/>
      <c r="N326" s="9">
        <f t="shared" si="56"/>
        <v>0</v>
      </c>
      <c r="O326" s="9"/>
      <c r="P326" s="9">
        <f t="shared" si="57"/>
        <v>0</v>
      </c>
    </row>
    <row r="327" spans="2:16" x14ac:dyDescent="0.4">
      <c r="B327" s="68"/>
      <c r="C327" s="68"/>
      <c r="D327" s="7" t="s">
        <v>725</v>
      </c>
      <c r="E327" s="9"/>
      <c r="F327" s="9"/>
      <c r="G327" s="9"/>
      <c r="H327" s="9"/>
      <c r="I327" s="9"/>
      <c r="J327" s="9"/>
      <c r="K327" s="9"/>
      <c r="L327" s="9"/>
      <c r="M327" s="9"/>
      <c r="N327" s="9">
        <f t="shared" si="56"/>
        <v>0</v>
      </c>
      <c r="O327" s="9"/>
      <c r="P327" s="9">
        <f t="shared" si="57"/>
        <v>0</v>
      </c>
    </row>
    <row r="328" spans="2:16" x14ac:dyDescent="0.4">
      <c r="B328" s="68"/>
      <c r="C328" s="68"/>
      <c r="D328" s="7" t="s">
        <v>65</v>
      </c>
      <c r="E328" s="9"/>
      <c r="F328" s="9"/>
      <c r="G328" s="9"/>
      <c r="H328" s="9"/>
      <c r="I328" s="9"/>
      <c r="J328" s="9"/>
      <c r="K328" s="9"/>
      <c r="L328" s="9"/>
      <c r="M328" s="9"/>
      <c r="N328" s="9">
        <f t="shared" ref="N328:N347" si="73">+E328+F328+G328+H328+I328+J328+K328+L328+M328</f>
        <v>0</v>
      </c>
      <c r="O328" s="9"/>
      <c r="P328" s="9">
        <f t="shared" ref="P328:P346" si="74">N328-ABS(O328)</f>
        <v>0</v>
      </c>
    </row>
    <row r="329" spans="2:16" x14ac:dyDescent="0.4">
      <c r="B329" s="68"/>
      <c r="C329" s="68"/>
      <c r="D329" s="7" t="s">
        <v>726</v>
      </c>
      <c r="E329" s="9"/>
      <c r="F329" s="9"/>
      <c r="G329" s="9"/>
      <c r="H329" s="9"/>
      <c r="I329" s="9"/>
      <c r="J329" s="9"/>
      <c r="K329" s="9"/>
      <c r="L329" s="9"/>
      <c r="M329" s="9"/>
      <c r="N329" s="9">
        <f t="shared" si="73"/>
        <v>0</v>
      </c>
      <c r="O329" s="9"/>
      <c r="P329" s="9">
        <f t="shared" si="74"/>
        <v>0</v>
      </c>
    </row>
    <row r="330" spans="2:16" x14ac:dyDescent="0.4">
      <c r="B330" s="68"/>
      <c r="C330" s="68"/>
      <c r="D330" s="7" t="s">
        <v>66</v>
      </c>
      <c r="E330" s="9"/>
      <c r="F330" s="9"/>
      <c r="G330" s="9"/>
      <c r="H330" s="9"/>
      <c r="I330" s="9"/>
      <c r="J330" s="9"/>
      <c r="K330" s="9"/>
      <c r="L330" s="9"/>
      <c r="M330" s="9"/>
      <c r="N330" s="9">
        <f t="shared" si="73"/>
        <v>0</v>
      </c>
      <c r="O330" s="9"/>
      <c r="P330" s="9">
        <f t="shared" si="74"/>
        <v>0</v>
      </c>
    </row>
    <row r="331" spans="2:16" x14ac:dyDescent="0.4">
      <c r="B331" s="68"/>
      <c r="C331" s="68"/>
      <c r="D331" s="7" t="s">
        <v>67</v>
      </c>
      <c r="E331" s="9">
        <f t="shared" ref="E331:M331" si="75">+E332+E333+E334</f>
        <v>408179</v>
      </c>
      <c r="F331" s="9">
        <f t="shared" si="75"/>
        <v>25908</v>
      </c>
      <c r="G331" s="9">
        <f t="shared" si="75"/>
        <v>0</v>
      </c>
      <c r="H331" s="9">
        <f t="shared" si="75"/>
        <v>0</v>
      </c>
      <c r="I331" s="9">
        <f t="shared" si="75"/>
        <v>0</v>
      </c>
      <c r="J331" s="9">
        <f t="shared" si="75"/>
        <v>42940</v>
      </c>
      <c r="K331" s="9">
        <f t="shared" si="75"/>
        <v>0</v>
      </c>
      <c r="L331" s="9">
        <f t="shared" si="75"/>
        <v>147420</v>
      </c>
      <c r="M331" s="9">
        <f t="shared" si="75"/>
        <v>65880</v>
      </c>
      <c r="N331" s="9">
        <f t="shared" si="73"/>
        <v>690327</v>
      </c>
      <c r="O331" s="9">
        <f>+O332+O333+O334</f>
        <v>0</v>
      </c>
      <c r="P331" s="9">
        <f t="shared" si="74"/>
        <v>690327</v>
      </c>
    </row>
    <row r="332" spans="2:16" x14ac:dyDescent="0.4">
      <c r="B332" s="68"/>
      <c r="C332" s="68"/>
      <c r="D332" s="7" t="s">
        <v>285</v>
      </c>
      <c r="E332" s="9">
        <v>408179</v>
      </c>
      <c r="F332" s="9">
        <v>25908</v>
      </c>
      <c r="G332" s="9"/>
      <c r="H332" s="9"/>
      <c r="I332" s="9"/>
      <c r="J332" s="9">
        <v>42940</v>
      </c>
      <c r="K332" s="9"/>
      <c r="L332" s="9">
        <v>147420</v>
      </c>
      <c r="M332" s="9">
        <v>65880</v>
      </c>
      <c r="N332" s="9">
        <f t="shared" si="73"/>
        <v>690327</v>
      </c>
      <c r="O332" s="9"/>
      <c r="P332" s="9">
        <f t="shared" si="74"/>
        <v>690327</v>
      </c>
    </row>
    <row r="333" spans="2:16" x14ac:dyDescent="0.4">
      <c r="B333" s="68"/>
      <c r="C333" s="68"/>
      <c r="D333" s="7" t="s">
        <v>286</v>
      </c>
      <c r="E333" s="9"/>
      <c r="F333" s="9"/>
      <c r="G333" s="9"/>
      <c r="H333" s="9"/>
      <c r="I333" s="9"/>
      <c r="J333" s="9"/>
      <c r="K333" s="9"/>
      <c r="L333" s="9"/>
      <c r="M333" s="9"/>
      <c r="N333" s="9">
        <f t="shared" si="73"/>
        <v>0</v>
      </c>
      <c r="O333" s="9"/>
      <c r="P333" s="9">
        <f t="shared" si="74"/>
        <v>0</v>
      </c>
    </row>
    <row r="334" spans="2:16" x14ac:dyDescent="0.4">
      <c r="B334" s="68"/>
      <c r="C334" s="68"/>
      <c r="D334" s="7" t="s">
        <v>287</v>
      </c>
      <c r="E334" s="9"/>
      <c r="F334" s="9"/>
      <c r="G334" s="9"/>
      <c r="H334" s="9"/>
      <c r="I334" s="9"/>
      <c r="J334" s="9"/>
      <c r="K334" s="9"/>
      <c r="L334" s="9"/>
      <c r="M334" s="9"/>
      <c r="N334" s="9">
        <f t="shared" si="73"/>
        <v>0</v>
      </c>
      <c r="O334" s="9"/>
      <c r="P334" s="9">
        <f t="shared" si="74"/>
        <v>0</v>
      </c>
    </row>
    <row r="335" spans="2:16" x14ac:dyDescent="0.4">
      <c r="B335" s="68"/>
      <c r="C335" s="68"/>
      <c r="D335" s="7" t="s">
        <v>86</v>
      </c>
      <c r="E335" s="9"/>
      <c r="F335" s="9"/>
      <c r="G335" s="9"/>
      <c r="H335" s="9"/>
      <c r="I335" s="9"/>
      <c r="J335" s="9"/>
      <c r="K335" s="9"/>
      <c r="L335" s="9"/>
      <c r="M335" s="9"/>
      <c r="N335" s="9">
        <f t="shared" si="73"/>
        <v>0</v>
      </c>
      <c r="O335" s="9"/>
      <c r="P335" s="9">
        <f t="shared" si="74"/>
        <v>0</v>
      </c>
    </row>
    <row r="336" spans="2:16" x14ac:dyDescent="0.4">
      <c r="B336" s="68"/>
      <c r="C336" s="68"/>
      <c r="D336" s="7" t="s">
        <v>103</v>
      </c>
      <c r="E336" s="9"/>
      <c r="F336" s="9"/>
      <c r="G336" s="9"/>
      <c r="H336" s="9"/>
      <c r="I336" s="9"/>
      <c r="J336" s="9"/>
      <c r="K336" s="9"/>
      <c r="L336" s="9"/>
      <c r="M336" s="9"/>
      <c r="N336" s="9">
        <f t="shared" si="73"/>
        <v>0</v>
      </c>
      <c r="O336" s="9"/>
      <c r="P336" s="9">
        <f t="shared" si="74"/>
        <v>0</v>
      </c>
    </row>
    <row r="337" spans="2:16" x14ac:dyDescent="0.4">
      <c r="B337" s="68"/>
      <c r="C337" s="68"/>
      <c r="D337" s="7" t="s">
        <v>87</v>
      </c>
      <c r="E337" s="9"/>
      <c r="F337" s="9"/>
      <c r="G337" s="9"/>
      <c r="H337" s="9"/>
      <c r="I337" s="9"/>
      <c r="J337" s="9"/>
      <c r="K337" s="9"/>
      <c r="L337" s="9"/>
      <c r="M337" s="9"/>
      <c r="N337" s="9">
        <f t="shared" si="73"/>
        <v>0</v>
      </c>
      <c r="O337" s="9"/>
      <c r="P337" s="9">
        <f t="shared" si="74"/>
        <v>0</v>
      </c>
    </row>
    <row r="338" spans="2:16" x14ac:dyDescent="0.4">
      <c r="B338" s="68"/>
      <c r="C338" s="68"/>
      <c r="D338" s="18" t="s">
        <v>104</v>
      </c>
      <c r="E338" s="19"/>
      <c r="F338" s="19"/>
      <c r="G338" s="19"/>
      <c r="H338" s="19"/>
      <c r="I338" s="19"/>
      <c r="J338" s="19"/>
      <c r="K338" s="19"/>
      <c r="L338" s="19"/>
      <c r="M338" s="19"/>
      <c r="N338" s="19">
        <f t="shared" si="73"/>
        <v>0</v>
      </c>
      <c r="O338" s="19"/>
      <c r="P338" s="19">
        <f t="shared" si="74"/>
        <v>0</v>
      </c>
    </row>
    <row r="339" spans="2:16" x14ac:dyDescent="0.4">
      <c r="B339" s="68"/>
      <c r="C339" s="68"/>
      <c r="D339" s="18" t="s">
        <v>88</v>
      </c>
      <c r="E339" s="19"/>
      <c r="F339" s="19"/>
      <c r="G339" s="19"/>
      <c r="H339" s="19"/>
      <c r="I339" s="19"/>
      <c r="J339" s="19"/>
      <c r="K339" s="19"/>
      <c r="L339" s="19"/>
      <c r="M339" s="19"/>
      <c r="N339" s="19">
        <f t="shared" si="73"/>
        <v>0</v>
      </c>
      <c r="O339" s="19"/>
      <c r="P339" s="19">
        <f t="shared" si="74"/>
        <v>0</v>
      </c>
    </row>
    <row r="340" spans="2:16" x14ac:dyDescent="0.4">
      <c r="B340" s="68"/>
      <c r="C340" s="68"/>
      <c r="D340" s="18" t="s">
        <v>105</v>
      </c>
      <c r="E340" s="19"/>
      <c r="F340" s="19">
        <v>1700000</v>
      </c>
      <c r="G340" s="19"/>
      <c r="H340" s="19">
        <v>105593</v>
      </c>
      <c r="I340" s="19">
        <v>327953</v>
      </c>
      <c r="J340" s="19">
        <v>2566454</v>
      </c>
      <c r="K340" s="19"/>
      <c r="L340" s="19"/>
      <c r="M340" s="19"/>
      <c r="N340" s="19">
        <f t="shared" si="73"/>
        <v>4700000</v>
      </c>
      <c r="O340" s="19"/>
      <c r="P340" s="19">
        <f t="shared" si="74"/>
        <v>4700000</v>
      </c>
    </row>
    <row r="341" spans="2:16" x14ac:dyDescent="0.4">
      <c r="B341" s="68"/>
      <c r="C341" s="68"/>
      <c r="D341" s="36" t="s">
        <v>294</v>
      </c>
      <c r="E341" s="19"/>
      <c r="F341" s="19"/>
      <c r="G341" s="19">
        <v>34494176</v>
      </c>
      <c r="H341" s="19"/>
      <c r="I341" s="19"/>
      <c r="J341" s="19"/>
      <c r="K341" s="19"/>
      <c r="L341" s="19"/>
      <c r="M341" s="19"/>
      <c r="N341" s="19">
        <f t="shared" si="73"/>
        <v>34494176</v>
      </c>
      <c r="O341" s="19">
        <v>34494176</v>
      </c>
      <c r="P341" s="19">
        <f t="shared" si="74"/>
        <v>0</v>
      </c>
    </row>
    <row r="342" spans="2:16" x14ac:dyDescent="0.4">
      <c r="B342" s="68"/>
      <c r="C342" s="68"/>
      <c r="D342" s="18" t="s">
        <v>68</v>
      </c>
      <c r="E342" s="19"/>
      <c r="F342" s="19"/>
      <c r="G342" s="19"/>
      <c r="H342" s="19"/>
      <c r="I342" s="19"/>
      <c r="J342" s="19"/>
      <c r="K342" s="19"/>
      <c r="L342" s="19"/>
      <c r="M342" s="19"/>
      <c r="N342" s="19">
        <f t="shared" si="73"/>
        <v>0</v>
      </c>
      <c r="O342" s="19"/>
      <c r="P342" s="19">
        <f t="shared" si="74"/>
        <v>0</v>
      </c>
    </row>
    <row r="343" spans="2:16" x14ac:dyDescent="0.4">
      <c r="B343" s="68"/>
      <c r="C343" s="69"/>
      <c r="D343" s="20" t="s">
        <v>69</v>
      </c>
      <c r="E343" s="21">
        <f t="shared" ref="E343:M343" si="76">+E325+E326+E327+E328+E329+E330+E331+E335+E336+E337+E338+E339+E340+E341+E342</f>
        <v>408179</v>
      </c>
      <c r="F343" s="21">
        <f t="shared" si="76"/>
        <v>1725908</v>
      </c>
      <c r="G343" s="21">
        <f t="shared" si="76"/>
        <v>34494176</v>
      </c>
      <c r="H343" s="21">
        <f t="shared" si="76"/>
        <v>105593</v>
      </c>
      <c r="I343" s="21">
        <f t="shared" si="76"/>
        <v>327953</v>
      </c>
      <c r="J343" s="21">
        <f t="shared" si="76"/>
        <v>2609394</v>
      </c>
      <c r="K343" s="21">
        <f t="shared" si="76"/>
        <v>0</v>
      </c>
      <c r="L343" s="21">
        <f t="shared" si="76"/>
        <v>147420</v>
      </c>
      <c r="M343" s="21">
        <f t="shared" si="76"/>
        <v>65880</v>
      </c>
      <c r="N343" s="21">
        <f t="shared" si="73"/>
        <v>39884503</v>
      </c>
      <c r="O343" s="21">
        <f>+O325+O326+O327+O328+O329+O330+O331+O335+O336+O337+O338+O339+O340+O341+O342</f>
        <v>34494176</v>
      </c>
      <c r="P343" s="21">
        <f t="shared" si="74"/>
        <v>5390327</v>
      </c>
    </row>
    <row r="344" spans="2:16" x14ac:dyDescent="0.4">
      <c r="B344" s="69"/>
      <c r="C344" s="17" t="s">
        <v>70</v>
      </c>
      <c r="D344" s="15"/>
      <c r="E344" s="16">
        <f t="shared" ref="E344:M344" si="77" xml:space="preserve"> +E324 - E343</f>
        <v>34085997</v>
      </c>
      <c r="F344" s="16">
        <f t="shared" si="77"/>
        <v>-1725908</v>
      </c>
      <c r="G344" s="16">
        <f t="shared" si="77"/>
        <v>-34494176</v>
      </c>
      <c r="H344" s="16">
        <f t="shared" si="77"/>
        <v>-105593</v>
      </c>
      <c r="I344" s="16">
        <f t="shared" si="77"/>
        <v>-327953</v>
      </c>
      <c r="J344" s="16">
        <f t="shared" si="77"/>
        <v>-1744179</v>
      </c>
      <c r="K344" s="16">
        <f t="shared" si="77"/>
        <v>0</v>
      </c>
      <c r="L344" s="16">
        <f t="shared" si="77"/>
        <v>-147420</v>
      </c>
      <c r="M344" s="16">
        <f t="shared" si="77"/>
        <v>2434120</v>
      </c>
      <c r="N344" s="16">
        <f t="shared" si="73"/>
        <v>-2025112</v>
      </c>
      <c r="O344" s="16">
        <f xml:space="preserve"> +O324 - O343</f>
        <v>0</v>
      </c>
      <c r="P344" s="16">
        <f>P324-P343</f>
        <v>-2025112</v>
      </c>
    </row>
    <row r="345" spans="2:16" x14ac:dyDescent="0.4">
      <c r="B345" s="17" t="s">
        <v>89</v>
      </c>
      <c r="C345" s="14"/>
      <c r="D345" s="15"/>
      <c r="E345" s="16">
        <f t="shared" ref="E345:M345" si="78" xml:space="preserve"> +E278 +E304 +E344</f>
        <v>39786223</v>
      </c>
      <c r="F345" s="16">
        <f t="shared" si="78"/>
        <v>1064834</v>
      </c>
      <c r="G345" s="16">
        <f t="shared" si="78"/>
        <v>-41703961</v>
      </c>
      <c r="H345" s="16">
        <f t="shared" si="78"/>
        <v>0</v>
      </c>
      <c r="I345" s="16">
        <f t="shared" si="78"/>
        <v>0</v>
      </c>
      <c r="J345" s="16">
        <f t="shared" si="78"/>
        <v>1733314</v>
      </c>
      <c r="K345" s="16">
        <f t="shared" si="78"/>
        <v>0</v>
      </c>
      <c r="L345" s="16">
        <f t="shared" si="78"/>
        <v>-2578918</v>
      </c>
      <c r="M345" s="16">
        <f t="shared" si="78"/>
        <v>211490</v>
      </c>
      <c r="N345" s="16">
        <f t="shared" si="73"/>
        <v>-1487018</v>
      </c>
      <c r="O345" s="16">
        <f xml:space="preserve"> +O278 +O304 +O344</f>
        <v>0</v>
      </c>
      <c r="P345" s="16">
        <f>P278+P304+P344</f>
        <v>-1487018</v>
      </c>
    </row>
    <row r="346" spans="2:16" x14ac:dyDescent="0.4">
      <c r="B346" s="17" t="s">
        <v>90</v>
      </c>
      <c r="C346" s="14"/>
      <c r="D346" s="15"/>
      <c r="E346" s="16">
        <v>25367945</v>
      </c>
      <c r="F346" s="16">
        <v>24229149</v>
      </c>
      <c r="G346" s="16">
        <v>41703961</v>
      </c>
      <c r="H346" s="16"/>
      <c r="I346" s="16"/>
      <c r="J346" s="16">
        <v>8507737</v>
      </c>
      <c r="K346" s="16"/>
      <c r="L346" s="16">
        <v>28733767</v>
      </c>
      <c r="M346" s="16">
        <v>1433838</v>
      </c>
      <c r="N346" s="16">
        <f t="shared" si="73"/>
        <v>129976397</v>
      </c>
      <c r="O346" s="16"/>
      <c r="P346" s="16">
        <f t="shared" si="74"/>
        <v>129976397</v>
      </c>
    </row>
    <row r="347" spans="2:16" x14ac:dyDescent="0.4">
      <c r="B347" s="17" t="s">
        <v>91</v>
      </c>
      <c r="C347" s="14"/>
      <c r="D347" s="15"/>
      <c r="E347" s="16">
        <f t="shared" ref="E347:M347" si="79" xml:space="preserve"> +E345 +E346</f>
        <v>65154168</v>
      </c>
      <c r="F347" s="16">
        <f t="shared" si="79"/>
        <v>25293983</v>
      </c>
      <c r="G347" s="16">
        <f t="shared" si="79"/>
        <v>0</v>
      </c>
      <c r="H347" s="16">
        <f t="shared" si="79"/>
        <v>0</v>
      </c>
      <c r="I347" s="16">
        <f t="shared" si="79"/>
        <v>0</v>
      </c>
      <c r="J347" s="16">
        <f t="shared" si="79"/>
        <v>10241051</v>
      </c>
      <c r="K347" s="16">
        <f t="shared" si="79"/>
        <v>0</v>
      </c>
      <c r="L347" s="16">
        <f t="shared" si="79"/>
        <v>26154849</v>
      </c>
      <c r="M347" s="16">
        <f t="shared" si="79"/>
        <v>1645328</v>
      </c>
      <c r="N347" s="16">
        <f t="shared" si="73"/>
        <v>128489379</v>
      </c>
      <c r="O347" s="16">
        <f xml:space="preserve"> +O345 +O346</f>
        <v>0</v>
      </c>
      <c r="P347" s="16">
        <f>P345+P346</f>
        <v>128489379</v>
      </c>
    </row>
  </sheetData>
  <mergeCells count="16">
    <mergeCell ref="B2:P2"/>
    <mergeCell ref="B3:P3"/>
    <mergeCell ref="B5:D6"/>
    <mergeCell ref="E5:M5"/>
    <mergeCell ref="N5:N6"/>
    <mergeCell ref="O5:O6"/>
    <mergeCell ref="P5:P6"/>
    <mergeCell ref="B305:B344"/>
    <mergeCell ref="C305:C324"/>
    <mergeCell ref="C325:C343"/>
    <mergeCell ref="B7:B278"/>
    <mergeCell ref="C7:C196"/>
    <mergeCell ref="C197:C277"/>
    <mergeCell ref="B279:B304"/>
    <mergeCell ref="C279:C291"/>
    <mergeCell ref="C292:C30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法人全体1-1</vt:lpstr>
      <vt:lpstr>法人全体1-2</vt:lpstr>
      <vt:lpstr>法人全体1-3</vt:lpstr>
      <vt:lpstr>資金収支拠点1</vt:lpstr>
      <vt:lpstr>資金収支拠点2</vt:lpstr>
      <vt:lpstr>資金収支拠点3</vt:lpstr>
      <vt:lpstr>資金収支拠点4</vt:lpstr>
      <vt:lpstr>別紙3　⑩拠点1</vt:lpstr>
      <vt:lpstr>別紙3　⑩拠点2</vt:lpstr>
      <vt:lpstr>別紙3　⑩拠点3</vt:lpstr>
      <vt:lpstr>別紙3　⑩拠点4</vt:lpstr>
      <vt:lpstr>法人全体2-1</vt:lpstr>
      <vt:lpstr>法人全体2-2</vt:lpstr>
      <vt:lpstr>法人全体2-3</vt:lpstr>
      <vt:lpstr>事業活動拠点1</vt:lpstr>
      <vt:lpstr>事業活動拠点2</vt:lpstr>
      <vt:lpstr>事業活動拠点3</vt:lpstr>
      <vt:lpstr>事業活動拠点4</vt:lpstr>
      <vt:lpstr>別紙3　⑪拠点1</vt:lpstr>
      <vt:lpstr>別紙3　⑪拠点2</vt:lpstr>
      <vt:lpstr>別紙3　⑪拠点3</vt:lpstr>
      <vt:lpstr>別紙3　⑪拠点4</vt:lpstr>
      <vt:lpstr>法人全体3-1</vt:lpstr>
      <vt:lpstr>法人全体3-2</vt:lpstr>
      <vt:lpstr>法人全体3-3</vt:lpstr>
      <vt:lpstr>貸借対照拠点1</vt:lpstr>
      <vt:lpstr>貸借対照拠点2</vt:lpstr>
      <vt:lpstr>貸借対照拠点3</vt:lpstr>
      <vt:lpstr>貸借対照拠点4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2020-06-01T03:39:49Z</dcterms:created>
  <dcterms:modified xsi:type="dcterms:W3CDTF">2023-06-22T04:36:55Z</dcterms:modified>
</cp:coreProperties>
</file>