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amoto\Desktop\"/>
    </mc:Choice>
  </mc:AlternateContent>
  <xr:revisionPtr revIDLastSave="0" documentId="13_ncr:1_{F45DE20B-621E-4026-A61C-1CD752CD2533}" xr6:coauthVersionLast="45" xr6:coauthVersionMax="45" xr10:uidLastSave="{00000000-0000-0000-0000-000000000000}"/>
  <bookViews>
    <workbookView xWindow="-110" yWindow="-110" windowWidth="19420" windowHeight="10420" xr2:uid="{E4928E9A-9C54-4F3F-8C5A-C6717A4C30D5}"/>
  </bookViews>
  <sheets>
    <sheet name="法人全体1-1" sheetId="1" r:id="rId1"/>
    <sheet name="法人全体1-2" sheetId="2" r:id="rId2"/>
    <sheet name="法人全体1-3" sheetId="3" r:id="rId3"/>
    <sheet name="資金収支拠点1" sheetId="4" r:id="rId4"/>
    <sheet name="資金収支拠点2" sheetId="5" r:id="rId5"/>
    <sheet name="資金収支拠点3" sheetId="6" r:id="rId6"/>
    <sheet name="資金収支拠点4" sheetId="8" r:id="rId7"/>
    <sheet name="別紙3　⑩拠点1" sheetId="9" r:id="rId8"/>
    <sheet name="別紙3　⑩拠点2" sheetId="11" r:id="rId9"/>
    <sheet name="別紙3　⑩拠点3" sheetId="12" r:id="rId10"/>
    <sheet name="別紙3　⑩拠点4" sheetId="13" r:id="rId11"/>
    <sheet name="法人全体2-1" sheetId="14" r:id="rId12"/>
    <sheet name="法人全体2-2" sheetId="15" r:id="rId13"/>
    <sheet name="法人全体2-3" sheetId="7" r:id="rId14"/>
    <sheet name="事業活動拠点1" sheetId="17" r:id="rId15"/>
    <sheet name="事業活動拠点2" sheetId="18" r:id="rId16"/>
    <sheet name="事業活動拠点3" sheetId="19" r:id="rId17"/>
    <sheet name="事業活動拠点4" sheetId="21" r:id="rId18"/>
    <sheet name="別紙3　⑪拠点1" sheetId="20" r:id="rId19"/>
    <sheet name="別紙3　⑪拠点2" sheetId="22" r:id="rId20"/>
    <sheet name="別紙3　⑪拠点3" sheetId="23" r:id="rId21"/>
    <sheet name="別紙3　⑪拠点4" sheetId="24" r:id="rId22"/>
    <sheet name="法人全体3-1" sheetId="25" r:id="rId23"/>
    <sheet name="法人全体3-2" sheetId="26" r:id="rId24"/>
    <sheet name="法人全体3-3" sheetId="27" r:id="rId25"/>
    <sheet name="貸借対照拠点1" sheetId="28" r:id="rId26"/>
    <sheet name="貸借対照拠点2" sheetId="29" r:id="rId27"/>
    <sheet name="貸借対照拠点3" sheetId="30" r:id="rId28"/>
    <sheet name="貸借対照拠点4" sheetId="31" r:id="rId2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31" l="1"/>
  <c r="E63" i="31"/>
  <c r="E62" i="31"/>
  <c r="E61" i="31"/>
  <c r="E60" i="31"/>
  <c r="E59" i="31"/>
  <c r="E58" i="31"/>
  <c r="E57" i="31"/>
  <c r="E56" i="31"/>
  <c r="I55" i="31"/>
  <c r="E55" i="31"/>
  <c r="I54" i="31"/>
  <c r="E54" i="31"/>
  <c r="I53" i="31"/>
  <c r="E53" i="31"/>
  <c r="I52" i="31"/>
  <c r="E52" i="31"/>
  <c r="I51" i="31"/>
  <c r="E51" i="31"/>
  <c r="H50" i="31"/>
  <c r="H64" i="31" s="1"/>
  <c r="G50" i="31"/>
  <c r="G64" i="31" s="1"/>
  <c r="E50" i="31"/>
  <c r="I49" i="31"/>
  <c r="E49" i="31"/>
  <c r="I48" i="31"/>
  <c r="E48" i="31"/>
  <c r="E47" i="31"/>
  <c r="E46" i="31"/>
  <c r="I45" i="31"/>
  <c r="E45" i="31"/>
  <c r="I44" i="31"/>
  <c r="E44" i="31"/>
  <c r="I43" i="31"/>
  <c r="E43" i="31"/>
  <c r="I42" i="31"/>
  <c r="E42" i="31"/>
  <c r="I41" i="31"/>
  <c r="E41" i="31"/>
  <c r="I40" i="31"/>
  <c r="D40" i="31"/>
  <c r="D34" i="31" s="1"/>
  <c r="C40" i="31"/>
  <c r="E40" i="31" s="1"/>
  <c r="I39" i="31"/>
  <c r="E39" i="31"/>
  <c r="I38" i="31"/>
  <c r="E38" i="31"/>
  <c r="I37" i="31"/>
  <c r="E37" i="31"/>
  <c r="I36" i="31"/>
  <c r="E36" i="31"/>
  <c r="I35" i="31"/>
  <c r="D35" i="31"/>
  <c r="C35" i="31"/>
  <c r="H34" i="31"/>
  <c r="G34" i="31"/>
  <c r="I34" i="31" s="1"/>
  <c r="E33" i="31"/>
  <c r="E32" i="31"/>
  <c r="E31" i="31"/>
  <c r="E30" i="31"/>
  <c r="I29" i="31"/>
  <c r="E29" i="31"/>
  <c r="I28" i="31"/>
  <c r="E28" i="31"/>
  <c r="I27" i="31"/>
  <c r="E27" i="31"/>
  <c r="I26" i="31"/>
  <c r="E26" i="31"/>
  <c r="I25" i="31"/>
  <c r="E25" i="31"/>
  <c r="I24" i="31"/>
  <c r="E24" i="31"/>
  <c r="I23" i="31"/>
  <c r="E23" i="31"/>
  <c r="I22" i="31"/>
  <c r="E22" i="31"/>
  <c r="I21" i="31"/>
  <c r="E21" i="31"/>
  <c r="I20" i="31"/>
  <c r="E20" i="31"/>
  <c r="I19" i="31"/>
  <c r="E19" i="31"/>
  <c r="I18" i="31"/>
  <c r="E18" i="31"/>
  <c r="I17" i="31"/>
  <c r="E17" i="31"/>
  <c r="I16" i="31"/>
  <c r="E16" i="31"/>
  <c r="I15" i="31"/>
  <c r="E15" i="31"/>
  <c r="I14" i="31"/>
  <c r="E14" i="31"/>
  <c r="I13" i="31"/>
  <c r="E13" i="31"/>
  <c r="I12" i="31"/>
  <c r="E12" i="31"/>
  <c r="I11" i="31"/>
  <c r="E11" i="31"/>
  <c r="I10" i="31"/>
  <c r="E10" i="31"/>
  <c r="I9" i="31"/>
  <c r="E9" i="31"/>
  <c r="I8" i="31"/>
  <c r="E8" i="31"/>
  <c r="H7" i="31"/>
  <c r="H46" i="31" s="1"/>
  <c r="G7" i="31"/>
  <c r="D7" i="31"/>
  <c r="C7" i="31"/>
  <c r="E7" i="31" s="1"/>
  <c r="E64" i="30"/>
  <c r="E63" i="30"/>
  <c r="E62" i="30"/>
  <c r="E61" i="30"/>
  <c r="E60" i="30"/>
  <c r="E59" i="30"/>
  <c r="E58" i="30"/>
  <c r="E57" i="30"/>
  <c r="E56" i="30"/>
  <c r="I55" i="30"/>
  <c r="E55" i="30"/>
  <c r="I54" i="30"/>
  <c r="E54" i="30"/>
  <c r="I53" i="30"/>
  <c r="E53" i="30"/>
  <c r="I52" i="30"/>
  <c r="E52" i="30"/>
  <c r="I51" i="30"/>
  <c r="E51" i="30"/>
  <c r="H50" i="30"/>
  <c r="H64" i="30" s="1"/>
  <c r="G50" i="30"/>
  <c r="G64" i="30" s="1"/>
  <c r="E50" i="30"/>
  <c r="I49" i="30"/>
  <c r="E49" i="30"/>
  <c r="I48" i="30"/>
  <c r="E48" i="30"/>
  <c r="E47" i="30"/>
  <c r="E46" i="30"/>
  <c r="I45" i="30"/>
  <c r="E45" i="30"/>
  <c r="I44" i="30"/>
  <c r="E44" i="30"/>
  <c r="I43" i="30"/>
  <c r="E43" i="30"/>
  <c r="I42" i="30"/>
  <c r="E42" i="30"/>
  <c r="I41" i="30"/>
  <c r="E41" i="30"/>
  <c r="I40" i="30"/>
  <c r="D40" i="30"/>
  <c r="D34" i="30" s="1"/>
  <c r="C40" i="30"/>
  <c r="I39" i="30"/>
  <c r="E39" i="30"/>
  <c r="I38" i="30"/>
  <c r="E38" i="30"/>
  <c r="I37" i="30"/>
  <c r="E37" i="30"/>
  <c r="I36" i="30"/>
  <c r="E36" i="30"/>
  <c r="I35" i="30"/>
  <c r="D35" i="30"/>
  <c r="C35" i="30"/>
  <c r="E35" i="30" s="1"/>
  <c r="H34" i="30"/>
  <c r="G34" i="30"/>
  <c r="I34" i="30" s="1"/>
  <c r="E33" i="30"/>
  <c r="E32" i="30"/>
  <c r="E31" i="30"/>
  <c r="E30" i="30"/>
  <c r="I29" i="30"/>
  <c r="E29" i="30"/>
  <c r="I28" i="30"/>
  <c r="E28" i="30"/>
  <c r="I27" i="30"/>
  <c r="E27" i="30"/>
  <c r="I26" i="30"/>
  <c r="E26" i="30"/>
  <c r="I25" i="30"/>
  <c r="E25" i="30"/>
  <c r="I24" i="30"/>
  <c r="E24" i="30"/>
  <c r="I23" i="30"/>
  <c r="E23" i="30"/>
  <c r="I22" i="30"/>
  <c r="E22" i="30"/>
  <c r="I21" i="30"/>
  <c r="E21" i="30"/>
  <c r="I20" i="30"/>
  <c r="E20" i="30"/>
  <c r="I19" i="30"/>
  <c r="E19" i="30"/>
  <c r="I18" i="30"/>
  <c r="E18" i="30"/>
  <c r="I17" i="30"/>
  <c r="E17" i="30"/>
  <c r="I16" i="30"/>
  <c r="E16" i="30"/>
  <c r="I15" i="30"/>
  <c r="E15" i="30"/>
  <c r="I14" i="30"/>
  <c r="E14" i="30"/>
  <c r="I13" i="30"/>
  <c r="E13" i="30"/>
  <c r="I12" i="30"/>
  <c r="E12" i="30"/>
  <c r="I11" i="30"/>
  <c r="E11" i="30"/>
  <c r="I10" i="30"/>
  <c r="E10" i="30"/>
  <c r="I9" i="30"/>
  <c r="E9" i="30"/>
  <c r="I8" i="30"/>
  <c r="E8" i="30"/>
  <c r="H7" i="30"/>
  <c r="H46" i="30" s="1"/>
  <c r="G7" i="30"/>
  <c r="D7" i="30"/>
  <c r="C7" i="30"/>
  <c r="E7" i="30" s="1"/>
  <c r="D65" i="30" l="1"/>
  <c r="I7" i="30"/>
  <c r="E40" i="30"/>
  <c r="I64" i="31"/>
  <c r="E35" i="31"/>
  <c r="D65" i="31"/>
  <c r="H65" i="31"/>
  <c r="H65" i="30"/>
  <c r="I64" i="30"/>
  <c r="I7" i="31"/>
  <c r="G46" i="31"/>
  <c r="C34" i="31"/>
  <c r="E34" i="31" s="1"/>
  <c r="I50" i="31"/>
  <c r="G46" i="30"/>
  <c r="C34" i="30"/>
  <c r="E34" i="30" s="1"/>
  <c r="I50" i="30"/>
  <c r="C65" i="31" l="1"/>
  <c r="E65" i="31" s="1"/>
  <c r="I46" i="31"/>
  <c r="G65" i="31"/>
  <c r="I65" i="31" s="1"/>
  <c r="I46" i="30"/>
  <c r="G65" i="30"/>
  <c r="I65" i="30" s="1"/>
  <c r="C65" i="30"/>
  <c r="E65" i="30" s="1"/>
  <c r="E64" i="29" l="1"/>
  <c r="E63" i="29"/>
  <c r="E62" i="29"/>
  <c r="E61" i="29"/>
  <c r="E60" i="29"/>
  <c r="E59" i="29"/>
  <c r="E58" i="29"/>
  <c r="E57" i="29"/>
  <c r="E56" i="29"/>
  <c r="I55" i="29"/>
  <c r="E55" i="29"/>
  <c r="I54" i="29"/>
  <c r="E54" i="29"/>
  <c r="I53" i="29"/>
  <c r="E53" i="29"/>
  <c r="I52" i="29"/>
  <c r="E52" i="29"/>
  <c r="I51" i="29"/>
  <c r="E51" i="29"/>
  <c r="H50" i="29"/>
  <c r="H64" i="29" s="1"/>
  <c r="G50" i="29"/>
  <c r="G64" i="29" s="1"/>
  <c r="E50" i="29"/>
  <c r="I49" i="29"/>
  <c r="E49" i="29"/>
  <c r="I48" i="29"/>
  <c r="E48" i="29"/>
  <c r="E47" i="29"/>
  <c r="E46" i="29"/>
  <c r="I45" i="29"/>
  <c r="E45" i="29"/>
  <c r="I44" i="29"/>
  <c r="E44" i="29"/>
  <c r="I43" i="29"/>
  <c r="E43" i="29"/>
  <c r="I42" i="29"/>
  <c r="E42" i="29"/>
  <c r="I41" i="29"/>
  <c r="E41" i="29"/>
  <c r="I40" i="29"/>
  <c r="D40" i="29"/>
  <c r="C40" i="29"/>
  <c r="E40" i="29" s="1"/>
  <c r="I39" i="29"/>
  <c r="E39" i="29"/>
  <c r="I38" i="29"/>
  <c r="E38" i="29"/>
  <c r="I37" i="29"/>
  <c r="E37" i="29"/>
  <c r="I36" i="29"/>
  <c r="E36" i="29"/>
  <c r="I35" i="29"/>
  <c r="D35" i="29"/>
  <c r="C35" i="29"/>
  <c r="H34" i="29"/>
  <c r="G34" i="29"/>
  <c r="I34" i="29" s="1"/>
  <c r="D34" i="29"/>
  <c r="E33" i="29"/>
  <c r="E32" i="29"/>
  <c r="E31" i="29"/>
  <c r="E30" i="29"/>
  <c r="I29" i="29"/>
  <c r="E29" i="29"/>
  <c r="I28" i="29"/>
  <c r="E28" i="29"/>
  <c r="I27" i="29"/>
  <c r="E27" i="29"/>
  <c r="I26" i="29"/>
  <c r="E26" i="29"/>
  <c r="I25" i="29"/>
  <c r="E25" i="29"/>
  <c r="I24" i="29"/>
  <c r="E24" i="29"/>
  <c r="I23" i="29"/>
  <c r="E23" i="29"/>
  <c r="I22" i="29"/>
  <c r="E22" i="29"/>
  <c r="I21" i="29"/>
  <c r="E21" i="29"/>
  <c r="I20" i="29"/>
  <c r="E20" i="29"/>
  <c r="I19" i="29"/>
  <c r="E19" i="29"/>
  <c r="I18" i="29"/>
  <c r="E18" i="29"/>
  <c r="I17" i="29"/>
  <c r="E17" i="29"/>
  <c r="I16" i="29"/>
  <c r="E16" i="29"/>
  <c r="I15" i="29"/>
  <c r="E15" i="29"/>
  <c r="I14" i="29"/>
  <c r="E14" i="29"/>
  <c r="I13" i="29"/>
  <c r="E13" i="29"/>
  <c r="I12" i="29"/>
  <c r="E12" i="29"/>
  <c r="I11" i="29"/>
  <c r="E11" i="29"/>
  <c r="I10" i="29"/>
  <c r="E10" i="29"/>
  <c r="I9" i="29"/>
  <c r="E9" i="29"/>
  <c r="I8" i="29"/>
  <c r="E8" i="29"/>
  <c r="H7" i="29"/>
  <c r="H46" i="29" s="1"/>
  <c r="G7" i="29"/>
  <c r="D7" i="29"/>
  <c r="D65" i="29" s="1"/>
  <c r="C7" i="29"/>
  <c r="I64" i="29" l="1"/>
  <c r="E7" i="29"/>
  <c r="E35" i="29"/>
  <c r="G46" i="29"/>
  <c r="H65" i="29"/>
  <c r="I46" i="29"/>
  <c r="G65" i="29"/>
  <c r="I65" i="29" s="1"/>
  <c r="I7" i="29"/>
  <c r="C34" i="29"/>
  <c r="E34" i="29" s="1"/>
  <c r="I50" i="29"/>
  <c r="C65" i="29" l="1"/>
  <c r="E65" i="29" s="1"/>
  <c r="E64" i="28"/>
  <c r="E63" i="28"/>
  <c r="E62" i="28"/>
  <c r="E61" i="28"/>
  <c r="E60" i="28"/>
  <c r="E59" i="28"/>
  <c r="E58" i="28"/>
  <c r="E57" i="28"/>
  <c r="E56" i="28"/>
  <c r="I55" i="28"/>
  <c r="E55" i="28"/>
  <c r="I54" i="28"/>
  <c r="E54" i="28"/>
  <c r="I53" i="28"/>
  <c r="E53" i="28"/>
  <c r="I52" i="28"/>
  <c r="E52" i="28"/>
  <c r="I51" i="28"/>
  <c r="E51" i="28"/>
  <c r="H50" i="28"/>
  <c r="H64" i="28" s="1"/>
  <c r="G50" i="28"/>
  <c r="G64" i="28" s="1"/>
  <c r="E50" i="28"/>
  <c r="I49" i="28"/>
  <c r="E49" i="28"/>
  <c r="I48" i="28"/>
  <c r="E48" i="28"/>
  <c r="E47" i="28"/>
  <c r="E46" i="28"/>
  <c r="I45" i="28"/>
  <c r="E45" i="28"/>
  <c r="I44" i="28"/>
  <c r="E44" i="28"/>
  <c r="I43" i="28"/>
  <c r="E43" i="28"/>
  <c r="I42" i="28"/>
  <c r="E42" i="28"/>
  <c r="I41" i="28"/>
  <c r="E41" i="28"/>
  <c r="I40" i="28"/>
  <c r="D40" i="28"/>
  <c r="C40" i="28"/>
  <c r="I39" i="28"/>
  <c r="E39" i="28"/>
  <c r="I38" i="28"/>
  <c r="E38" i="28"/>
  <c r="I37" i="28"/>
  <c r="E37" i="28"/>
  <c r="I36" i="28"/>
  <c r="E36" i="28"/>
  <c r="I35" i="28"/>
  <c r="D35" i="28"/>
  <c r="C35" i="28"/>
  <c r="E35" i="28" s="1"/>
  <c r="H34" i="28"/>
  <c r="I34" i="28" s="1"/>
  <c r="G34" i="28"/>
  <c r="D34" i="28"/>
  <c r="E33" i="28"/>
  <c r="E32" i="28"/>
  <c r="E31" i="28"/>
  <c r="E30" i="28"/>
  <c r="I29" i="28"/>
  <c r="E29" i="28"/>
  <c r="I28" i="28"/>
  <c r="E28" i="28"/>
  <c r="I27" i="28"/>
  <c r="E27" i="28"/>
  <c r="I26" i="28"/>
  <c r="E26" i="28"/>
  <c r="I25" i="28"/>
  <c r="E25" i="28"/>
  <c r="I24" i="28"/>
  <c r="E24" i="28"/>
  <c r="I23" i="28"/>
  <c r="E23" i="28"/>
  <c r="I22" i="28"/>
  <c r="E22" i="28"/>
  <c r="I21" i="28"/>
  <c r="E21" i="28"/>
  <c r="I20" i="28"/>
  <c r="E20" i="28"/>
  <c r="I19" i="28"/>
  <c r="E19" i="28"/>
  <c r="I18" i="28"/>
  <c r="E18" i="28"/>
  <c r="I17" i="28"/>
  <c r="E17" i="28"/>
  <c r="I16" i="28"/>
  <c r="E16" i="28"/>
  <c r="I15" i="28"/>
  <c r="E15" i="28"/>
  <c r="I14" i="28"/>
  <c r="E14" i="28"/>
  <c r="I13" i="28"/>
  <c r="E13" i="28"/>
  <c r="I12" i="28"/>
  <c r="E12" i="28"/>
  <c r="I11" i="28"/>
  <c r="E11" i="28"/>
  <c r="I10" i="28"/>
  <c r="E10" i="28"/>
  <c r="I9" i="28"/>
  <c r="E9" i="28"/>
  <c r="I8" i="28"/>
  <c r="E8" i="28"/>
  <c r="H7" i="28"/>
  <c r="G7" i="28"/>
  <c r="I7" i="28" s="1"/>
  <c r="D7" i="28"/>
  <c r="D65" i="28" s="1"/>
  <c r="C7" i="28"/>
  <c r="E7" i="28" s="1"/>
  <c r="H46" i="28" l="1"/>
  <c r="H65" i="28" s="1"/>
  <c r="E40" i="28"/>
  <c r="I64" i="28"/>
  <c r="G46" i="28"/>
  <c r="C34" i="28"/>
  <c r="E34" i="28" s="1"/>
  <c r="I50" i="28"/>
  <c r="C65" i="28" l="1"/>
  <c r="E65" i="28" s="1"/>
  <c r="I46" i="28"/>
  <c r="G65" i="28"/>
  <c r="I65" i="28" s="1"/>
  <c r="G113" i="27" l="1"/>
  <c r="I113" i="27" s="1"/>
  <c r="G112" i="27"/>
  <c r="I112" i="27" s="1"/>
  <c r="G111" i="27"/>
  <c r="I111" i="27" s="1"/>
  <c r="G110" i="27"/>
  <c r="I110" i="27" s="1"/>
  <c r="G109" i="27"/>
  <c r="I109" i="27" s="1"/>
  <c r="H108" i="27"/>
  <c r="H114" i="27" s="1"/>
  <c r="F108" i="27"/>
  <c r="F114" i="27" s="1"/>
  <c r="E108" i="27"/>
  <c r="E114" i="27" s="1"/>
  <c r="D108" i="27"/>
  <c r="D114" i="27" s="1"/>
  <c r="C108" i="27"/>
  <c r="C114" i="27" s="1"/>
  <c r="I107" i="27"/>
  <c r="G107" i="27"/>
  <c r="G106" i="27"/>
  <c r="I106" i="27" s="1"/>
  <c r="G103" i="27"/>
  <c r="I103" i="27" s="1"/>
  <c r="G102" i="27"/>
  <c r="I102" i="27" s="1"/>
  <c r="G101" i="27"/>
  <c r="I101" i="27" s="1"/>
  <c r="G100" i="27"/>
  <c r="I100" i="27" s="1"/>
  <c r="G99" i="27"/>
  <c r="I99" i="27" s="1"/>
  <c r="G98" i="27"/>
  <c r="I98" i="27" s="1"/>
  <c r="G97" i="27"/>
  <c r="I97" i="27" s="1"/>
  <c r="G96" i="27"/>
  <c r="I96" i="27" s="1"/>
  <c r="G95" i="27"/>
  <c r="I95" i="27" s="1"/>
  <c r="G94" i="27"/>
  <c r="I94" i="27" s="1"/>
  <c r="G93" i="27"/>
  <c r="I93" i="27" s="1"/>
  <c r="H92" i="27"/>
  <c r="F92" i="27"/>
  <c r="E92" i="27"/>
  <c r="D92" i="27"/>
  <c r="C92" i="27"/>
  <c r="G92" i="27" s="1"/>
  <c r="I92" i="27" s="1"/>
  <c r="I91" i="27"/>
  <c r="G91" i="27"/>
  <c r="G90" i="27"/>
  <c r="I90" i="27" s="1"/>
  <c r="I89" i="27"/>
  <c r="G89" i="27"/>
  <c r="G88" i="27"/>
  <c r="I88" i="27" s="1"/>
  <c r="I87" i="27"/>
  <c r="G87" i="27"/>
  <c r="G86" i="27"/>
  <c r="I86" i="27" s="1"/>
  <c r="I85" i="27"/>
  <c r="G85" i="27"/>
  <c r="G84" i="27"/>
  <c r="I84" i="27" s="1"/>
  <c r="I83" i="27"/>
  <c r="G83" i="27"/>
  <c r="G82" i="27"/>
  <c r="I82" i="27" s="1"/>
  <c r="I81" i="27"/>
  <c r="G81" i="27"/>
  <c r="G80" i="27"/>
  <c r="I80" i="27" s="1"/>
  <c r="I79" i="27"/>
  <c r="G79" i="27"/>
  <c r="G78" i="27"/>
  <c r="I78" i="27" s="1"/>
  <c r="I77" i="27"/>
  <c r="G77" i="27"/>
  <c r="G76" i="27"/>
  <c r="I76" i="27" s="1"/>
  <c r="I75" i="27"/>
  <c r="G75" i="27"/>
  <c r="G74" i="27"/>
  <c r="I74" i="27" s="1"/>
  <c r="I73" i="27"/>
  <c r="G73" i="27"/>
  <c r="G72" i="27"/>
  <c r="I72" i="27" s="1"/>
  <c r="I71" i="27"/>
  <c r="G71" i="27"/>
  <c r="G70" i="27"/>
  <c r="I70" i="27" s="1"/>
  <c r="H69" i="27"/>
  <c r="H104" i="27" s="1"/>
  <c r="H115" i="27" s="1"/>
  <c r="F69" i="27"/>
  <c r="E69" i="27"/>
  <c r="E104" i="27" s="1"/>
  <c r="D69" i="27"/>
  <c r="D104" i="27" s="1"/>
  <c r="D115" i="27" s="1"/>
  <c r="C69" i="27"/>
  <c r="C104" i="27" s="1"/>
  <c r="G66" i="27"/>
  <c r="I66" i="27" s="1"/>
  <c r="G65" i="27"/>
  <c r="I65" i="27" s="1"/>
  <c r="G64" i="27"/>
  <c r="I64" i="27" s="1"/>
  <c r="I63" i="27"/>
  <c r="G63" i="27"/>
  <c r="G62" i="27"/>
  <c r="I62" i="27" s="1"/>
  <c r="G61" i="27"/>
  <c r="I61" i="27" s="1"/>
  <c r="G60" i="27"/>
  <c r="I60" i="27" s="1"/>
  <c r="I59" i="27"/>
  <c r="G59" i="27"/>
  <c r="G58" i="27"/>
  <c r="I58" i="27" s="1"/>
  <c r="G57" i="27"/>
  <c r="I57" i="27" s="1"/>
  <c r="G56" i="27"/>
  <c r="I56" i="27" s="1"/>
  <c r="I55" i="27"/>
  <c r="G55" i="27"/>
  <c r="G54" i="27"/>
  <c r="I54" i="27" s="1"/>
  <c r="G53" i="27"/>
  <c r="I53" i="27" s="1"/>
  <c r="G52" i="27"/>
  <c r="I52" i="27" s="1"/>
  <c r="I51" i="27"/>
  <c r="G51" i="27"/>
  <c r="G50" i="27"/>
  <c r="I50" i="27" s="1"/>
  <c r="G49" i="27"/>
  <c r="I49" i="27" s="1"/>
  <c r="G48" i="27"/>
  <c r="I48" i="27" s="1"/>
  <c r="I47" i="27"/>
  <c r="G47" i="27"/>
  <c r="G46" i="27"/>
  <c r="I46" i="27" s="1"/>
  <c r="G45" i="27"/>
  <c r="I45" i="27" s="1"/>
  <c r="G44" i="27"/>
  <c r="I44" i="27" s="1"/>
  <c r="I43" i="27"/>
  <c r="G43" i="27"/>
  <c r="H42" i="27"/>
  <c r="F42" i="27"/>
  <c r="E42" i="27"/>
  <c r="D42" i="27"/>
  <c r="C42" i="27"/>
  <c r="G41" i="27"/>
  <c r="I41" i="27" s="1"/>
  <c r="G40" i="27"/>
  <c r="I40" i="27" s="1"/>
  <c r="G39" i="27"/>
  <c r="I39" i="27" s="1"/>
  <c r="G38" i="27"/>
  <c r="I38" i="27" s="1"/>
  <c r="H37" i="27"/>
  <c r="H36" i="27" s="1"/>
  <c r="F37" i="27"/>
  <c r="F36" i="27" s="1"/>
  <c r="E37" i="27"/>
  <c r="D37" i="27"/>
  <c r="C37" i="27"/>
  <c r="E36" i="27"/>
  <c r="G35" i="27"/>
  <c r="I35" i="27" s="1"/>
  <c r="G34" i="27"/>
  <c r="I34" i="27" s="1"/>
  <c r="G33" i="27"/>
  <c r="I33" i="27" s="1"/>
  <c r="G32" i="27"/>
  <c r="I32" i="27" s="1"/>
  <c r="G31" i="27"/>
  <c r="I31" i="27" s="1"/>
  <c r="G30" i="27"/>
  <c r="I30" i="27" s="1"/>
  <c r="G29" i="27"/>
  <c r="I29" i="27" s="1"/>
  <c r="G28" i="27"/>
  <c r="I28" i="27" s="1"/>
  <c r="G27" i="27"/>
  <c r="I27" i="27" s="1"/>
  <c r="G26" i="27"/>
  <c r="I26" i="27" s="1"/>
  <c r="G25" i="27"/>
  <c r="I25" i="27" s="1"/>
  <c r="G24" i="27"/>
  <c r="I24" i="27" s="1"/>
  <c r="G23" i="27"/>
  <c r="I23" i="27" s="1"/>
  <c r="G22" i="27"/>
  <c r="I22" i="27" s="1"/>
  <c r="G21" i="27"/>
  <c r="I21" i="27" s="1"/>
  <c r="G20" i="27"/>
  <c r="I20" i="27" s="1"/>
  <c r="G19" i="27"/>
  <c r="I19" i="27" s="1"/>
  <c r="G18" i="27"/>
  <c r="I18" i="27" s="1"/>
  <c r="G17" i="27"/>
  <c r="I17" i="27" s="1"/>
  <c r="G16" i="27"/>
  <c r="I16" i="27" s="1"/>
  <c r="G15" i="27"/>
  <c r="I15" i="27" s="1"/>
  <c r="G14" i="27"/>
  <c r="I14" i="27" s="1"/>
  <c r="G13" i="27"/>
  <c r="I13" i="27" s="1"/>
  <c r="G12" i="27"/>
  <c r="I12" i="27" s="1"/>
  <c r="G11" i="27"/>
  <c r="I11" i="27" s="1"/>
  <c r="G10" i="27"/>
  <c r="I10" i="27" s="1"/>
  <c r="H9" i="27"/>
  <c r="H67" i="27" s="1"/>
  <c r="F9" i="27"/>
  <c r="F67" i="27" s="1"/>
  <c r="E9" i="27"/>
  <c r="E67" i="27" s="1"/>
  <c r="D9" i="27"/>
  <c r="C9" i="27"/>
  <c r="E115" i="27" l="1"/>
  <c r="G37" i="27"/>
  <c r="I37" i="27" s="1"/>
  <c r="D36" i="27"/>
  <c r="D67" i="27" s="1"/>
  <c r="G42" i="27"/>
  <c r="I42" i="27" s="1"/>
  <c r="F104" i="27"/>
  <c r="F115" i="27" s="1"/>
  <c r="G104" i="27"/>
  <c r="I104" i="27" s="1"/>
  <c r="C115" i="27"/>
  <c r="G114" i="27"/>
  <c r="I114" i="27" s="1"/>
  <c r="G108" i="27"/>
  <c r="I108" i="27" s="1"/>
  <c r="C36" i="27"/>
  <c r="G36" i="27" s="1"/>
  <c r="I36" i="27" s="1"/>
  <c r="G69" i="27"/>
  <c r="I69" i="27" s="1"/>
  <c r="G9" i="27"/>
  <c r="I9" i="27" s="1"/>
  <c r="G115" i="27" l="1"/>
  <c r="I115" i="27" s="1"/>
  <c r="C67" i="27"/>
  <c r="G67" i="27" s="1"/>
  <c r="I67" i="27" s="1"/>
  <c r="F107" i="26" l="1"/>
  <c r="H107" i="26" s="1"/>
  <c r="F106" i="26"/>
  <c r="H106" i="26" s="1"/>
  <c r="F105" i="26"/>
  <c r="H105" i="26" s="1"/>
  <c r="F104" i="26"/>
  <c r="H104" i="26" s="1"/>
  <c r="F103" i="26"/>
  <c r="H103" i="26" s="1"/>
  <c r="G102" i="26"/>
  <c r="G108" i="26" s="1"/>
  <c r="E102" i="26"/>
  <c r="E108" i="26" s="1"/>
  <c r="D102" i="26"/>
  <c r="D108" i="26" s="1"/>
  <c r="C102" i="26"/>
  <c r="F101" i="26"/>
  <c r="H101" i="26" s="1"/>
  <c r="F100" i="26"/>
  <c r="H100" i="26" s="1"/>
  <c r="F97" i="26"/>
  <c r="H97" i="26" s="1"/>
  <c r="F96" i="26"/>
  <c r="H96" i="26" s="1"/>
  <c r="F95" i="26"/>
  <c r="H95" i="26" s="1"/>
  <c r="F94" i="26"/>
  <c r="H94" i="26" s="1"/>
  <c r="F93" i="26"/>
  <c r="H93" i="26" s="1"/>
  <c r="F92" i="26"/>
  <c r="H92" i="26" s="1"/>
  <c r="F91" i="26"/>
  <c r="H91" i="26" s="1"/>
  <c r="F90" i="26"/>
  <c r="H90" i="26" s="1"/>
  <c r="F89" i="26"/>
  <c r="H89" i="26" s="1"/>
  <c r="F88" i="26"/>
  <c r="H88" i="26" s="1"/>
  <c r="G87" i="26"/>
  <c r="E87" i="26"/>
  <c r="D87" i="26"/>
  <c r="C87" i="26"/>
  <c r="F86" i="26"/>
  <c r="H86" i="26" s="1"/>
  <c r="F85" i="26"/>
  <c r="H85" i="26" s="1"/>
  <c r="F84" i="26"/>
  <c r="H84" i="26" s="1"/>
  <c r="F83" i="26"/>
  <c r="H83" i="26" s="1"/>
  <c r="F82" i="26"/>
  <c r="H82" i="26" s="1"/>
  <c r="F81" i="26"/>
  <c r="H81" i="26" s="1"/>
  <c r="F80" i="26"/>
  <c r="H80" i="26" s="1"/>
  <c r="F79" i="26"/>
  <c r="H79" i="26" s="1"/>
  <c r="F78" i="26"/>
  <c r="H78" i="26" s="1"/>
  <c r="F77" i="26"/>
  <c r="H77" i="26" s="1"/>
  <c r="F76" i="26"/>
  <c r="H76" i="26" s="1"/>
  <c r="F75" i="26"/>
  <c r="H75" i="26" s="1"/>
  <c r="F74" i="26"/>
  <c r="H74" i="26" s="1"/>
  <c r="F73" i="26"/>
  <c r="H73" i="26" s="1"/>
  <c r="F72" i="26"/>
  <c r="H72" i="26" s="1"/>
  <c r="F71" i="26"/>
  <c r="H71" i="26" s="1"/>
  <c r="F70" i="26"/>
  <c r="H70" i="26" s="1"/>
  <c r="F69" i="26"/>
  <c r="H69" i="26" s="1"/>
  <c r="F68" i="26"/>
  <c r="H68" i="26" s="1"/>
  <c r="F67" i="26"/>
  <c r="H67" i="26" s="1"/>
  <c r="G66" i="26"/>
  <c r="G98" i="26" s="1"/>
  <c r="G109" i="26" s="1"/>
  <c r="E66" i="26"/>
  <c r="D66" i="26"/>
  <c r="D98" i="26" s="1"/>
  <c r="D109" i="26" s="1"/>
  <c r="C66" i="26"/>
  <c r="C98" i="26" s="1"/>
  <c r="F63" i="26"/>
  <c r="H63" i="26" s="1"/>
  <c r="F62" i="26"/>
  <c r="H62" i="26" s="1"/>
  <c r="F61" i="26"/>
  <c r="H61" i="26" s="1"/>
  <c r="F60" i="26"/>
  <c r="H60" i="26" s="1"/>
  <c r="F59" i="26"/>
  <c r="H59" i="26" s="1"/>
  <c r="F58" i="26"/>
  <c r="H58" i="26" s="1"/>
  <c r="F57" i="26"/>
  <c r="H57" i="26" s="1"/>
  <c r="F56" i="26"/>
  <c r="H56" i="26" s="1"/>
  <c r="F55" i="26"/>
  <c r="H55" i="26" s="1"/>
  <c r="F54" i="26"/>
  <c r="H54" i="26" s="1"/>
  <c r="F53" i="26"/>
  <c r="H53" i="26" s="1"/>
  <c r="F52" i="26"/>
  <c r="H52" i="26" s="1"/>
  <c r="F51" i="26"/>
  <c r="H51" i="26" s="1"/>
  <c r="F50" i="26"/>
  <c r="H50" i="26" s="1"/>
  <c r="F49" i="26"/>
  <c r="H49" i="26" s="1"/>
  <c r="F48" i="26"/>
  <c r="H48" i="26" s="1"/>
  <c r="F47" i="26"/>
  <c r="H47" i="26" s="1"/>
  <c r="F46" i="26"/>
  <c r="H46" i="26" s="1"/>
  <c r="F45" i="26"/>
  <c r="H45" i="26" s="1"/>
  <c r="F44" i="26"/>
  <c r="H44" i="26" s="1"/>
  <c r="F43" i="26"/>
  <c r="H43" i="26" s="1"/>
  <c r="F42" i="26"/>
  <c r="H42" i="26" s="1"/>
  <c r="F41" i="26"/>
  <c r="H41" i="26" s="1"/>
  <c r="G40" i="26"/>
  <c r="E40" i="26"/>
  <c r="D40" i="26"/>
  <c r="C40" i="26"/>
  <c r="F40" i="26" s="1"/>
  <c r="F39" i="26"/>
  <c r="H39" i="26" s="1"/>
  <c r="F38" i="26"/>
  <c r="H38" i="26" s="1"/>
  <c r="F37" i="26"/>
  <c r="H37" i="26" s="1"/>
  <c r="F36" i="26"/>
  <c r="H36" i="26" s="1"/>
  <c r="G35" i="26"/>
  <c r="G34" i="26" s="1"/>
  <c r="G64" i="26" s="1"/>
  <c r="E35" i="26"/>
  <c r="D35" i="26"/>
  <c r="C35" i="26"/>
  <c r="C34" i="26" s="1"/>
  <c r="F33" i="26"/>
  <c r="H33" i="26" s="1"/>
  <c r="F32" i="26"/>
  <c r="H32" i="26" s="1"/>
  <c r="F31" i="26"/>
  <c r="H31" i="26" s="1"/>
  <c r="F30" i="26"/>
  <c r="H30" i="26" s="1"/>
  <c r="F29" i="26"/>
  <c r="H29" i="26" s="1"/>
  <c r="F28" i="26"/>
  <c r="H28" i="26" s="1"/>
  <c r="F27" i="26"/>
  <c r="H27" i="26" s="1"/>
  <c r="F26" i="26"/>
  <c r="H26" i="26" s="1"/>
  <c r="F25" i="26"/>
  <c r="H25" i="26" s="1"/>
  <c r="F24" i="26"/>
  <c r="H24" i="26" s="1"/>
  <c r="F23" i="26"/>
  <c r="H23" i="26" s="1"/>
  <c r="F22" i="26"/>
  <c r="H22" i="26" s="1"/>
  <c r="F21" i="26"/>
  <c r="H21" i="26" s="1"/>
  <c r="F20" i="26"/>
  <c r="H20" i="26" s="1"/>
  <c r="F19" i="26"/>
  <c r="H19" i="26" s="1"/>
  <c r="F18" i="26"/>
  <c r="H18" i="26" s="1"/>
  <c r="F17" i="26"/>
  <c r="H17" i="26" s="1"/>
  <c r="F16" i="26"/>
  <c r="H16" i="26" s="1"/>
  <c r="F15" i="26"/>
  <c r="H15" i="26" s="1"/>
  <c r="F14" i="26"/>
  <c r="H14" i="26" s="1"/>
  <c r="F13" i="26"/>
  <c r="H13" i="26" s="1"/>
  <c r="F12" i="26"/>
  <c r="H12" i="26" s="1"/>
  <c r="F11" i="26"/>
  <c r="H11" i="26" s="1"/>
  <c r="F10" i="26"/>
  <c r="H10" i="26" s="1"/>
  <c r="G9" i="26"/>
  <c r="E9" i="26"/>
  <c r="D9" i="26"/>
  <c r="C9" i="26"/>
  <c r="F66" i="26" l="1"/>
  <c r="H66" i="26" s="1"/>
  <c r="D34" i="26"/>
  <c r="D64" i="26" s="1"/>
  <c r="F87" i="26"/>
  <c r="H87" i="26" s="1"/>
  <c r="F102" i="26"/>
  <c r="H102" i="26" s="1"/>
  <c r="E34" i="26"/>
  <c r="F34" i="26" s="1"/>
  <c r="H34" i="26" s="1"/>
  <c r="F35" i="26"/>
  <c r="H35" i="26" s="1"/>
  <c r="C64" i="26"/>
  <c r="F9" i="26"/>
  <c r="H9" i="26" s="1"/>
  <c r="H40" i="26"/>
  <c r="E98" i="26"/>
  <c r="E109" i="26" s="1"/>
  <c r="C108" i="26"/>
  <c r="F108" i="26" s="1"/>
  <c r="H108" i="26" s="1"/>
  <c r="C109" i="26" l="1"/>
  <c r="F109" i="26" s="1"/>
  <c r="H109" i="26" s="1"/>
  <c r="F98" i="26"/>
  <c r="H98" i="26" s="1"/>
  <c r="E64" i="26"/>
  <c r="F64" i="26" s="1"/>
  <c r="H64" i="26" s="1"/>
  <c r="E60" i="25" l="1"/>
  <c r="E59" i="25"/>
  <c r="E58" i="25"/>
  <c r="E57" i="25"/>
  <c r="E56" i="25"/>
  <c r="E55" i="25"/>
  <c r="E54" i="25"/>
  <c r="E53" i="25"/>
  <c r="E52" i="25"/>
  <c r="I51" i="25"/>
  <c r="E51" i="25"/>
  <c r="I50" i="25"/>
  <c r="E50" i="25"/>
  <c r="I49" i="25"/>
  <c r="E49" i="25"/>
  <c r="I48" i="25"/>
  <c r="E48" i="25"/>
  <c r="I47" i="25"/>
  <c r="E47" i="25"/>
  <c r="H46" i="25"/>
  <c r="H60" i="25" s="1"/>
  <c r="G46" i="25"/>
  <c r="G60" i="25" s="1"/>
  <c r="E46" i="25"/>
  <c r="I45" i="25"/>
  <c r="E45" i="25"/>
  <c r="I44" i="25"/>
  <c r="E44" i="25"/>
  <c r="E43" i="25"/>
  <c r="E42" i="25"/>
  <c r="I41" i="25"/>
  <c r="E41" i="25"/>
  <c r="I40" i="25"/>
  <c r="E40" i="25"/>
  <c r="I39" i="25"/>
  <c r="E39" i="25"/>
  <c r="I38" i="25"/>
  <c r="D38" i="25"/>
  <c r="C38" i="25"/>
  <c r="E38" i="25" s="1"/>
  <c r="I37" i="25"/>
  <c r="E37" i="25"/>
  <c r="I36" i="25"/>
  <c r="E36" i="25"/>
  <c r="I35" i="25"/>
  <c r="E35" i="25"/>
  <c r="I34" i="25"/>
  <c r="E34" i="25"/>
  <c r="I33" i="25"/>
  <c r="D33" i="25"/>
  <c r="D32" i="25" s="1"/>
  <c r="C33" i="25"/>
  <c r="H32" i="25"/>
  <c r="G32" i="25"/>
  <c r="I32" i="25" s="1"/>
  <c r="E31" i="25"/>
  <c r="E30" i="25"/>
  <c r="E29" i="25"/>
  <c r="E28" i="25"/>
  <c r="I27" i="25"/>
  <c r="E27" i="25"/>
  <c r="I26" i="25"/>
  <c r="E26" i="25"/>
  <c r="I25" i="25"/>
  <c r="E25" i="25"/>
  <c r="I24" i="25"/>
  <c r="E24" i="25"/>
  <c r="I23" i="25"/>
  <c r="E23" i="25"/>
  <c r="I22" i="25"/>
  <c r="E22" i="25"/>
  <c r="I21" i="25"/>
  <c r="E21" i="25"/>
  <c r="I20" i="25"/>
  <c r="E20" i="25"/>
  <c r="I19" i="25"/>
  <c r="E19" i="25"/>
  <c r="I18" i="25"/>
  <c r="E18" i="25"/>
  <c r="I17" i="25"/>
  <c r="E17" i="25"/>
  <c r="I16" i="25"/>
  <c r="E16" i="25"/>
  <c r="I15" i="25"/>
  <c r="E15" i="25"/>
  <c r="I14" i="25"/>
  <c r="E14" i="25"/>
  <c r="I13" i="25"/>
  <c r="E13" i="25"/>
  <c r="I12" i="25"/>
  <c r="E12" i="25"/>
  <c r="I11" i="25"/>
  <c r="E11" i="25"/>
  <c r="I10" i="25"/>
  <c r="E10" i="25"/>
  <c r="H9" i="25"/>
  <c r="H42" i="25" s="1"/>
  <c r="G9" i="25"/>
  <c r="D9" i="25"/>
  <c r="C9" i="25"/>
  <c r="I60" i="25" l="1"/>
  <c r="I9" i="25"/>
  <c r="H61" i="25"/>
  <c r="D61" i="25"/>
  <c r="E9" i="25"/>
  <c r="E33" i="25"/>
  <c r="G42" i="25"/>
  <c r="C32" i="25"/>
  <c r="E32" i="25" s="1"/>
  <c r="I46" i="25"/>
  <c r="I42" i="25" l="1"/>
  <c r="G61" i="25"/>
  <c r="I61" i="25" s="1"/>
  <c r="C61" i="25"/>
  <c r="E61" i="25" s="1"/>
  <c r="G289" i="24" l="1"/>
  <c r="I289" i="24" s="1"/>
  <c r="G288" i="24"/>
  <c r="I288" i="24" s="1"/>
  <c r="G287" i="24"/>
  <c r="I287" i="24" s="1"/>
  <c r="H286" i="24"/>
  <c r="H290" i="24" s="1"/>
  <c r="F286" i="24"/>
  <c r="F290" i="24" s="1"/>
  <c r="E286" i="24"/>
  <c r="E290" i="24" s="1"/>
  <c r="G285" i="24"/>
  <c r="I285" i="24" s="1"/>
  <c r="G284" i="24"/>
  <c r="I284" i="24" s="1"/>
  <c r="G283" i="24"/>
  <c r="I283" i="24" s="1"/>
  <c r="G282" i="24"/>
  <c r="I282" i="24" s="1"/>
  <c r="G281" i="24"/>
  <c r="I281" i="24" s="1"/>
  <c r="G280" i="24"/>
  <c r="I280" i="24" s="1"/>
  <c r="G279" i="24"/>
  <c r="I279" i="24" s="1"/>
  <c r="G277" i="24"/>
  <c r="I277" i="24" s="1"/>
  <c r="I276" i="24"/>
  <c r="G276" i="24"/>
  <c r="I275" i="24"/>
  <c r="G275" i="24"/>
  <c r="I274" i="24"/>
  <c r="G274" i="24"/>
  <c r="H273" i="24"/>
  <c r="H278" i="24" s="1"/>
  <c r="H291" i="24" s="1"/>
  <c r="F273" i="24"/>
  <c r="F278" i="24" s="1"/>
  <c r="F291" i="24" s="1"/>
  <c r="E273" i="24"/>
  <c r="E278" i="24" s="1"/>
  <c r="G272" i="24"/>
  <c r="I272" i="24" s="1"/>
  <c r="G271" i="24"/>
  <c r="I271" i="24" s="1"/>
  <c r="G270" i="24"/>
  <c r="I270" i="24" s="1"/>
  <c r="G269" i="24"/>
  <c r="I269" i="24" s="1"/>
  <c r="G268" i="24"/>
  <c r="I268" i="24" s="1"/>
  <c r="G267" i="24"/>
  <c r="I267" i="24" s="1"/>
  <c r="G266" i="24"/>
  <c r="I266" i="24" s="1"/>
  <c r="G265" i="24"/>
  <c r="I265" i="24" s="1"/>
  <c r="G262" i="24"/>
  <c r="I262" i="24" s="1"/>
  <c r="G261" i="24"/>
  <c r="I261" i="24" s="1"/>
  <c r="G260" i="24"/>
  <c r="I260" i="24" s="1"/>
  <c r="G259" i="24"/>
  <c r="I259" i="24" s="1"/>
  <c r="G258" i="24"/>
  <c r="I258" i="24" s="1"/>
  <c r="G257" i="24"/>
  <c r="I257" i="24" s="1"/>
  <c r="G256" i="24"/>
  <c r="I256" i="24" s="1"/>
  <c r="G255" i="24"/>
  <c r="I255" i="24" s="1"/>
  <c r="G254" i="24"/>
  <c r="I254" i="24" s="1"/>
  <c r="G253" i="24"/>
  <c r="I253" i="24" s="1"/>
  <c r="G252" i="24"/>
  <c r="I252" i="24" s="1"/>
  <c r="G251" i="24"/>
  <c r="I251" i="24" s="1"/>
  <c r="H250" i="24"/>
  <c r="H249" i="24" s="1"/>
  <c r="F250" i="24"/>
  <c r="F249" i="24" s="1"/>
  <c r="E250" i="24"/>
  <c r="E249" i="24" s="1"/>
  <c r="G248" i="24"/>
  <c r="I248" i="24" s="1"/>
  <c r="G247" i="24"/>
  <c r="I247" i="24" s="1"/>
  <c r="G246" i="24"/>
  <c r="I246" i="24" s="1"/>
  <c r="G245" i="24"/>
  <c r="I245" i="24" s="1"/>
  <c r="G244" i="24"/>
  <c r="I244" i="24" s="1"/>
  <c r="G243" i="24"/>
  <c r="I243" i="24" s="1"/>
  <c r="G242" i="24"/>
  <c r="I242" i="24" s="1"/>
  <c r="G241" i="24"/>
  <c r="I241" i="24" s="1"/>
  <c r="G240" i="24"/>
  <c r="I240" i="24" s="1"/>
  <c r="G239" i="24"/>
  <c r="I239" i="24" s="1"/>
  <c r="G238" i="24"/>
  <c r="I238" i="24" s="1"/>
  <c r="G237" i="24"/>
  <c r="I237" i="24" s="1"/>
  <c r="G236" i="24"/>
  <c r="I236" i="24" s="1"/>
  <c r="G235" i="24"/>
  <c r="I235" i="24" s="1"/>
  <c r="G234" i="24"/>
  <c r="I234" i="24" s="1"/>
  <c r="G233" i="24"/>
  <c r="I233" i="24" s="1"/>
  <c r="G232" i="24"/>
  <c r="I232" i="24" s="1"/>
  <c r="G231" i="24"/>
  <c r="I231" i="24" s="1"/>
  <c r="G230" i="24"/>
  <c r="I230" i="24" s="1"/>
  <c r="G229" i="24"/>
  <c r="I229" i="24" s="1"/>
  <c r="G228" i="24"/>
  <c r="I228" i="24" s="1"/>
  <c r="G227" i="24"/>
  <c r="I227" i="24" s="1"/>
  <c r="H226" i="24"/>
  <c r="F226" i="24"/>
  <c r="E226" i="24"/>
  <c r="G226" i="24" s="1"/>
  <c r="G225" i="24"/>
  <c r="I225" i="24" s="1"/>
  <c r="G224" i="24"/>
  <c r="I224" i="24" s="1"/>
  <c r="G223" i="24"/>
  <c r="I223" i="24" s="1"/>
  <c r="G222" i="24"/>
  <c r="I222" i="24" s="1"/>
  <c r="G221" i="24"/>
  <c r="I221" i="24" s="1"/>
  <c r="G220" i="24"/>
  <c r="I220" i="24" s="1"/>
  <c r="G219" i="24"/>
  <c r="I219" i="24" s="1"/>
  <c r="G218" i="24"/>
  <c r="I218" i="24" s="1"/>
  <c r="G217" i="24"/>
  <c r="I217" i="24" s="1"/>
  <c r="G216" i="24"/>
  <c r="I216" i="24" s="1"/>
  <c r="G215" i="24"/>
  <c r="I215" i="24" s="1"/>
  <c r="G214" i="24"/>
  <c r="I214" i="24" s="1"/>
  <c r="G213" i="24"/>
  <c r="I213" i="24" s="1"/>
  <c r="G212" i="24"/>
  <c r="I212" i="24" s="1"/>
  <c r="G211" i="24"/>
  <c r="I211" i="24" s="1"/>
  <c r="G210" i="24"/>
  <c r="I210" i="24" s="1"/>
  <c r="G209" i="24"/>
  <c r="I209" i="24" s="1"/>
  <c r="G208" i="24"/>
  <c r="I208" i="24" s="1"/>
  <c r="G207" i="24"/>
  <c r="I207" i="24" s="1"/>
  <c r="G206" i="24"/>
  <c r="I206" i="24" s="1"/>
  <c r="G205" i="24"/>
  <c r="I205" i="24" s="1"/>
  <c r="G204" i="24"/>
  <c r="I204" i="24" s="1"/>
  <c r="G203" i="24"/>
  <c r="I203" i="24" s="1"/>
  <c r="G202" i="24"/>
  <c r="I202" i="24" s="1"/>
  <c r="G201" i="24"/>
  <c r="I201" i="24" s="1"/>
  <c r="G200" i="24"/>
  <c r="I200" i="24" s="1"/>
  <c r="G199" i="24"/>
  <c r="I199" i="24" s="1"/>
  <c r="G198" i="24"/>
  <c r="I198" i="24" s="1"/>
  <c r="H197" i="24"/>
  <c r="F197" i="24"/>
  <c r="E197" i="24"/>
  <c r="G196" i="24"/>
  <c r="I196" i="24" s="1"/>
  <c r="G195" i="24"/>
  <c r="I195" i="24" s="1"/>
  <c r="G194" i="24"/>
  <c r="I194" i="24" s="1"/>
  <c r="G193" i="24"/>
  <c r="I193" i="24" s="1"/>
  <c r="G192" i="24"/>
  <c r="I192" i="24" s="1"/>
  <c r="G191" i="24"/>
  <c r="I191" i="24" s="1"/>
  <c r="G190" i="24"/>
  <c r="I190" i="24" s="1"/>
  <c r="G189" i="24"/>
  <c r="I189" i="24" s="1"/>
  <c r="G188" i="24"/>
  <c r="I188" i="24" s="1"/>
  <c r="G187" i="24"/>
  <c r="I187" i="24" s="1"/>
  <c r="H186" i="24"/>
  <c r="H263" i="24" s="1"/>
  <c r="F186" i="24"/>
  <c r="E186" i="24"/>
  <c r="G184" i="24"/>
  <c r="I184" i="24" s="1"/>
  <c r="G183" i="24"/>
  <c r="I183" i="24" s="1"/>
  <c r="G182" i="24"/>
  <c r="I182" i="24" s="1"/>
  <c r="H181" i="24"/>
  <c r="F181" i="24"/>
  <c r="E181" i="24"/>
  <c r="G181" i="24" s="1"/>
  <c r="I181" i="24" s="1"/>
  <c r="G180" i="24"/>
  <c r="I180" i="24" s="1"/>
  <c r="H179" i="24"/>
  <c r="F179" i="24"/>
  <c r="E179" i="24"/>
  <c r="H178" i="24"/>
  <c r="F178" i="24"/>
  <c r="I177" i="24"/>
  <c r="G177" i="24"/>
  <c r="I176" i="24"/>
  <c r="G176" i="24"/>
  <c r="H175" i="24"/>
  <c r="F175" i="24"/>
  <c r="F174" i="24" s="1"/>
  <c r="E175" i="24"/>
  <c r="E174" i="24" s="1"/>
  <c r="H174" i="24"/>
  <c r="I173" i="24"/>
  <c r="G173" i="24"/>
  <c r="I172" i="24"/>
  <c r="G172" i="24"/>
  <c r="H171" i="24"/>
  <c r="H170" i="24" s="1"/>
  <c r="F171" i="24"/>
  <c r="F170" i="24" s="1"/>
  <c r="E171" i="24"/>
  <c r="G169" i="24"/>
  <c r="I169" i="24" s="1"/>
  <c r="G168" i="24"/>
  <c r="I168" i="24" s="1"/>
  <c r="G167" i="24"/>
  <c r="I167" i="24" s="1"/>
  <c r="G166" i="24"/>
  <c r="I166" i="24" s="1"/>
  <c r="G165" i="24"/>
  <c r="I165" i="24" s="1"/>
  <c r="G164" i="24"/>
  <c r="I164" i="24" s="1"/>
  <c r="H163" i="24"/>
  <c r="G163" i="24"/>
  <c r="I163" i="24" s="1"/>
  <c r="F163" i="24"/>
  <c r="E163" i="24"/>
  <c r="G162" i="24"/>
  <c r="I162" i="24" s="1"/>
  <c r="G161" i="24"/>
  <c r="I161" i="24" s="1"/>
  <c r="H160" i="24"/>
  <c r="F160" i="24"/>
  <c r="F150" i="24" s="1"/>
  <c r="E160" i="24"/>
  <c r="G160" i="24" s="1"/>
  <c r="I159" i="24"/>
  <c r="G159" i="24"/>
  <c r="I158" i="24"/>
  <c r="G158" i="24"/>
  <c r="I157" i="24"/>
  <c r="G157" i="24"/>
  <c r="G156" i="24"/>
  <c r="I156" i="24" s="1"/>
  <c r="I155" i="24"/>
  <c r="G155" i="24"/>
  <c r="I154" i="24"/>
  <c r="G154" i="24"/>
  <c r="I153" i="24"/>
  <c r="G153" i="24"/>
  <c r="G152" i="24"/>
  <c r="I152" i="24" s="1"/>
  <c r="I151" i="24"/>
  <c r="G151" i="24"/>
  <c r="G149" i="24"/>
  <c r="I149" i="24" s="1"/>
  <c r="G148" i="24"/>
  <c r="I148" i="24" s="1"/>
  <c r="G147" i="24"/>
  <c r="I147" i="24" s="1"/>
  <c r="G146" i="24"/>
  <c r="I146" i="24" s="1"/>
  <c r="G145" i="24"/>
  <c r="I145" i="24" s="1"/>
  <c r="H144" i="24"/>
  <c r="H138" i="24" s="1"/>
  <c r="F144" i="24"/>
  <c r="E144" i="24"/>
  <c r="G143" i="24"/>
  <c r="I143" i="24" s="1"/>
  <c r="G142" i="24"/>
  <c r="I142" i="24" s="1"/>
  <c r="G141" i="24"/>
  <c r="I141" i="24" s="1"/>
  <c r="G140" i="24"/>
  <c r="I140" i="24" s="1"/>
  <c r="H139" i="24"/>
  <c r="F139" i="24"/>
  <c r="E139" i="24"/>
  <c r="E138" i="24" s="1"/>
  <c r="I137" i="24"/>
  <c r="G137" i="24"/>
  <c r="I136" i="24"/>
  <c r="G136" i="24"/>
  <c r="I135" i="24"/>
  <c r="G135" i="24"/>
  <c r="G134" i="24"/>
  <c r="I134" i="24" s="1"/>
  <c r="I133" i="24"/>
  <c r="G133" i="24"/>
  <c r="I132" i="24"/>
  <c r="G132" i="24"/>
  <c r="H131" i="24"/>
  <c r="F131" i="24"/>
  <c r="F108" i="24" s="1"/>
  <c r="E131" i="24"/>
  <c r="G131" i="24" s="1"/>
  <c r="I131" i="24" s="1"/>
  <c r="G130" i="24"/>
  <c r="I130" i="24" s="1"/>
  <c r="G129" i="24"/>
  <c r="I129" i="24" s="1"/>
  <c r="H128" i="24"/>
  <c r="F128" i="24"/>
  <c r="E128" i="24"/>
  <c r="G128" i="24" s="1"/>
  <c r="G127" i="24"/>
  <c r="I127" i="24" s="1"/>
  <c r="G126" i="24"/>
  <c r="I126" i="24" s="1"/>
  <c r="G125" i="24"/>
  <c r="I125" i="24" s="1"/>
  <c r="H124" i="24"/>
  <c r="F124" i="24"/>
  <c r="E124" i="24"/>
  <c r="G124" i="24" s="1"/>
  <c r="I124" i="24" s="1"/>
  <c r="G123" i="24"/>
  <c r="I123" i="24" s="1"/>
  <c r="G122" i="24"/>
  <c r="I122" i="24" s="1"/>
  <c r="G121" i="24"/>
  <c r="I121" i="24" s="1"/>
  <c r="G120" i="24"/>
  <c r="I120" i="24" s="1"/>
  <c r="G119" i="24"/>
  <c r="I119" i="24" s="1"/>
  <c r="H118" i="24"/>
  <c r="F118" i="24"/>
  <c r="E118" i="24"/>
  <c r="G118" i="24" s="1"/>
  <c r="G117" i="24"/>
  <c r="I117" i="24" s="1"/>
  <c r="G116" i="24"/>
  <c r="I116" i="24" s="1"/>
  <c r="G115" i="24"/>
  <c r="I115" i="24" s="1"/>
  <c r="G114" i="24"/>
  <c r="I114" i="24" s="1"/>
  <c r="G113" i="24"/>
  <c r="I113" i="24" s="1"/>
  <c r="G112" i="24"/>
  <c r="I112" i="24" s="1"/>
  <c r="G111" i="24"/>
  <c r="I111" i="24" s="1"/>
  <c r="G110" i="24"/>
  <c r="I110" i="24" s="1"/>
  <c r="H109" i="24"/>
  <c r="H108" i="24" s="1"/>
  <c r="G109" i="24"/>
  <c r="I109" i="24" s="1"/>
  <c r="F109" i="24"/>
  <c r="E109" i="24"/>
  <c r="G107" i="24"/>
  <c r="I107" i="24" s="1"/>
  <c r="G106" i="24"/>
  <c r="I106" i="24" s="1"/>
  <c r="G105" i="24"/>
  <c r="I105" i="24" s="1"/>
  <c r="G104" i="24"/>
  <c r="I104" i="24" s="1"/>
  <c r="G103" i="24"/>
  <c r="I103" i="24" s="1"/>
  <c r="G102" i="24"/>
  <c r="I102" i="24" s="1"/>
  <c r="H101" i="24"/>
  <c r="G101" i="24"/>
  <c r="I101" i="24" s="1"/>
  <c r="F101" i="24"/>
  <c r="E101" i="24"/>
  <c r="G100" i="24"/>
  <c r="I100" i="24" s="1"/>
  <c r="G99" i="24"/>
  <c r="I99" i="24" s="1"/>
  <c r="G98" i="24"/>
  <c r="I98" i="24" s="1"/>
  <c r="G97" i="24"/>
  <c r="I97" i="24" s="1"/>
  <c r="H96" i="24"/>
  <c r="F96" i="24"/>
  <c r="E96" i="24"/>
  <c r="I95" i="24"/>
  <c r="G95" i="24"/>
  <c r="G94" i="24"/>
  <c r="I94" i="24" s="1"/>
  <c r="I93" i="24"/>
  <c r="G93" i="24"/>
  <c r="H92" i="24"/>
  <c r="F92" i="24"/>
  <c r="E92" i="24"/>
  <c r="G92" i="24" s="1"/>
  <c r="G91" i="24"/>
  <c r="I91" i="24" s="1"/>
  <c r="G90" i="24"/>
  <c r="I90" i="24" s="1"/>
  <c r="H89" i="24"/>
  <c r="F89" i="24"/>
  <c r="E89" i="24"/>
  <c r="I88" i="24"/>
  <c r="G88" i="24"/>
  <c r="I87" i="24"/>
  <c r="G87" i="24"/>
  <c r="H86" i="24"/>
  <c r="F86" i="24"/>
  <c r="G86" i="24" s="1"/>
  <c r="I86" i="24" s="1"/>
  <c r="E86" i="24"/>
  <c r="G85" i="24"/>
  <c r="I85" i="24" s="1"/>
  <c r="G84" i="24"/>
  <c r="I84" i="24" s="1"/>
  <c r="H83" i="24"/>
  <c r="F83" i="24"/>
  <c r="E83" i="24"/>
  <c r="G83" i="24" s="1"/>
  <c r="G81" i="24"/>
  <c r="I81" i="24" s="1"/>
  <c r="G80" i="24"/>
  <c r="I80" i="24" s="1"/>
  <c r="G79" i="24"/>
  <c r="I79" i="24" s="1"/>
  <c r="G78" i="24"/>
  <c r="I78" i="24" s="1"/>
  <c r="G77" i="24"/>
  <c r="I77" i="24" s="1"/>
  <c r="H76" i="24"/>
  <c r="H71" i="24" s="1"/>
  <c r="F76" i="24"/>
  <c r="E76" i="24"/>
  <c r="G75" i="24"/>
  <c r="I75" i="24" s="1"/>
  <c r="G74" i="24"/>
  <c r="I74" i="24" s="1"/>
  <c r="G73" i="24"/>
  <c r="I73" i="24" s="1"/>
  <c r="H72" i="24"/>
  <c r="F72" i="24"/>
  <c r="E72" i="24"/>
  <c r="E71" i="24" s="1"/>
  <c r="I70" i="24"/>
  <c r="G70" i="24"/>
  <c r="I69" i="24"/>
  <c r="G69" i="24"/>
  <c r="I68" i="24"/>
  <c r="G68" i="24"/>
  <c r="H67" i="24"/>
  <c r="F67" i="24"/>
  <c r="G67" i="24" s="1"/>
  <c r="I67" i="24" s="1"/>
  <c r="E67" i="24"/>
  <c r="G66" i="24"/>
  <c r="I66" i="24" s="1"/>
  <c r="G65" i="24"/>
  <c r="I65" i="24" s="1"/>
  <c r="G64" i="24"/>
  <c r="I64" i="24" s="1"/>
  <c r="G63" i="24"/>
  <c r="I63" i="24" s="1"/>
  <c r="G62" i="24"/>
  <c r="I62" i="24" s="1"/>
  <c r="H61" i="24"/>
  <c r="F61" i="24"/>
  <c r="F55" i="24" s="1"/>
  <c r="E61" i="24"/>
  <c r="I60" i="24"/>
  <c r="G60" i="24"/>
  <c r="I59" i="24"/>
  <c r="G59" i="24"/>
  <c r="G58" i="24"/>
  <c r="I58" i="24" s="1"/>
  <c r="I57" i="24"/>
  <c r="G57" i="24"/>
  <c r="H56" i="24"/>
  <c r="H55" i="24" s="1"/>
  <c r="F56" i="24"/>
  <c r="E56" i="24"/>
  <c r="E55" i="24" s="1"/>
  <c r="I54" i="24"/>
  <c r="G54" i="24"/>
  <c r="I53" i="24"/>
  <c r="G53" i="24"/>
  <c r="I52" i="24"/>
  <c r="G52" i="24"/>
  <c r="G51" i="24"/>
  <c r="I51" i="24" s="1"/>
  <c r="I50" i="24"/>
  <c r="G50" i="24"/>
  <c r="I49" i="24"/>
  <c r="G49" i="24"/>
  <c r="I48" i="24"/>
  <c r="G48" i="24"/>
  <c r="G47" i="24"/>
  <c r="I47" i="24" s="1"/>
  <c r="H46" i="24"/>
  <c r="H7" i="24" s="1"/>
  <c r="F46" i="24"/>
  <c r="E46" i="24"/>
  <c r="G46" i="24" s="1"/>
  <c r="I46" i="24" s="1"/>
  <c r="G45" i="24"/>
  <c r="I45" i="24" s="1"/>
  <c r="G44" i="24"/>
  <c r="I44" i="24" s="1"/>
  <c r="G43" i="24"/>
  <c r="I43" i="24" s="1"/>
  <c r="G42" i="24"/>
  <c r="I42" i="24" s="1"/>
  <c r="G41" i="24"/>
  <c r="I41" i="24" s="1"/>
  <c r="G40" i="24"/>
  <c r="I40" i="24" s="1"/>
  <c r="G39" i="24"/>
  <c r="I39" i="24" s="1"/>
  <c r="G38" i="24"/>
  <c r="I38" i="24" s="1"/>
  <c r="G37" i="24"/>
  <c r="I37" i="24" s="1"/>
  <c r="G36" i="24"/>
  <c r="I36" i="24" s="1"/>
  <c r="G35" i="24"/>
  <c r="I35" i="24" s="1"/>
  <c r="H34" i="24"/>
  <c r="F34" i="24"/>
  <c r="E34" i="24"/>
  <c r="I33" i="24"/>
  <c r="G33" i="24"/>
  <c r="G32" i="24"/>
  <c r="I32" i="24" s="1"/>
  <c r="G31" i="24"/>
  <c r="I31" i="24" s="1"/>
  <c r="H30" i="24"/>
  <c r="G30" i="24"/>
  <c r="I30" i="24" s="1"/>
  <c r="F30" i="24"/>
  <c r="E30" i="24"/>
  <c r="G29" i="24"/>
  <c r="I29" i="24" s="1"/>
  <c r="G28" i="24"/>
  <c r="I28" i="24" s="1"/>
  <c r="H27" i="24"/>
  <c r="F27" i="24"/>
  <c r="E27" i="24"/>
  <c r="G27" i="24" s="1"/>
  <c r="I27" i="24" s="1"/>
  <c r="I26" i="24"/>
  <c r="G26" i="24"/>
  <c r="G25" i="24"/>
  <c r="I25" i="24" s="1"/>
  <c r="G24" i="24"/>
  <c r="I24" i="24" s="1"/>
  <c r="G23" i="24"/>
  <c r="I23" i="24" s="1"/>
  <c r="G22" i="24"/>
  <c r="I22" i="24" s="1"/>
  <c r="G21" i="24"/>
  <c r="I21" i="24" s="1"/>
  <c r="H20" i="24"/>
  <c r="F20" i="24"/>
  <c r="E20" i="24"/>
  <c r="G19" i="24"/>
  <c r="I19" i="24" s="1"/>
  <c r="G18" i="24"/>
  <c r="I18" i="24" s="1"/>
  <c r="G17" i="24"/>
  <c r="I17" i="24" s="1"/>
  <c r="G16" i="24"/>
  <c r="I16" i="24" s="1"/>
  <c r="G15" i="24"/>
  <c r="I15" i="24" s="1"/>
  <c r="G14" i="24"/>
  <c r="I14" i="24" s="1"/>
  <c r="G13" i="24"/>
  <c r="I13" i="24" s="1"/>
  <c r="H12" i="24"/>
  <c r="F12" i="24"/>
  <c r="E12" i="24"/>
  <c r="G11" i="24"/>
  <c r="I11" i="24" s="1"/>
  <c r="G10" i="24"/>
  <c r="I10" i="24" s="1"/>
  <c r="G9" i="24"/>
  <c r="I9" i="24" s="1"/>
  <c r="H8" i="24"/>
  <c r="F8" i="24"/>
  <c r="E8" i="24"/>
  <c r="G8" i="24" s="1"/>
  <c r="I8" i="24" s="1"/>
  <c r="G290" i="23"/>
  <c r="H289" i="23"/>
  <c r="J289" i="23" s="1"/>
  <c r="H288" i="23"/>
  <c r="J288" i="23" s="1"/>
  <c r="H287" i="23"/>
  <c r="J287" i="23" s="1"/>
  <c r="I286" i="23"/>
  <c r="I290" i="23" s="1"/>
  <c r="G286" i="23"/>
  <c r="F286" i="23"/>
  <c r="F290" i="23" s="1"/>
  <c r="E286" i="23"/>
  <c r="E290" i="23" s="1"/>
  <c r="H285" i="23"/>
  <c r="J285" i="23" s="1"/>
  <c r="H284" i="23"/>
  <c r="J284" i="23" s="1"/>
  <c r="H283" i="23"/>
  <c r="J283" i="23" s="1"/>
  <c r="H282" i="23"/>
  <c r="J282" i="23" s="1"/>
  <c r="H281" i="23"/>
  <c r="J281" i="23" s="1"/>
  <c r="H280" i="23"/>
  <c r="J280" i="23" s="1"/>
  <c r="H279" i="23"/>
  <c r="J279" i="23" s="1"/>
  <c r="G278" i="23"/>
  <c r="F278" i="23"/>
  <c r="F291" i="23" s="1"/>
  <c r="H277" i="23"/>
  <c r="J277" i="23" s="1"/>
  <c r="H276" i="23"/>
  <c r="J276" i="23" s="1"/>
  <c r="H275" i="23"/>
  <c r="J275" i="23" s="1"/>
  <c r="H274" i="23"/>
  <c r="J274" i="23" s="1"/>
  <c r="I273" i="23"/>
  <c r="I278" i="23" s="1"/>
  <c r="G273" i="23"/>
  <c r="F273" i="23"/>
  <c r="E273" i="23"/>
  <c r="H272" i="23"/>
  <c r="J272" i="23" s="1"/>
  <c r="H271" i="23"/>
  <c r="J271" i="23" s="1"/>
  <c r="H270" i="23"/>
  <c r="J270" i="23" s="1"/>
  <c r="H269" i="23"/>
  <c r="J269" i="23" s="1"/>
  <c r="H268" i="23"/>
  <c r="J268" i="23" s="1"/>
  <c r="H267" i="23"/>
  <c r="J267" i="23" s="1"/>
  <c r="H266" i="23"/>
  <c r="J266" i="23" s="1"/>
  <c r="H265" i="23"/>
  <c r="J265" i="23" s="1"/>
  <c r="H262" i="23"/>
  <c r="J262" i="23" s="1"/>
  <c r="H261" i="23"/>
  <c r="J261" i="23" s="1"/>
  <c r="H260" i="23"/>
  <c r="J260" i="23" s="1"/>
  <c r="H259" i="23"/>
  <c r="J259" i="23" s="1"/>
  <c r="H258" i="23"/>
  <c r="J258" i="23" s="1"/>
  <c r="H257" i="23"/>
  <c r="J257" i="23" s="1"/>
  <c r="H256" i="23"/>
  <c r="J256" i="23" s="1"/>
  <c r="H255" i="23"/>
  <c r="J255" i="23" s="1"/>
  <c r="H254" i="23"/>
  <c r="J254" i="23" s="1"/>
  <c r="H253" i="23"/>
  <c r="J253" i="23" s="1"/>
  <c r="H252" i="23"/>
  <c r="J252" i="23" s="1"/>
  <c r="H251" i="23"/>
  <c r="J251" i="23" s="1"/>
  <c r="I250" i="23"/>
  <c r="I249" i="23" s="1"/>
  <c r="G250" i="23"/>
  <c r="G249" i="23" s="1"/>
  <c r="F250" i="23"/>
  <c r="F249" i="23" s="1"/>
  <c r="E250" i="23"/>
  <c r="H250" i="23" s="1"/>
  <c r="J250" i="23" s="1"/>
  <c r="H248" i="23"/>
  <c r="J248" i="23" s="1"/>
  <c r="H247" i="23"/>
  <c r="J247" i="23" s="1"/>
  <c r="H246" i="23"/>
  <c r="J246" i="23" s="1"/>
  <c r="H245" i="23"/>
  <c r="J245" i="23" s="1"/>
  <c r="H244" i="23"/>
  <c r="J244" i="23" s="1"/>
  <c r="H243" i="23"/>
  <c r="J243" i="23" s="1"/>
  <c r="H242" i="23"/>
  <c r="J242" i="23" s="1"/>
  <c r="H241" i="23"/>
  <c r="J241" i="23" s="1"/>
  <c r="H240" i="23"/>
  <c r="J240" i="23" s="1"/>
  <c r="H239" i="23"/>
  <c r="J239" i="23" s="1"/>
  <c r="H238" i="23"/>
  <c r="J238" i="23" s="1"/>
  <c r="H237" i="23"/>
  <c r="J237" i="23" s="1"/>
  <c r="H236" i="23"/>
  <c r="J236" i="23" s="1"/>
  <c r="H235" i="23"/>
  <c r="J235" i="23" s="1"/>
  <c r="H234" i="23"/>
  <c r="J234" i="23" s="1"/>
  <c r="H233" i="23"/>
  <c r="J233" i="23" s="1"/>
  <c r="H232" i="23"/>
  <c r="J232" i="23" s="1"/>
  <c r="H231" i="23"/>
  <c r="J231" i="23" s="1"/>
  <c r="H230" i="23"/>
  <c r="J230" i="23" s="1"/>
  <c r="H229" i="23"/>
  <c r="J229" i="23" s="1"/>
  <c r="H228" i="23"/>
  <c r="J228" i="23" s="1"/>
  <c r="H227" i="23"/>
  <c r="J227" i="23" s="1"/>
  <c r="I226" i="23"/>
  <c r="G226" i="23"/>
  <c r="F226" i="23"/>
  <c r="E226" i="23"/>
  <c r="H225" i="23"/>
  <c r="J225" i="23" s="1"/>
  <c r="H224" i="23"/>
  <c r="J224" i="23" s="1"/>
  <c r="H223" i="23"/>
  <c r="J223" i="23" s="1"/>
  <c r="H222" i="23"/>
  <c r="J222" i="23" s="1"/>
  <c r="H221" i="23"/>
  <c r="J221" i="23" s="1"/>
  <c r="H220" i="23"/>
  <c r="J220" i="23" s="1"/>
  <c r="H219" i="23"/>
  <c r="J219" i="23" s="1"/>
  <c r="H218" i="23"/>
  <c r="J218" i="23" s="1"/>
  <c r="H217" i="23"/>
  <c r="J217" i="23" s="1"/>
  <c r="H216" i="23"/>
  <c r="J216" i="23" s="1"/>
  <c r="H215" i="23"/>
  <c r="J215" i="23" s="1"/>
  <c r="H214" i="23"/>
  <c r="J214" i="23" s="1"/>
  <c r="H213" i="23"/>
  <c r="J213" i="23" s="1"/>
  <c r="H212" i="23"/>
  <c r="J212" i="23" s="1"/>
  <c r="H211" i="23"/>
  <c r="J211" i="23" s="1"/>
  <c r="H210" i="23"/>
  <c r="J210" i="23" s="1"/>
  <c r="H209" i="23"/>
  <c r="J209" i="23" s="1"/>
  <c r="H208" i="23"/>
  <c r="J208" i="23" s="1"/>
  <c r="H207" i="23"/>
  <c r="J207" i="23" s="1"/>
  <c r="H206" i="23"/>
  <c r="J206" i="23" s="1"/>
  <c r="H205" i="23"/>
  <c r="J205" i="23" s="1"/>
  <c r="H204" i="23"/>
  <c r="J204" i="23" s="1"/>
  <c r="H203" i="23"/>
  <c r="J203" i="23" s="1"/>
  <c r="H202" i="23"/>
  <c r="J202" i="23" s="1"/>
  <c r="H201" i="23"/>
  <c r="J201" i="23" s="1"/>
  <c r="H200" i="23"/>
  <c r="J200" i="23" s="1"/>
  <c r="H199" i="23"/>
  <c r="J199" i="23" s="1"/>
  <c r="H198" i="23"/>
  <c r="J198" i="23" s="1"/>
  <c r="I197" i="23"/>
  <c r="G197" i="23"/>
  <c r="F197" i="23"/>
  <c r="E197" i="23"/>
  <c r="H196" i="23"/>
  <c r="J196" i="23" s="1"/>
  <c r="H195" i="23"/>
  <c r="J195" i="23" s="1"/>
  <c r="H194" i="23"/>
  <c r="J194" i="23" s="1"/>
  <c r="H193" i="23"/>
  <c r="J193" i="23" s="1"/>
  <c r="H192" i="23"/>
  <c r="J192" i="23" s="1"/>
  <c r="H191" i="23"/>
  <c r="J191" i="23" s="1"/>
  <c r="H190" i="23"/>
  <c r="J190" i="23" s="1"/>
  <c r="H189" i="23"/>
  <c r="J189" i="23" s="1"/>
  <c r="H188" i="23"/>
  <c r="J188" i="23" s="1"/>
  <c r="H187" i="23"/>
  <c r="J187" i="23" s="1"/>
  <c r="I186" i="23"/>
  <c r="G186" i="23"/>
  <c r="G263" i="23" s="1"/>
  <c r="F186" i="23"/>
  <c r="E186" i="23"/>
  <c r="H184" i="23"/>
  <c r="J184" i="23" s="1"/>
  <c r="H183" i="23"/>
  <c r="J183" i="23" s="1"/>
  <c r="H182" i="23"/>
  <c r="J182" i="23" s="1"/>
  <c r="I181" i="23"/>
  <c r="G181" i="23"/>
  <c r="F181" i="23"/>
  <c r="E181" i="23"/>
  <c r="H180" i="23"/>
  <c r="J180" i="23" s="1"/>
  <c r="I179" i="23"/>
  <c r="G179" i="23"/>
  <c r="F179" i="23"/>
  <c r="F178" i="23" s="1"/>
  <c r="E179" i="23"/>
  <c r="H179" i="23" s="1"/>
  <c r="J179" i="23" s="1"/>
  <c r="I178" i="23"/>
  <c r="G178" i="23"/>
  <c r="E178" i="23"/>
  <c r="H177" i="23"/>
  <c r="J177" i="23" s="1"/>
  <c r="H176" i="23"/>
  <c r="J176" i="23" s="1"/>
  <c r="I175" i="23"/>
  <c r="I174" i="23" s="1"/>
  <c r="G175" i="23"/>
  <c r="G174" i="23" s="1"/>
  <c r="F175" i="23"/>
  <c r="F174" i="23" s="1"/>
  <c r="E175" i="23"/>
  <c r="E174" i="23" s="1"/>
  <c r="H173" i="23"/>
  <c r="J173" i="23" s="1"/>
  <c r="H172" i="23"/>
  <c r="J172" i="23" s="1"/>
  <c r="I171" i="23"/>
  <c r="G171" i="23"/>
  <c r="G170" i="23" s="1"/>
  <c r="F171" i="23"/>
  <c r="F170" i="23" s="1"/>
  <c r="E171" i="23"/>
  <c r="I170" i="23"/>
  <c r="E170" i="23"/>
  <c r="H169" i="23"/>
  <c r="J169" i="23" s="1"/>
  <c r="H168" i="23"/>
  <c r="J168" i="23" s="1"/>
  <c r="H167" i="23"/>
  <c r="J167" i="23" s="1"/>
  <c r="H166" i="23"/>
  <c r="J166" i="23" s="1"/>
  <c r="H165" i="23"/>
  <c r="J165" i="23" s="1"/>
  <c r="H164" i="23"/>
  <c r="J164" i="23" s="1"/>
  <c r="I163" i="23"/>
  <c r="G163" i="23"/>
  <c r="F163" i="23"/>
  <c r="E163" i="23"/>
  <c r="H162" i="23"/>
  <c r="J162" i="23" s="1"/>
  <c r="H161" i="23"/>
  <c r="J161" i="23" s="1"/>
  <c r="I160" i="23"/>
  <c r="G160" i="23"/>
  <c r="F160" i="23"/>
  <c r="E160" i="23"/>
  <c r="H159" i="23"/>
  <c r="J159" i="23" s="1"/>
  <c r="H158" i="23"/>
  <c r="J158" i="23" s="1"/>
  <c r="H157" i="23"/>
  <c r="J157" i="23" s="1"/>
  <c r="H156" i="23"/>
  <c r="J156" i="23" s="1"/>
  <c r="H155" i="23"/>
  <c r="J155" i="23" s="1"/>
  <c r="H154" i="23"/>
  <c r="J154" i="23" s="1"/>
  <c r="H153" i="23"/>
  <c r="J153" i="23" s="1"/>
  <c r="H152" i="23"/>
  <c r="J152" i="23" s="1"/>
  <c r="H151" i="23"/>
  <c r="J151" i="23" s="1"/>
  <c r="G150" i="23"/>
  <c r="F150" i="23"/>
  <c r="H149" i="23"/>
  <c r="J149" i="23" s="1"/>
  <c r="J148" i="23"/>
  <c r="H148" i="23"/>
  <c r="H147" i="23"/>
  <c r="J147" i="23" s="1"/>
  <c r="H146" i="23"/>
  <c r="J146" i="23" s="1"/>
  <c r="H145" i="23"/>
  <c r="J145" i="23" s="1"/>
  <c r="I144" i="23"/>
  <c r="G144" i="23"/>
  <c r="G138" i="23" s="1"/>
  <c r="F144" i="23"/>
  <c r="E144" i="23"/>
  <c r="H143" i="23"/>
  <c r="J143" i="23" s="1"/>
  <c r="H142" i="23"/>
  <c r="J142" i="23" s="1"/>
  <c r="H141" i="23"/>
  <c r="J141" i="23" s="1"/>
  <c r="H140" i="23"/>
  <c r="J140" i="23" s="1"/>
  <c r="I139" i="23"/>
  <c r="I138" i="23" s="1"/>
  <c r="G139" i="23"/>
  <c r="F139" i="23"/>
  <c r="E139" i="23"/>
  <c r="E138" i="23" s="1"/>
  <c r="H137" i="23"/>
  <c r="J137" i="23" s="1"/>
  <c r="H136" i="23"/>
  <c r="J136" i="23" s="1"/>
  <c r="H135" i="23"/>
  <c r="J135" i="23" s="1"/>
  <c r="J134" i="23"/>
  <c r="H134" i="23"/>
  <c r="H133" i="23"/>
  <c r="J133" i="23" s="1"/>
  <c r="H132" i="23"/>
  <c r="J132" i="23" s="1"/>
  <c r="I131" i="23"/>
  <c r="G131" i="23"/>
  <c r="F131" i="23"/>
  <c r="E131" i="23"/>
  <c r="H130" i="23"/>
  <c r="J130" i="23" s="1"/>
  <c r="H129" i="23"/>
  <c r="J129" i="23" s="1"/>
  <c r="I128" i="23"/>
  <c r="G128" i="23"/>
  <c r="F128" i="23"/>
  <c r="E128" i="23"/>
  <c r="H127" i="23"/>
  <c r="J127" i="23" s="1"/>
  <c r="H126" i="23"/>
  <c r="J126" i="23" s="1"/>
  <c r="H125" i="23"/>
  <c r="J125" i="23" s="1"/>
  <c r="I124" i="23"/>
  <c r="G124" i="23"/>
  <c r="F124" i="23"/>
  <c r="E124" i="23"/>
  <c r="H123" i="23"/>
  <c r="J123" i="23" s="1"/>
  <c r="H122" i="23"/>
  <c r="J122" i="23" s="1"/>
  <c r="H121" i="23"/>
  <c r="J121" i="23" s="1"/>
  <c r="J120" i="23"/>
  <c r="H120" i="23"/>
  <c r="H119" i="23"/>
  <c r="J119" i="23" s="1"/>
  <c r="I118" i="23"/>
  <c r="G118" i="23"/>
  <c r="F118" i="23"/>
  <c r="E118" i="23"/>
  <c r="H117" i="23"/>
  <c r="J117" i="23" s="1"/>
  <c r="J116" i="23"/>
  <c r="H116" i="23"/>
  <c r="H115" i="23"/>
  <c r="J115" i="23" s="1"/>
  <c r="H114" i="23"/>
  <c r="J114" i="23" s="1"/>
  <c r="H113" i="23"/>
  <c r="J113" i="23" s="1"/>
  <c r="H112" i="23"/>
  <c r="J112" i="23" s="1"/>
  <c r="H111" i="23"/>
  <c r="J111" i="23" s="1"/>
  <c r="H110" i="23"/>
  <c r="J110" i="23" s="1"/>
  <c r="I109" i="23"/>
  <c r="G109" i="23"/>
  <c r="F109" i="23"/>
  <c r="E109" i="23"/>
  <c r="H109" i="23" s="1"/>
  <c r="J109" i="23" s="1"/>
  <c r="G108" i="23"/>
  <c r="H107" i="23"/>
  <c r="J107" i="23" s="1"/>
  <c r="H106" i="23"/>
  <c r="J106" i="23" s="1"/>
  <c r="H105" i="23"/>
  <c r="J105" i="23" s="1"/>
  <c r="H104" i="23"/>
  <c r="J104" i="23" s="1"/>
  <c r="H103" i="23"/>
  <c r="J103" i="23" s="1"/>
  <c r="H102" i="23"/>
  <c r="J102" i="23" s="1"/>
  <c r="I101" i="23"/>
  <c r="H101" i="23"/>
  <c r="J101" i="23" s="1"/>
  <c r="G101" i="23"/>
  <c r="F101" i="23"/>
  <c r="E101" i="23"/>
  <c r="J100" i="23"/>
  <c r="H100" i="23"/>
  <c r="H99" i="23"/>
  <c r="J99" i="23" s="1"/>
  <c r="H98" i="23"/>
  <c r="J98" i="23" s="1"/>
  <c r="H97" i="23"/>
  <c r="J97" i="23" s="1"/>
  <c r="I96" i="23"/>
  <c r="G96" i="23"/>
  <c r="F96" i="23"/>
  <c r="E96" i="23"/>
  <c r="H95" i="23"/>
  <c r="J95" i="23" s="1"/>
  <c r="H94" i="23"/>
  <c r="J94" i="23" s="1"/>
  <c r="H93" i="23"/>
  <c r="J93" i="23" s="1"/>
  <c r="I92" i="23"/>
  <c r="G92" i="23"/>
  <c r="F92" i="23"/>
  <c r="E92" i="23"/>
  <c r="H91" i="23"/>
  <c r="J91" i="23" s="1"/>
  <c r="H90" i="23"/>
  <c r="J90" i="23" s="1"/>
  <c r="I89" i="23"/>
  <c r="H89" i="23"/>
  <c r="J89" i="23" s="1"/>
  <c r="G89" i="23"/>
  <c r="F89" i="23"/>
  <c r="E89" i="23"/>
  <c r="J88" i="23"/>
  <c r="H88" i="23"/>
  <c r="H87" i="23"/>
  <c r="J87" i="23" s="1"/>
  <c r="I86" i="23"/>
  <c r="G86" i="23"/>
  <c r="F86" i="23"/>
  <c r="E86" i="23"/>
  <c r="E82" i="23" s="1"/>
  <c r="H85" i="23"/>
  <c r="J85" i="23" s="1"/>
  <c r="H84" i="23"/>
  <c r="J84" i="23" s="1"/>
  <c r="I83" i="23"/>
  <c r="G83" i="23"/>
  <c r="F83" i="23"/>
  <c r="F82" i="23" s="1"/>
  <c r="E83" i="23"/>
  <c r="H81" i="23"/>
  <c r="J81" i="23" s="1"/>
  <c r="H80" i="23"/>
  <c r="J80" i="23" s="1"/>
  <c r="H79" i="23"/>
  <c r="J79" i="23" s="1"/>
  <c r="H78" i="23"/>
  <c r="J78" i="23" s="1"/>
  <c r="H77" i="23"/>
  <c r="J77" i="23" s="1"/>
  <c r="I76" i="23"/>
  <c r="G76" i="23"/>
  <c r="G71" i="23" s="1"/>
  <c r="F76" i="23"/>
  <c r="E76" i="23"/>
  <c r="H75" i="23"/>
  <c r="J75" i="23" s="1"/>
  <c r="H74" i="23"/>
  <c r="J74" i="23" s="1"/>
  <c r="H73" i="23"/>
  <c r="J73" i="23" s="1"/>
  <c r="I72" i="23"/>
  <c r="I71" i="23" s="1"/>
  <c r="G72" i="23"/>
  <c r="F72" i="23"/>
  <c r="F71" i="23" s="1"/>
  <c r="E72" i="23"/>
  <c r="H70" i="23"/>
  <c r="J70" i="23" s="1"/>
  <c r="H69" i="23"/>
  <c r="J69" i="23" s="1"/>
  <c r="H68" i="23"/>
  <c r="J68" i="23" s="1"/>
  <c r="I67" i="23"/>
  <c r="H67" i="23"/>
  <c r="J67" i="23" s="1"/>
  <c r="G67" i="23"/>
  <c r="F67" i="23"/>
  <c r="E67" i="23"/>
  <c r="H66" i="23"/>
  <c r="J66" i="23" s="1"/>
  <c r="H65" i="23"/>
  <c r="J65" i="23" s="1"/>
  <c r="H64" i="23"/>
  <c r="J64" i="23" s="1"/>
  <c r="H63" i="23"/>
  <c r="J63" i="23" s="1"/>
  <c r="H62" i="23"/>
  <c r="J62" i="23" s="1"/>
  <c r="I61" i="23"/>
  <c r="G61" i="23"/>
  <c r="F61" i="23"/>
  <c r="E61" i="23"/>
  <c r="H61" i="23" s="1"/>
  <c r="J61" i="23" s="1"/>
  <c r="H60" i="23"/>
  <c r="J60" i="23" s="1"/>
  <c r="H59" i="23"/>
  <c r="J59" i="23" s="1"/>
  <c r="J58" i="23"/>
  <c r="H58" i="23"/>
  <c r="H57" i="23"/>
  <c r="J57" i="23" s="1"/>
  <c r="I56" i="23"/>
  <c r="G56" i="23"/>
  <c r="G55" i="23" s="1"/>
  <c r="F56" i="23"/>
  <c r="F55" i="23" s="1"/>
  <c r="E56" i="23"/>
  <c r="H56" i="23" s="1"/>
  <c r="J56" i="23" s="1"/>
  <c r="J54" i="23"/>
  <c r="H54" i="23"/>
  <c r="H53" i="23"/>
  <c r="J53" i="23" s="1"/>
  <c r="H52" i="23"/>
  <c r="J52" i="23" s="1"/>
  <c r="H51" i="23"/>
  <c r="J51" i="23" s="1"/>
  <c r="H50" i="23"/>
  <c r="J50" i="23" s="1"/>
  <c r="H49" i="23"/>
  <c r="J49" i="23" s="1"/>
  <c r="H48" i="23"/>
  <c r="J48" i="23" s="1"/>
  <c r="H47" i="23"/>
  <c r="J47" i="23" s="1"/>
  <c r="I46" i="23"/>
  <c r="G46" i="23"/>
  <c r="F46" i="23"/>
  <c r="E46" i="23"/>
  <c r="H46" i="23" s="1"/>
  <c r="J46" i="23" s="1"/>
  <c r="H45" i="23"/>
  <c r="J45" i="23" s="1"/>
  <c r="H44" i="23"/>
  <c r="J44" i="23" s="1"/>
  <c r="H43" i="23"/>
  <c r="J43" i="23" s="1"/>
  <c r="H42" i="23"/>
  <c r="J42" i="23" s="1"/>
  <c r="H41" i="23"/>
  <c r="J41" i="23" s="1"/>
  <c r="J40" i="23"/>
  <c r="H40" i="23"/>
  <c r="H39" i="23"/>
  <c r="J39" i="23" s="1"/>
  <c r="H38" i="23"/>
  <c r="J38" i="23" s="1"/>
  <c r="H37" i="23"/>
  <c r="J37" i="23" s="1"/>
  <c r="H36" i="23"/>
  <c r="J36" i="23" s="1"/>
  <c r="H35" i="23"/>
  <c r="J35" i="23" s="1"/>
  <c r="I34" i="23"/>
  <c r="G34" i="23"/>
  <c r="F34" i="23"/>
  <c r="E34" i="23"/>
  <c r="H33" i="23"/>
  <c r="J33" i="23" s="1"/>
  <c r="H32" i="23"/>
  <c r="J32" i="23" s="1"/>
  <c r="H31" i="23"/>
  <c r="J31" i="23" s="1"/>
  <c r="I30" i="23"/>
  <c r="G30" i="23"/>
  <c r="F30" i="23"/>
  <c r="E30" i="23"/>
  <c r="H30" i="23" s="1"/>
  <c r="J30" i="23" s="1"/>
  <c r="H29" i="23"/>
  <c r="J29" i="23" s="1"/>
  <c r="H28" i="23"/>
  <c r="J28" i="23" s="1"/>
  <c r="I27" i="23"/>
  <c r="G27" i="23"/>
  <c r="F27" i="23"/>
  <c r="H27" i="23" s="1"/>
  <c r="E27" i="23"/>
  <c r="H26" i="23"/>
  <c r="J26" i="23" s="1"/>
  <c r="H25" i="23"/>
  <c r="J25" i="23" s="1"/>
  <c r="H24" i="23"/>
  <c r="J24" i="23" s="1"/>
  <c r="J23" i="23"/>
  <c r="H23" i="23"/>
  <c r="H22" i="23"/>
  <c r="J22" i="23" s="1"/>
  <c r="H21" i="23"/>
  <c r="J21" i="23" s="1"/>
  <c r="I20" i="23"/>
  <c r="H20" i="23"/>
  <c r="J20" i="23" s="1"/>
  <c r="G20" i="23"/>
  <c r="F20" i="23"/>
  <c r="E20" i="23"/>
  <c r="J19" i="23"/>
  <c r="H19" i="23"/>
  <c r="H18" i="23"/>
  <c r="J18" i="23" s="1"/>
  <c r="H17" i="23"/>
  <c r="J17" i="23" s="1"/>
  <c r="H16" i="23"/>
  <c r="J16" i="23" s="1"/>
  <c r="J15" i="23"/>
  <c r="H15" i="23"/>
  <c r="H14" i="23"/>
  <c r="J14" i="23" s="1"/>
  <c r="H13" i="23"/>
  <c r="J13" i="23" s="1"/>
  <c r="I12" i="23"/>
  <c r="H12" i="23"/>
  <c r="J12" i="23" s="1"/>
  <c r="G12" i="23"/>
  <c r="F12" i="23"/>
  <c r="E12" i="23"/>
  <c r="J11" i="23"/>
  <c r="H11" i="23"/>
  <c r="H10" i="23"/>
  <c r="J10" i="23" s="1"/>
  <c r="H9" i="23"/>
  <c r="J9" i="23" s="1"/>
  <c r="I8" i="23"/>
  <c r="H8" i="23"/>
  <c r="J8" i="23" s="1"/>
  <c r="G8" i="23"/>
  <c r="F8" i="23"/>
  <c r="E8" i="23"/>
  <c r="G7" i="23"/>
  <c r="F7" i="23"/>
  <c r="I290" i="22"/>
  <c r="N289" i="22"/>
  <c r="P289" i="22" s="1"/>
  <c r="N288" i="22"/>
  <c r="P288" i="22" s="1"/>
  <c r="N287" i="22"/>
  <c r="P287" i="22" s="1"/>
  <c r="O286" i="22"/>
  <c r="O290" i="22" s="1"/>
  <c r="M286" i="22"/>
  <c r="M290" i="22" s="1"/>
  <c r="M291" i="22" s="1"/>
  <c r="L286" i="22"/>
  <c r="L290" i="22" s="1"/>
  <c r="K286" i="22"/>
  <c r="K290" i="22" s="1"/>
  <c r="J286" i="22"/>
  <c r="J290" i="22" s="1"/>
  <c r="I286" i="22"/>
  <c r="H286" i="22"/>
  <c r="H290" i="22" s="1"/>
  <c r="G286" i="22"/>
  <c r="G290" i="22" s="1"/>
  <c r="F286" i="22"/>
  <c r="F290" i="22" s="1"/>
  <c r="E286" i="22"/>
  <c r="E290" i="22" s="1"/>
  <c r="N285" i="22"/>
  <c r="P285" i="22" s="1"/>
  <c r="N284" i="22"/>
  <c r="P284" i="22" s="1"/>
  <c r="N283" i="22"/>
  <c r="P283" i="22" s="1"/>
  <c r="N282" i="22"/>
  <c r="P282" i="22" s="1"/>
  <c r="N281" i="22"/>
  <c r="P281" i="22" s="1"/>
  <c r="N280" i="22"/>
  <c r="P280" i="22" s="1"/>
  <c r="N279" i="22"/>
  <c r="P279" i="22" s="1"/>
  <c r="I278" i="22"/>
  <c r="N277" i="22"/>
  <c r="P277" i="22" s="1"/>
  <c r="N276" i="22"/>
  <c r="P276" i="22" s="1"/>
  <c r="N275" i="22"/>
  <c r="P275" i="22" s="1"/>
  <c r="N274" i="22"/>
  <c r="P274" i="22" s="1"/>
  <c r="O273" i="22"/>
  <c r="O278" i="22" s="1"/>
  <c r="M273" i="22"/>
  <c r="M278" i="22" s="1"/>
  <c r="L273" i="22"/>
  <c r="L278" i="22" s="1"/>
  <c r="L291" i="22" s="1"/>
  <c r="K273" i="22"/>
  <c r="K278" i="22" s="1"/>
  <c r="J273" i="22"/>
  <c r="J278" i="22" s="1"/>
  <c r="J291" i="22" s="1"/>
  <c r="I273" i="22"/>
  <c r="H273" i="22"/>
  <c r="H278" i="22" s="1"/>
  <c r="H291" i="22" s="1"/>
  <c r="G273" i="22"/>
  <c r="G278" i="22" s="1"/>
  <c r="F273" i="22"/>
  <c r="F278" i="22" s="1"/>
  <c r="E273" i="22"/>
  <c r="N272" i="22"/>
  <c r="P272" i="22" s="1"/>
  <c r="N271" i="22"/>
  <c r="P271" i="22" s="1"/>
  <c r="N270" i="22"/>
  <c r="P270" i="22" s="1"/>
  <c r="N269" i="22"/>
  <c r="P269" i="22" s="1"/>
  <c r="N268" i="22"/>
  <c r="P268" i="22" s="1"/>
  <c r="N267" i="22"/>
  <c r="P267" i="22" s="1"/>
  <c r="N266" i="22"/>
  <c r="P266" i="22" s="1"/>
  <c r="N265" i="22"/>
  <c r="P265" i="22" s="1"/>
  <c r="N262" i="22"/>
  <c r="P262" i="22" s="1"/>
  <c r="N261" i="22"/>
  <c r="P261" i="22" s="1"/>
  <c r="N260" i="22"/>
  <c r="P260" i="22" s="1"/>
  <c r="N259" i="22"/>
  <c r="P259" i="22" s="1"/>
  <c r="N258" i="22"/>
  <c r="P258" i="22" s="1"/>
  <c r="N257" i="22"/>
  <c r="P257" i="22" s="1"/>
  <c r="N256" i="22"/>
  <c r="P256" i="22" s="1"/>
  <c r="N255" i="22"/>
  <c r="P255" i="22" s="1"/>
  <c r="N254" i="22"/>
  <c r="P254" i="22" s="1"/>
  <c r="N253" i="22"/>
  <c r="P253" i="22" s="1"/>
  <c r="N252" i="22"/>
  <c r="P252" i="22" s="1"/>
  <c r="N251" i="22"/>
  <c r="P251" i="22" s="1"/>
  <c r="O250" i="22"/>
  <c r="M250" i="22"/>
  <c r="L250" i="22"/>
  <c r="K250" i="22"/>
  <c r="K249" i="22" s="1"/>
  <c r="J250" i="22"/>
  <c r="J249" i="22" s="1"/>
  <c r="I250" i="22"/>
  <c r="I249" i="22" s="1"/>
  <c r="H250" i="22"/>
  <c r="H249" i="22" s="1"/>
  <c r="G250" i="22"/>
  <c r="F250" i="22"/>
  <c r="E250" i="22"/>
  <c r="O249" i="22"/>
  <c r="M249" i="22"/>
  <c r="L249" i="22"/>
  <c r="G249" i="22"/>
  <c r="F249" i="22"/>
  <c r="E249" i="22"/>
  <c r="N248" i="22"/>
  <c r="P248" i="22" s="1"/>
  <c r="N247" i="22"/>
  <c r="P247" i="22" s="1"/>
  <c r="N246" i="22"/>
  <c r="P246" i="22" s="1"/>
  <c r="N245" i="22"/>
  <c r="P245" i="22" s="1"/>
  <c r="N244" i="22"/>
  <c r="P244" i="22" s="1"/>
  <c r="N243" i="22"/>
  <c r="P243" i="22" s="1"/>
  <c r="N242" i="22"/>
  <c r="P242" i="22" s="1"/>
  <c r="N241" i="22"/>
  <c r="P241" i="22" s="1"/>
  <c r="N240" i="22"/>
  <c r="P240" i="22" s="1"/>
  <c r="N239" i="22"/>
  <c r="P239" i="22" s="1"/>
  <c r="N238" i="22"/>
  <c r="P238" i="22" s="1"/>
  <c r="N237" i="22"/>
  <c r="P237" i="22" s="1"/>
  <c r="N236" i="22"/>
  <c r="P236" i="22" s="1"/>
  <c r="N235" i="22"/>
  <c r="P235" i="22" s="1"/>
  <c r="N234" i="22"/>
  <c r="P234" i="22" s="1"/>
  <c r="N233" i="22"/>
  <c r="P233" i="22" s="1"/>
  <c r="N232" i="22"/>
  <c r="P232" i="22" s="1"/>
  <c r="N231" i="22"/>
  <c r="P231" i="22" s="1"/>
  <c r="N230" i="22"/>
  <c r="P230" i="22" s="1"/>
  <c r="N229" i="22"/>
  <c r="P229" i="22" s="1"/>
  <c r="N228" i="22"/>
  <c r="P228" i="22" s="1"/>
  <c r="N227" i="22"/>
  <c r="P227" i="22" s="1"/>
  <c r="O226" i="22"/>
  <c r="M226" i="22"/>
  <c r="L226" i="22"/>
  <c r="K226" i="22"/>
  <c r="J226" i="22"/>
  <c r="I226" i="22"/>
  <c r="H226" i="22"/>
  <c r="G226" i="22"/>
  <c r="F226" i="22"/>
  <c r="E226" i="22"/>
  <c r="N225" i="22"/>
  <c r="P225" i="22" s="1"/>
  <c r="N224" i="22"/>
  <c r="P224" i="22" s="1"/>
  <c r="N223" i="22"/>
  <c r="P223" i="22" s="1"/>
  <c r="N222" i="22"/>
  <c r="P222" i="22" s="1"/>
  <c r="N221" i="22"/>
  <c r="P221" i="22" s="1"/>
  <c r="N220" i="22"/>
  <c r="P220" i="22" s="1"/>
  <c r="N219" i="22"/>
  <c r="P219" i="22" s="1"/>
  <c r="N218" i="22"/>
  <c r="P218" i="22" s="1"/>
  <c r="N217" i="22"/>
  <c r="P217" i="22" s="1"/>
  <c r="N216" i="22"/>
  <c r="P216" i="22" s="1"/>
  <c r="N215" i="22"/>
  <c r="P215" i="22" s="1"/>
  <c r="N214" i="22"/>
  <c r="P214" i="22" s="1"/>
  <c r="N213" i="22"/>
  <c r="P213" i="22" s="1"/>
  <c r="N212" i="22"/>
  <c r="P212" i="22" s="1"/>
  <c r="N211" i="22"/>
  <c r="P211" i="22" s="1"/>
  <c r="N210" i="22"/>
  <c r="P210" i="22" s="1"/>
  <c r="N209" i="22"/>
  <c r="P209" i="22" s="1"/>
  <c r="N208" i="22"/>
  <c r="P208" i="22" s="1"/>
  <c r="N207" i="22"/>
  <c r="P207" i="22" s="1"/>
  <c r="N206" i="22"/>
  <c r="P206" i="22" s="1"/>
  <c r="N205" i="22"/>
  <c r="P205" i="22" s="1"/>
  <c r="N204" i="22"/>
  <c r="P204" i="22" s="1"/>
  <c r="N203" i="22"/>
  <c r="P203" i="22" s="1"/>
  <c r="N202" i="22"/>
  <c r="P202" i="22" s="1"/>
  <c r="N201" i="22"/>
  <c r="P201" i="22" s="1"/>
  <c r="N200" i="22"/>
  <c r="P200" i="22" s="1"/>
  <c r="N199" i="22"/>
  <c r="P199" i="22" s="1"/>
  <c r="N198" i="22"/>
  <c r="P198" i="22" s="1"/>
  <c r="O197" i="22"/>
  <c r="M197" i="22"/>
  <c r="L197" i="22"/>
  <c r="K197" i="22"/>
  <c r="J197" i="22"/>
  <c r="I197" i="22"/>
  <c r="H197" i="22"/>
  <c r="G197" i="22"/>
  <c r="F197" i="22"/>
  <c r="E197" i="22"/>
  <c r="N196" i="22"/>
  <c r="P196" i="22" s="1"/>
  <c r="N195" i="22"/>
  <c r="P195" i="22" s="1"/>
  <c r="N194" i="22"/>
  <c r="P194" i="22" s="1"/>
  <c r="N193" i="22"/>
  <c r="P193" i="22" s="1"/>
  <c r="N192" i="22"/>
  <c r="P192" i="22" s="1"/>
  <c r="N191" i="22"/>
  <c r="P191" i="22" s="1"/>
  <c r="N190" i="22"/>
  <c r="P190" i="22" s="1"/>
  <c r="N189" i="22"/>
  <c r="P189" i="22" s="1"/>
  <c r="N188" i="22"/>
  <c r="P188" i="22" s="1"/>
  <c r="N187" i="22"/>
  <c r="P187" i="22" s="1"/>
  <c r="O186" i="22"/>
  <c r="O263" i="22" s="1"/>
  <c r="M186" i="22"/>
  <c r="L186" i="22"/>
  <c r="K186" i="22"/>
  <c r="J186" i="22"/>
  <c r="I186" i="22"/>
  <c r="H186" i="22"/>
  <c r="G186" i="22"/>
  <c r="G263" i="22" s="1"/>
  <c r="F186" i="22"/>
  <c r="F263" i="22" s="1"/>
  <c r="E186" i="22"/>
  <c r="N184" i="22"/>
  <c r="P184" i="22" s="1"/>
  <c r="N183" i="22"/>
  <c r="P183" i="22" s="1"/>
  <c r="N182" i="22"/>
  <c r="P182" i="22" s="1"/>
  <c r="O181" i="22"/>
  <c r="M181" i="22"/>
  <c r="L181" i="22"/>
  <c r="K181" i="22"/>
  <c r="J181" i="22"/>
  <c r="I181" i="22"/>
  <c r="H181" i="22"/>
  <c r="G181" i="22"/>
  <c r="F181" i="22"/>
  <c r="E181" i="22"/>
  <c r="N180" i="22"/>
  <c r="P180" i="22" s="1"/>
  <c r="O179" i="22"/>
  <c r="O178" i="22" s="1"/>
  <c r="M179" i="22"/>
  <c r="M178" i="22" s="1"/>
  <c r="L179" i="22"/>
  <c r="K179" i="22"/>
  <c r="J179" i="22"/>
  <c r="I179" i="22"/>
  <c r="I178" i="22" s="1"/>
  <c r="H179" i="22"/>
  <c r="H178" i="22" s="1"/>
  <c r="G179" i="22"/>
  <c r="G178" i="22" s="1"/>
  <c r="F179" i="22"/>
  <c r="F178" i="22" s="1"/>
  <c r="E179" i="22"/>
  <c r="L178" i="22"/>
  <c r="K178" i="22"/>
  <c r="J178" i="22"/>
  <c r="N177" i="22"/>
  <c r="P177" i="22" s="1"/>
  <c r="N176" i="22"/>
  <c r="P176" i="22" s="1"/>
  <c r="O175" i="22"/>
  <c r="O174" i="22" s="1"/>
  <c r="M175" i="22"/>
  <c r="L175" i="22"/>
  <c r="K175" i="22"/>
  <c r="K174" i="22" s="1"/>
  <c r="J175" i="22"/>
  <c r="I175" i="22"/>
  <c r="H175" i="22"/>
  <c r="H174" i="22" s="1"/>
  <c r="G175" i="22"/>
  <c r="G174" i="22" s="1"/>
  <c r="F175" i="22"/>
  <c r="E175" i="22"/>
  <c r="M174" i="22"/>
  <c r="L174" i="22"/>
  <c r="J174" i="22"/>
  <c r="I174" i="22"/>
  <c r="F174" i="22"/>
  <c r="E174" i="22"/>
  <c r="N173" i="22"/>
  <c r="P173" i="22" s="1"/>
  <c r="N172" i="22"/>
  <c r="P172" i="22" s="1"/>
  <c r="O171" i="22"/>
  <c r="O170" i="22" s="1"/>
  <c r="M171" i="22"/>
  <c r="L171" i="22"/>
  <c r="L170" i="22" s="1"/>
  <c r="K171" i="22"/>
  <c r="J171" i="22"/>
  <c r="J170" i="22" s="1"/>
  <c r="I171" i="22"/>
  <c r="H171" i="22"/>
  <c r="H170" i="22" s="1"/>
  <c r="G171" i="22"/>
  <c r="F171" i="22"/>
  <c r="E171" i="22"/>
  <c r="M170" i="22"/>
  <c r="K170" i="22"/>
  <c r="I170" i="22"/>
  <c r="G170" i="22"/>
  <c r="F170" i="22"/>
  <c r="E170" i="22"/>
  <c r="N169" i="22"/>
  <c r="P169" i="22" s="1"/>
  <c r="N168" i="22"/>
  <c r="P168" i="22" s="1"/>
  <c r="P167" i="22"/>
  <c r="N167" i="22"/>
  <c r="N166" i="22"/>
  <c r="P166" i="22" s="1"/>
  <c r="N165" i="22"/>
  <c r="P165" i="22" s="1"/>
  <c r="N164" i="22"/>
  <c r="P164" i="22" s="1"/>
  <c r="O163" i="22"/>
  <c r="M163" i="22"/>
  <c r="L163" i="22"/>
  <c r="K163" i="22"/>
  <c r="J163" i="22"/>
  <c r="I163" i="22"/>
  <c r="H163" i="22"/>
  <c r="H150" i="22" s="1"/>
  <c r="G163" i="22"/>
  <c r="F163" i="22"/>
  <c r="E163" i="22"/>
  <c r="P162" i="22"/>
  <c r="N162" i="22"/>
  <c r="N161" i="22"/>
  <c r="P161" i="22" s="1"/>
  <c r="O160" i="22"/>
  <c r="M160" i="22"/>
  <c r="M150" i="22" s="1"/>
  <c r="L160" i="22"/>
  <c r="K160" i="22"/>
  <c r="K150" i="22" s="1"/>
  <c r="J160" i="22"/>
  <c r="I160" i="22"/>
  <c r="H160" i="22"/>
  <c r="G160" i="22"/>
  <c r="G150" i="22" s="1"/>
  <c r="F160" i="22"/>
  <c r="F150" i="22" s="1"/>
  <c r="E160" i="22"/>
  <c r="N159" i="22"/>
  <c r="P159" i="22" s="1"/>
  <c r="N158" i="22"/>
  <c r="P158" i="22" s="1"/>
  <c r="P157" i="22"/>
  <c r="N157" i="22"/>
  <c r="N156" i="22"/>
  <c r="P156" i="22" s="1"/>
  <c r="N155" i="22"/>
  <c r="P155" i="22" s="1"/>
  <c r="N154" i="22"/>
  <c r="P154" i="22" s="1"/>
  <c r="P153" i="22"/>
  <c r="N153" i="22"/>
  <c r="N152" i="22"/>
  <c r="P152" i="22" s="1"/>
  <c r="N151" i="22"/>
  <c r="P151" i="22" s="1"/>
  <c r="O150" i="22"/>
  <c r="L150" i="22"/>
  <c r="N149" i="22"/>
  <c r="P149" i="22" s="1"/>
  <c r="N148" i="22"/>
  <c r="P148" i="22" s="1"/>
  <c r="N147" i="22"/>
  <c r="P147" i="22" s="1"/>
  <c r="P146" i="22"/>
  <c r="N146" i="22"/>
  <c r="N145" i="22"/>
  <c r="P145" i="22" s="1"/>
  <c r="O144" i="22"/>
  <c r="M144" i="22"/>
  <c r="L144" i="22"/>
  <c r="K144" i="22"/>
  <c r="J144" i="22"/>
  <c r="I144" i="22"/>
  <c r="H144" i="22"/>
  <c r="G144" i="22"/>
  <c r="F144" i="22"/>
  <c r="E144" i="22"/>
  <c r="N143" i="22"/>
  <c r="P143" i="22" s="1"/>
  <c r="N142" i="22"/>
  <c r="P142" i="22" s="1"/>
  <c r="P141" i="22"/>
  <c r="N141" i="22"/>
  <c r="N140" i="22"/>
  <c r="P140" i="22" s="1"/>
  <c r="O139" i="22"/>
  <c r="M139" i="22"/>
  <c r="L139" i="22"/>
  <c r="K139" i="22"/>
  <c r="J139" i="22"/>
  <c r="J138" i="22" s="1"/>
  <c r="I139" i="22"/>
  <c r="I138" i="22" s="1"/>
  <c r="H139" i="22"/>
  <c r="G139" i="22"/>
  <c r="G138" i="22" s="1"/>
  <c r="F139" i="22"/>
  <c r="E139" i="22"/>
  <c r="O138" i="22"/>
  <c r="M138" i="22"/>
  <c r="L138" i="22"/>
  <c r="K138" i="22"/>
  <c r="H138" i="22"/>
  <c r="F138" i="22"/>
  <c r="E138" i="22"/>
  <c r="N137" i="22"/>
  <c r="P137" i="22" s="1"/>
  <c r="N136" i="22"/>
  <c r="P136" i="22" s="1"/>
  <c r="P135" i="22"/>
  <c r="N135" i="22"/>
  <c r="N134" i="22"/>
  <c r="P134" i="22" s="1"/>
  <c r="N133" i="22"/>
  <c r="P133" i="22" s="1"/>
  <c r="N132" i="22"/>
  <c r="P132" i="22" s="1"/>
  <c r="O131" i="22"/>
  <c r="M131" i="22"/>
  <c r="L131" i="22"/>
  <c r="K131" i="22"/>
  <c r="J131" i="22"/>
  <c r="I131" i="22"/>
  <c r="H131" i="22"/>
  <c r="G131" i="22"/>
  <c r="F131" i="22"/>
  <c r="F108" i="22" s="1"/>
  <c r="E131" i="22"/>
  <c r="P130" i="22"/>
  <c r="N130" i="22"/>
  <c r="N129" i="22"/>
  <c r="P129" i="22" s="1"/>
  <c r="O128" i="22"/>
  <c r="M128" i="22"/>
  <c r="L128" i="22"/>
  <c r="K128" i="22"/>
  <c r="J128" i="22"/>
  <c r="I128" i="22"/>
  <c r="H128" i="22"/>
  <c r="G128" i="22"/>
  <c r="F128" i="22"/>
  <c r="E128" i="22"/>
  <c r="N127" i="22"/>
  <c r="P127" i="22" s="1"/>
  <c r="N126" i="22"/>
  <c r="P126" i="22" s="1"/>
  <c r="P125" i="22"/>
  <c r="N125" i="22"/>
  <c r="O124" i="22"/>
  <c r="M124" i="22"/>
  <c r="L124" i="22"/>
  <c r="K124" i="22"/>
  <c r="J124" i="22"/>
  <c r="I124" i="22"/>
  <c r="H124" i="22"/>
  <c r="H108" i="22" s="1"/>
  <c r="G124" i="22"/>
  <c r="F124" i="22"/>
  <c r="E124" i="22"/>
  <c r="N123" i="22"/>
  <c r="P123" i="22" s="1"/>
  <c r="N122" i="22"/>
  <c r="P122" i="22" s="1"/>
  <c r="N121" i="22"/>
  <c r="P121" i="22" s="1"/>
  <c r="P120" i="22"/>
  <c r="N120" i="22"/>
  <c r="N119" i="22"/>
  <c r="P119" i="22" s="1"/>
  <c r="O118" i="22"/>
  <c r="M118" i="22"/>
  <c r="M108" i="22" s="1"/>
  <c r="L118" i="22"/>
  <c r="K118" i="22"/>
  <c r="J118" i="22"/>
  <c r="I118" i="22"/>
  <c r="H118" i="22"/>
  <c r="G118" i="22"/>
  <c r="F118" i="22"/>
  <c r="E118" i="22"/>
  <c r="N117" i="22"/>
  <c r="P117" i="22" s="1"/>
  <c r="N116" i="22"/>
  <c r="P116" i="22" s="1"/>
  <c r="P115" i="22"/>
  <c r="N115" i="22"/>
  <c r="N114" i="22"/>
  <c r="P114" i="22" s="1"/>
  <c r="N113" i="22"/>
  <c r="P113" i="22" s="1"/>
  <c r="N112" i="22"/>
  <c r="P112" i="22" s="1"/>
  <c r="P111" i="22"/>
  <c r="N111" i="22"/>
  <c r="N110" i="22"/>
  <c r="P110" i="22" s="1"/>
  <c r="O109" i="22"/>
  <c r="M109" i="22"/>
  <c r="L109" i="22"/>
  <c r="K109" i="22"/>
  <c r="J109" i="22"/>
  <c r="J108" i="22" s="1"/>
  <c r="I109" i="22"/>
  <c r="I108" i="22" s="1"/>
  <c r="H109" i="22"/>
  <c r="G109" i="22"/>
  <c r="F109" i="22"/>
  <c r="E109" i="22"/>
  <c r="N107" i="22"/>
  <c r="P107" i="22" s="1"/>
  <c r="N106" i="22"/>
  <c r="P106" i="22" s="1"/>
  <c r="N105" i="22"/>
  <c r="P105" i="22" s="1"/>
  <c r="N104" i="22"/>
  <c r="P104" i="22" s="1"/>
  <c r="N103" i="22"/>
  <c r="P103" i="22" s="1"/>
  <c r="N102" i="22"/>
  <c r="P102" i="22" s="1"/>
  <c r="O101" i="22"/>
  <c r="M101" i="22"/>
  <c r="L101" i="22"/>
  <c r="K101" i="22"/>
  <c r="J101" i="22"/>
  <c r="I101" i="22"/>
  <c r="H101" i="22"/>
  <c r="G101" i="22"/>
  <c r="F101" i="22"/>
  <c r="E101" i="22"/>
  <c r="N100" i="22"/>
  <c r="P100" i="22" s="1"/>
  <c r="N99" i="22"/>
  <c r="P99" i="22" s="1"/>
  <c r="N98" i="22"/>
  <c r="P98" i="22" s="1"/>
  <c r="N97" i="22"/>
  <c r="P97" i="22" s="1"/>
  <c r="O96" i="22"/>
  <c r="M96" i="22"/>
  <c r="L96" i="22"/>
  <c r="K96" i="22"/>
  <c r="J96" i="22"/>
  <c r="I96" i="22"/>
  <c r="H96" i="22"/>
  <c r="G96" i="22"/>
  <c r="F96" i="22"/>
  <c r="E96" i="22"/>
  <c r="N95" i="22"/>
  <c r="P95" i="22" s="1"/>
  <c r="N94" i="22"/>
  <c r="P94" i="22" s="1"/>
  <c r="N93" i="22"/>
  <c r="P93" i="22" s="1"/>
  <c r="O92" i="22"/>
  <c r="M92" i="22"/>
  <c r="L92" i="22"/>
  <c r="K92" i="22"/>
  <c r="J92" i="22"/>
  <c r="I92" i="22"/>
  <c r="H92" i="22"/>
  <c r="G92" i="22"/>
  <c r="F92" i="22"/>
  <c r="E92" i="22"/>
  <c r="N91" i="22"/>
  <c r="P91" i="22" s="1"/>
  <c r="N90" i="22"/>
  <c r="P90" i="22" s="1"/>
  <c r="O89" i="22"/>
  <c r="M89" i="22"/>
  <c r="L89" i="22"/>
  <c r="K89" i="22"/>
  <c r="J89" i="22"/>
  <c r="I89" i="22"/>
  <c r="H89" i="22"/>
  <c r="G89" i="22"/>
  <c r="F89" i="22"/>
  <c r="E89" i="22"/>
  <c r="N88" i="22"/>
  <c r="P88" i="22" s="1"/>
  <c r="N87" i="22"/>
  <c r="P87" i="22" s="1"/>
  <c r="O86" i="22"/>
  <c r="O82" i="22" s="1"/>
  <c r="M86" i="22"/>
  <c r="L86" i="22"/>
  <c r="K86" i="22"/>
  <c r="J86" i="22"/>
  <c r="I86" i="22"/>
  <c r="H86" i="22"/>
  <c r="G86" i="22"/>
  <c r="F86" i="22"/>
  <c r="E86" i="22"/>
  <c r="N85" i="22"/>
  <c r="P85" i="22" s="1"/>
  <c r="N84" i="22"/>
  <c r="P84" i="22" s="1"/>
  <c r="O83" i="22"/>
  <c r="M83" i="22"/>
  <c r="L83" i="22"/>
  <c r="K83" i="22"/>
  <c r="J83" i="22"/>
  <c r="I83" i="22"/>
  <c r="H83" i="22"/>
  <c r="G83" i="22"/>
  <c r="F83" i="22"/>
  <c r="E83" i="22"/>
  <c r="L82" i="22"/>
  <c r="H82" i="22"/>
  <c r="N81" i="22"/>
  <c r="P81" i="22" s="1"/>
  <c r="N80" i="22"/>
  <c r="P80" i="22" s="1"/>
  <c r="N79" i="22"/>
  <c r="P79" i="22" s="1"/>
  <c r="N78" i="22"/>
  <c r="P78" i="22" s="1"/>
  <c r="N77" i="22"/>
  <c r="P77" i="22" s="1"/>
  <c r="O76" i="22"/>
  <c r="O71" i="22" s="1"/>
  <c r="M76" i="22"/>
  <c r="M71" i="22" s="1"/>
  <c r="L76" i="22"/>
  <c r="L71" i="22" s="1"/>
  <c r="K76" i="22"/>
  <c r="J76" i="22"/>
  <c r="I76" i="22"/>
  <c r="H76" i="22"/>
  <c r="G76" i="22"/>
  <c r="F76" i="22"/>
  <c r="F71" i="22" s="1"/>
  <c r="E76" i="22"/>
  <c r="N75" i="22"/>
  <c r="P75" i="22" s="1"/>
  <c r="N74" i="22"/>
  <c r="P74" i="22" s="1"/>
  <c r="N73" i="22"/>
  <c r="P73" i="22" s="1"/>
  <c r="O72" i="22"/>
  <c r="M72" i="22"/>
  <c r="L72" i="22"/>
  <c r="K72" i="22"/>
  <c r="J72" i="22"/>
  <c r="I72" i="22"/>
  <c r="H72" i="22"/>
  <c r="G72" i="22"/>
  <c r="G71" i="22" s="1"/>
  <c r="F72" i="22"/>
  <c r="E72" i="22"/>
  <c r="K71" i="22"/>
  <c r="H71" i="22"/>
  <c r="N70" i="22"/>
  <c r="P70" i="22" s="1"/>
  <c r="N69" i="22"/>
  <c r="P69" i="22" s="1"/>
  <c r="N68" i="22"/>
  <c r="P68" i="22" s="1"/>
  <c r="O67" i="22"/>
  <c r="M67" i="22"/>
  <c r="M55" i="22" s="1"/>
  <c r="L67" i="22"/>
  <c r="K67" i="22"/>
  <c r="J67" i="22"/>
  <c r="I67" i="22"/>
  <c r="H67" i="22"/>
  <c r="G67" i="22"/>
  <c r="F67" i="22"/>
  <c r="E67" i="22"/>
  <c r="N66" i="22"/>
  <c r="P66" i="22" s="1"/>
  <c r="N65" i="22"/>
  <c r="P65" i="22" s="1"/>
  <c r="N64" i="22"/>
  <c r="P64" i="22" s="1"/>
  <c r="N63" i="22"/>
  <c r="P63" i="22" s="1"/>
  <c r="N62" i="22"/>
  <c r="P62" i="22" s="1"/>
  <c r="O61" i="22"/>
  <c r="M61" i="22"/>
  <c r="L61" i="22"/>
  <c r="K61" i="22"/>
  <c r="J61" i="22"/>
  <c r="I61" i="22"/>
  <c r="H61" i="22"/>
  <c r="G61" i="22"/>
  <c r="F61" i="22"/>
  <c r="E61" i="22"/>
  <c r="N60" i="22"/>
  <c r="P60" i="22" s="1"/>
  <c r="N59" i="22"/>
  <c r="P59" i="22" s="1"/>
  <c r="N58" i="22"/>
  <c r="P58" i="22" s="1"/>
  <c r="N57" i="22"/>
  <c r="P57" i="22" s="1"/>
  <c r="O56" i="22"/>
  <c r="O55" i="22" s="1"/>
  <c r="M56" i="22"/>
  <c r="L56" i="22"/>
  <c r="L55" i="22" s="1"/>
  <c r="K56" i="22"/>
  <c r="J56" i="22"/>
  <c r="I56" i="22"/>
  <c r="H56" i="22"/>
  <c r="H55" i="22" s="1"/>
  <c r="G56" i="22"/>
  <c r="F56" i="22"/>
  <c r="E56" i="22"/>
  <c r="N54" i="22"/>
  <c r="P54" i="22" s="1"/>
  <c r="N53" i="22"/>
  <c r="P53" i="22" s="1"/>
  <c r="N52" i="22"/>
  <c r="P52" i="22" s="1"/>
  <c r="N51" i="22"/>
  <c r="P51" i="22" s="1"/>
  <c r="N50" i="22"/>
  <c r="P50" i="22" s="1"/>
  <c r="N49" i="22"/>
  <c r="P49" i="22" s="1"/>
  <c r="N48" i="22"/>
  <c r="P48" i="22" s="1"/>
  <c r="N47" i="22"/>
  <c r="P47" i="22" s="1"/>
  <c r="O46" i="22"/>
  <c r="M46" i="22"/>
  <c r="L46" i="22"/>
  <c r="K46" i="22"/>
  <c r="J46" i="22"/>
  <c r="I46" i="22"/>
  <c r="H46" i="22"/>
  <c r="G46" i="22"/>
  <c r="F46" i="22"/>
  <c r="E46" i="22"/>
  <c r="N45" i="22"/>
  <c r="P45" i="22" s="1"/>
  <c r="N44" i="22"/>
  <c r="P44" i="22" s="1"/>
  <c r="N43" i="22"/>
  <c r="P43" i="22" s="1"/>
  <c r="N42" i="22"/>
  <c r="P42" i="22" s="1"/>
  <c r="N41" i="22"/>
  <c r="P41" i="22" s="1"/>
  <c r="N40" i="22"/>
  <c r="P40" i="22" s="1"/>
  <c r="N39" i="22"/>
  <c r="P39" i="22" s="1"/>
  <c r="N38" i="22"/>
  <c r="P38" i="22" s="1"/>
  <c r="N37" i="22"/>
  <c r="P37" i="22" s="1"/>
  <c r="N36" i="22"/>
  <c r="P36" i="22" s="1"/>
  <c r="N35" i="22"/>
  <c r="P35" i="22" s="1"/>
  <c r="O34" i="22"/>
  <c r="M34" i="22"/>
  <c r="L34" i="22"/>
  <c r="K34" i="22"/>
  <c r="J34" i="22"/>
  <c r="I34" i="22"/>
  <c r="H34" i="22"/>
  <c r="G34" i="22"/>
  <c r="F34" i="22"/>
  <c r="E34" i="22"/>
  <c r="N33" i="22"/>
  <c r="P33" i="22" s="1"/>
  <c r="N32" i="22"/>
  <c r="P32" i="22" s="1"/>
  <c r="N31" i="22"/>
  <c r="P31" i="22" s="1"/>
  <c r="O30" i="22"/>
  <c r="M30" i="22"/>
  <c r="L30" i="22"/>
  <c r="K30" i="22"/>
  <c r="J30" i="22"/>
  <c r="I30" i="22"/>
  <c r="H30" i="22"/>
  <c r="H7" i="22" s="1"/>
  <c r="G30" i="22"/>
  <c r="F30" i="22"/>
  <c r="E30" i="22"/>
  <c r="N29" i="22"/>
  <c r="P29" i="22" s="1"/>
  <c r="N28" i="22"/>
  <c r="P28" i="22" s="1"/>
  <c r="O27" i="22"/>
  <c r="M27" i="22"/>
  <c r="L27" i="22"/>
  <c r="K27" i="22"/>
  <c r="J27" i="22"/>
  <c r="I27" i="22"/>
  <c r="H27" i="22"/>
  <c r="G27" i="22"/>
  <c r="F27" i="22"/>
  <c r="E27" i="22"/>
  <c r="N26" i="22"/>
  <c r="P26" i="22" s="1"/>
  <c r="N25" i="22"/>
  <c r="P25" i="22" s="1"/>
  <c r="N24" i="22"/>
  <c r="P24" i="22" s="1"/>
  <c r="N23" i="22"/>
  <c r="P23" i="22" s="1"/>
  <c r="N22" i="22"/>
  <c r="P22" i="22" s="1"/>
  <c r="N21" i="22"/>
  <c r="P21" i="22" s="1"/>
  <c r="O20" i="22"/>
  <c r="M20" i="22"/>
  <c r="L20" i="22"/>
  <c r="K20" i="22"/>
  <c r="J20" i="22"/>
  <c r="I20" i="22"/>
  <c r="H20" i="22"/>
  <c r="G20" i="22"/>
  <c r="F20" i="22"/>
  <c r="E20" i="22"/>
  <c r="N19" i="22"/>
  <c r="P19" i="22" s="1"/>
  <c r="N18" i="22"/>
  <c r="P18" i="22" s="1"/>
  <c r="N17" i="22"/>
  <c r="P17" i="22" s="1"/>
  <c r="N16" i="22"/>
  <c r="P16" i="22" s="1"/>
  <c r="N15" i="22"/>
  <c r="P15" i="22" s="1"/>
  <c r="N14" i="22"/>
  <c r="P14" i="22" s="1"/>
  <c r="N13" i="22"/>
  <c r="P13" i="22" s="1"/>
  <c r="O12" i="22"/>
  <c r="M12" i="22"/>
  <c r="L12" i="22"/>
  <c r="L7" i="22" s="1"/>
  <c r="K12" i="22"/>
  <c r="J12" i="22"/>
  <c r="I12" i="22"/>
  <c r="H12" i="22"/>
  <c r="G12" i="22"/>
  <c r="F12" i="22"/>
  <c r="E12" i="22"/>
  <c r="N11" i="22"/>
  <c r="P11" i="22" s="1"/>
  <c r="N10" i="22"/>
  <c r="P10" i="22" s="1"/>
  <c r="N9" i="22"/>
  <c r="P9" i="22" s="1"/>
  <c r="O8" i="22"/>
  <c r="M8" i="22"/>
  <c r="L8" i="22"/>
  <c r="K8" i="22"/>
  <c r="J8" i="22"/>
  <c r="I8" i="22"/>
  <c r="H8" i="22"/>
  <c r="G8" i="22"/>
  <c r="F8" i="22"/>
  <c r="E8" i="22"/>
  <c r="E290" i="20"/>
  <c r="F290" i="20" s="1"/>
  <c r="F289" i="20"/>
  <c r="H289" i="20" s="1"/>
  <c r="F288" i="20"/>
  <c r="H288" i="20" s="1"/>
  <c r="F287" i="20"/>
  <c r="H287" i="20" s="1"/>
  <c r="G286" i="20"/>
  <c r="G290" i="20" s="1"/>
  <c r="E286" i="20"/>
  <c r="F286" i="20" s="1"/>
  <c r="H286" i="20" s="1"/>
  <c r="F285" i="20"/>
  <c r="H285" i="20" s="1"/>
  <c r="F284" i="20"/>
  <c r="H284" i="20" s="1"/>
  <c r="F283" i="20"/>
  <c r="H283" i="20" s="1"/>
  <c r="F282" i="20"/>
  <c r="H282" i="20" s="1"/>
  <c r="F281" i="20"/>
  <c r="H281" i="20" s="1"/>
  <c r="F280" i="20"/>
  <c r="H280" i="20" s="1"/>
  <c r="F279" i="20"/>
  <c r="H279" i="20" s="1"/>
  <c r="F277" i="20"/>
  <c r="H277" i="20" s="1"/>
  <c r="F276" i="20"/>
  <c r="H276" i="20" s="1"/>
  <c r="F275" i="20"/>
  <c r="H275" i="20" s="1"/>
  <c r="F274" i="20"/>
  <c r="H274" i="20" s="1"/>
  <c r="G273" i="20"/>
  <c r="G278" i="20" s="1"/>
  <c r="E273" i="20"/>
  <c r="F273" i="20" s="1"/>
  <c r="H273" i="20" s="1"/>
  <c r="F272" i="20"/>
  <c r="H272" i="20" s="1"/>
  <c r="F271" i="20"/>
  <c r="H271" i="20" s="1"/>
  <c r="F270" i="20"/>
  <c r="H270" i="20" s="1"/>
  <c r="F269" i="20"/>
  <c r="H269" i="20" s="1"/>
  <c r="F268" i="20"/>
  <c r="H268" i="20" s="1"/>
  <c r="F267" i="20"/>
  <c r="H267" i="20" s="1"/>
  <c r="F266" i="20"/>
  <c r="H266" i="20" s="1"/>
  <c r="F265" i="20"/>
  <c r="H265" i="20" s="1"/>
  <c r="F262" i="20"/>
  <c r="H262" i="20" s="1"/>
  <c r="F261" i="20"/>
  <c r="H261" i="20" s="1"/>
  <c r="F260" i="20"/>
  <c r="H260" i="20" s="1"/>
  <c r="F259" i="20"/>
  <c r="H259" i="20" s="1"/>
  <c r="F258" i="20"/>
  <c r="H258" i="20" s="1"/>
  <c r="F257" i="20"/>
  <c r="H257" i="20" s="1"/>
  <c r="F256" i="20"/>
  <c r="H256" i="20" s="1"/>
  <c r="F255" i="20"/>
  <c r="H255" i="20" s="1"/>
  <c r="F254" i="20"/>
  <c r="H254" i="20" s="1"/>
  <c r="F253" i="20"/>
  <c r="H253" i="20" s="1"/>
  <c r="F252" i="20"/>
  <c r="H252" i="20" s="1"/>
  <c r="F251" i="20"/>
  <c r="H251" i="20" s="1"/>
  <c r="G250" i="20"/>
  <c r="G249" i="20" s="1"/>
  <c r="E250" i="20"/>
  <c r="F250" i="20" s="1"/>
  <c r="H250" i="20" s="1"/>
  <c r="F248" i="20"/>
  <c r="H248" i="20" s="1"/>
  <c r="F247" i="20"/>
  <c r="H247" i="20" s="1"/>
  <c r="F246" i="20"/>
  <c r="H246" i="20" s="1"/>
  <c r="F245" i="20"/>
  <c r="H245" i="20" s="1"/>
  <c r="F244" i="20"/>
  <c r="H244" i="20" s="1"/>
  <c r="F243" i="20"/>
  <c r="H243" i="20" s="1"/>
  <c r="F242" i="20"/>
  <c r="H242" i="20" s="1"/>
  <c r="F241" i="20"/>
  <c r="H241" i="20" s="1"/>
  <c r="F240" i="20"/>
  <c r="H240" i="20" s="1"/>
  <c r="F239" i="20"/>
  <c r="H239" i="20" s="1"/>
  <c r="F238" i="20"/>
  <c r="H238" i="20" s="1"/>
  <c r="F237" i="20"/>
  <c r="H237" i="20" s="1"/>
  <c r="F236" i="20"/>
  <c r="H236" i="20" s="1"/>
  <c r="F235" i="20"/>
  <c r="H235" i="20" s="1"/>
  <c r="F234" i="20"/>
  <c r="H234" i="20" s="1"/>
  <c r="F233" i="20"/>
  <c r="H233" i="20" s="1"/>
  <c r="F232" i="20"/>
  <c r="H232" i="20" s="1"/>
  <c r="F231" i="20"/>
  <c r="H231" i="20" s="1"/>
  <c r="F230" i="20"/>
  <c r="H230" i="20" s="1"/>
  <c r="F229" i="20"/>
  <c r="H229" i="20" s="1"/>
  <c r="F228" i="20"/>
  <c r="H228" i="20" s="1"/>
  <c r="F227" i="20"/>
  <c r="H227" i="20" s="1"/>
  <c r="G226" i="20"/>
  <c r="E226" i="20"/>
  <c r="F226" i="20" s="1"/>
  <c r="H226" i="20" s="1"/>
  <c r="F225" i="20"/>
  <c r="H225" i="20" s="1"/>
  <c r="F224" i="20"/>
  <c r="H224" i="20" s="1"/>
  <c r="F223" i="20"/>
  <c r="H223" i="20" s="1"/>
  <c r="F222" i="20"/>
  <c r="H222" i="20" s="1"/>
  <c r="F221" i="20"/>
  <c r="H221" i="20" s="1"/>
  <c r="F220" i="20"/>
  <c r="H220" i="20" s="1"/>
  <c r="F219" i="20"/>
  <c r="H219" i="20" s="1"/>
  <c r="F218" i="20"/>
  <c r="H218" i="20" s="1"/>
  <c r="F217" i="20"/>
  <c r="H217" i="20" s="1"/>
  <c r="F216" i="20"/>
  <c r="H216" i="20" s="1"/>
  <c r="F215" i="20"/>
  <c r="H215" i="20" s="1"/>
  <c r="F214" i="20"/>
  <c r="H214" i="20" s="1"/>
  <c r="F213" i="20"/>
  <c r="H213" i="20" s="1"/>
  <c r="F212" i="20"/>
  <c r="H212" i="20" s="1"/>
  <c r="F211" i="20"/>
  <c r="H211" i="20" s="1"/>
  <c r="F210" i="20"/>
  <c r="H210" i="20" s="1"/>
  <c r="F209" i="20"/>
  <c r="H209" i="20" s="1"/>
  <c r="F208" i="20"/>
  <c r="H208" i="20" s="1"/>
  <c r="F207" i="20"/>
  <c r="H207" i="20" s="1"/>
  <c r="F206" i="20"/>
  <c r="H206" i="20" s="1"/>
  <c r="F205" i="20"/>
  <c r="H205" i="20" s="1"/>
  <c r="F204" i="20"/>
  <c r="H204" i="20" s="1"/>
  <c r="F203" i="20"/>
  <c r="H203" i="20" s="1"/>
  <c r="F202" i="20"/>
  <c r="H202" i="20" s="1"/>
  <c r="F201" i="20"/>
  <c r="H201" i="20" s="1"/>
  <c r="F200" i="20"/>
  <c r="H200" i="20" s="1"/>
  <c r="F199" i="20"/>
  <c r="H199" i="20" s="1"/>
  <c r="F198" i="20"/>
  <c r="H198" i="20" s="1"/>
  <c r="G197" i="20"/>
  <c r="E197" i="20"/>
  <c r="F197" i="20" s="1"/>
  <c r="H197" i="20" s="1"/>
  <c r="F196" i="20"/>
  <c r="H196" i="20" s="1"/>
  <c r="F195" i="20"/>
  <c r="H195" i="20" s="1"/>
  <c r="F194" i="20"/>
  <c r="H194" i="20" s="1"/>
  <c r="F193" i="20"/>
  <c r="H193" i="20" s="1"/>
  <c r="F192" i="20"/>
  <c r="H192" i="20" s="1"/>
  <c r="F191" i="20"/>
  <c r="H191" i="20" s="1"/>
  <c r="F190" i="20"/>
  <c r="H190" i="20" s="1"/>
  <c r="F189" i="20"/>
  <c r="H189" i="20" s="1"/>
  <c r="F188" i="20"/>
  <c r="H188" i="20" s="1"/>
  <c r="F187" i="20"/>
  <c r="H187" i="20" s="1"/>
  <c r="G186" i="20"/>
  <c r="E186" i="20"/>
  <c r="F186" i="20" s="1"/>
  <c r="H186" i="20" s="1"/>
  <c r="F184" i="20"/>
  <c r="H184" i="20" s="1"/>
  <c r="F183" i="20"/>
  <c r="H183" i="20" s="1"/>
  <c r="F182" i="20"/>
  <c r="H182" i="20" s="1"/>
  <c r="G181" i="20"/>
  <c r="E181" i="20"/>
  <c r="F181" i="20" s="1"/>
  <c r="F180" i="20"/>
  <c r="H180" i="20" s="1"/>
  <c r="G179" i="20"/>
  <c r="G178" i="20" s="1"/>
  <c r="E179" i="20"/>
  <c r="F179" i="20" s="1"/>
  <c r="H179" i="20" s="1"/>
  <c r="F177" i="20"/>
  <c r="H177" i="20" s="1"/>
  <c r="F176" i="20"/>
  <c r="H176" i="20" s="1"/>
  <c r="G175" i="20"/>
  <c r="G174" i="20" s="1"/>
  <c r="E175" i="20"/>
  <c r="F175" i="20" s="1"/>
  <c r="H175" i="20" s="1"/>
  <c r="F173" i="20"/>
  <c r="H173" i="20" s="1"/>
  <c r="F172" i="20"/>
  <c r="H172" i="20" s="1"/>
  <c r="G171" i="20"/>
  <c r="G170" i="20" s="1"/>
  <c r="E171" i="20"/>
  <c r="F171" i="20" s="1"/>
  <c r="H171" i="20" s="1"/>
  <c r="F169" i="20"/>
  <c r="H169" i="20" s="1"/>
  <c r="F168" i="20"/>
  <c r="H168" i="20" s="1"/>
  <c r="F167" i="20"/>
  <c r="H167" i="20" s="1"/>
  <c r="F166" i="20"/>
  <c r="H166" i="20" s="1"/>
  <c r="F165" i="20"/>
  <c r="H165" i="20" s="1"/>
  <c r="F164" i="20"/>
  <c r="H164" i="20" s="1"/>
  <c r="G163" i="20"/>
  <c r="E163" i="20"/>
  <c r="F163" i="20" s="1"/>
  <c r="H163" i="20" s="1"/>
  <c r="F162" i="20"/>
  <c r="H162" i="20" s="1"/>
  <c r="F161" i="20"/>
  <c r="H161" i="20" s="1"/>
  <c r="G160" i="20"/>
  <c r="E160" i="20"/>
  <c r="F160" i="20" s="1"/>
  <c r="H160" i="20" s="1"/>
  <c r="F159" i="20"/>
  <c r="H159" i="20" s="1"/>
  <c r="F158" i="20"/>
  <c r="H158" i="20" s="1"/>
  <c r="F157" i="20"/>
  <c r="H157" i="20" s="1"/>
  <c r="F156" i="20"/>
  <c r="H156" i="20" s="1"/>
  <c r="F155" i="20"/>
  <c r="H155" i="20" s="1"/>
  <c r="F154" i="20"/>
  <c r="H154" i="20" s="1"/>
  <c r="F153" i="20"/>
  <c r="H153" i="20" s="1"/>
  <c r="F152" i="20"/>
  <c r="H152" i="20" s="1"/>
  <c r="F151" i="20"/>
  <c r="H151" i="20" s="1"/>
  <c r="G150" i="20"/>
  <c r="F149" i="20"/>
  <c r="H149" i="20" s="1"/>
  <c r="F148" i="20"/>
  <c r="H148" i="20" s="1"/>
  <c r="F147" i="20"/>
  <c r="H147" i="20" s="1"/>
  <c r="F146" i="20"/>
  <c r="H146" i="20" s="1"/>
  <c r="F145" i="20"/>
  <c r="H145" i="20" s="1"/>
  <c r="G144" i="20"/>
  <c r="E144" i="20"/>
  <c r="F144" i="20" s="1"/>
  <c r="F143" i="20"/>
  <c r="H143" i="20" s="1"/>
  <c r="F142" i="20"/>
  <c r="H142" i="20" s="1"/>
  <c r="F141" i="20"/>
  <c r="H141" i="20" s="1"/>
  <c r="F140" i="20"/>
  <c r="H140" i="20" s="1"/>
  <c r="G139" i="20"/>
  <c r="G138" i="20" s="1"/>
  <c r="E139" i="20"/>
  <c r="F139" i="20" s="1"/>
  <c r="E138" i="20"/>
  <c r="F138" i="20" s="1"/>
  <c r="F137" i="20"/>
  <c r="H137" i="20" s="1"/>
  <c r="F136" i="20"/>
  <c r="H136" i="20" s="1"/>
  <c r="F135" i="20"/>
  <c r="H135" i="20" s="1"/>
  <c r="F134" i="20"/>
  <c r="H134" i="20" s="1"/>
  <c r="F133" i="20"/>
  <c r="H133" i="20" s="1"/>
  <c r="F132" i="20"/>
  <c r="H132" i="20" s="1"/>
  <c r="G131" i="20"/>
  <c r="E131" i="20"/>
  <c r="F131" i="20" s="1"/>
  <c r="H131" i="20" s="1"/>
  <c r="F130" i="20"/>
  <c r="H130" i="20" s="1"/>
  <c r="F129" i="20"/>
  <c r="H129" i="20" s="1"/>
  <c r="G128" i="20"/>
  <c r="E128" i="20"/>
  <c r="F128" i="20" s="1"/>
  <c r="H128" i="20" s="1"/>
  <c r="F127" i="20"/>
  <c r="H127" i="20" s="1"/>
  <c r="F126" i="20"/>
  <c r="H126" i="20" s="1"/>
  <c r="F125" i="20"/>
  <c r="H125" i="20" s="1"/>
  <c r="G124" i="20"/>
  <c r="E124" i="20"/>
  <c r="F123" i="20"/>
  <c r="H123" i="20" s="1"/>
  <c r="F122" i="20"/>
  <c r="H122" i="20" s="1"/>
  <c r="F121" i="20"/>
  <c r="H121" i="20" s="1"/>
  <c r="F120" i="20"/>
  <c r="H120" i="20" s="1"/>
  <c r="F119" i="20"/>
  <c r="H119" i="20" s="1"/>
  <c r="G118" i="20"/>
  <c r="E118" i="20"/>
  <c r="F118" i="20" s="1"/>
  <c r="H118" i="20" s="1"/>
  <c r="F117" i="20"/>
  <c r="H117" i="20" s="1"/>
  <c r="F116" i="20"/>
  <c r="H116" i="20" s="1"/>
  <c r="F115" i="20"/>
  <c r="H115" i="20" s="1"/>
  <c r="F114" i="20"/>
  <c r="H114" i="20" s="1"/>
  <c r="F113" i="20"/>
  <c r="H113" i="20" s="1"/>
  <c r="F112" i="20"/>
  <c r="H112" i="20" s="1"/>
  <c r="F111" i="20"/>
  <c r="H111" i="20" s="1"/>
  <c r="F110" i="20"/>
  <c r="H110" i="20" s="1"/>
  <c r="G109" i="20"/>
  <c r="E109" i="20"/>
  <c r="F109" i="20" s="1"/>
  <c r="H109" i="20" s="1"/>
  <c r="F107" i="20"/>
  <c r="H107" i="20" s="1"/>
  <c r="F106" i="20"/>
  <c r="H106" i="20" s="1"/>
  <c r="F105" i="20"/>
  <c r="H105" i="20" s="1"/>
  <c r="F104" i="20"/>
  <c r="H104" i="20" s="1"/>
  <c r="F103" i="20"/>
  <c r="H103" i="20" s="1"/>
  <c r="F102" i="20"/>
  <c r="H102" i="20" s="1"/>
  <c r="G101" i="20"/>
  <c r="E101" i="20"/>
  <c r="F101" i="20" s="1"/>
  <c r="H101" i="20" s="1"/>
  <c r="F100" i="20"/>
  <c r="H100" i="20" s="1"/>
  <c r="F99" i="20"/>
  <c r="H99" i="20" s="1"/>
  <c r="F98" i="20"/>
  <c r="H98" i="20" s="1"/>
  <c r="F97" i="20"/>
  <c r="H97" i="20" s="1"/>
  <c r="G96" i="20"/>
  <c r="E96" i="20"/>
  <c r="F96" i="20" s="1"/>
  <c r="H96" i="20" s="1"/>
  <c r="F95" i="20"/>
  <c r="H95" i="20" s="1"/>
  <c r="F94" i="20"/>
  <c r="H94" i="20" s="1"/>
  <c r="F93" i="20"/>
  <c r="H93" i="20" s="1"/>
  <c r="G92" i="20"/>
  <c r="E92" i="20"/>
  <c r="F92" i="20" s="1"/>
  <c r="H92" i="20" s="1"/>
  <c r="F91" i="20"/>
  <c r="H91" i="20" s="1"/>
  <c r="F90" i="20"/>
  <c r="H90" i="20" s="1"/>
  <c r="G89" i="20"/>
  <c r="E89" i="20"/>
  <c r="F89" i="20" s="1"/>
  <c r="F88" i="20"/>
  <c r="H88" i="20" s="1"/>
  <c r="F87" i="20"/>
  <c r="H87" i="20" s="1"/>
  <c r="G86" i="20"/>
  <c r="E86" i="20"/>
  <c r="F86" i="20" s="1"/>
  <c r="H86" i="20" s="1"/>
  <c r="F85" i="20"/>
  <c r="H85" i="20" s="1"/>
  <c r="F84" i="20"/>
  <c r="H84" i="20" s="1"/>
  <c r="G83" i="20"/>
  <c r="E83" i="20"/>
  <c r="F83" i="20" s="1"/>
  <c r="F81" i="20"/>
  <c r="H81" i="20" s="1"/>
  <c r="F80" i="20"/>
  <c r="H80" i="20" s="1"/>
  <c r="F79" i="20"/>
  <c r="H79" i="20" s="1"/>
  <c r="F78" i="20"/>
  <c r="H78" i="20" s="1"/>
  <c r="F77" i="20"/>
  <c r="H77" i="20" s="1"/>
  <c r="G76" i="20"/>
  <c r="E76" i="20"/>
  <c r="F76" i="20" s="1"/>
  <c r="H76" i="20" s="1"/>
  <c r="F75" i="20"/>
  <c r="H75" i="20" s="1"/>
  <c r="F74" i="20"/>
  <c r="H74" i="20" s="1"/>
  <c r="F73" i="20"/>
  <c r="H73" i="20" s="1"/>
  <c r="G72" i="20"/>
  <c r="E72" i="20"/>
  <c r="F72" i="20" s="1"/>
  <c r="H72" i="20" s="1"/>
  <c r="F70" i="20"/>
  <c r="H70" i="20" s="1"/>
  <c r="F69" i="20"/>
  <c r="H69" i="20" s="1"/>
  <c r="F68" i="20"/>
  <c r="H68" i="20" s="1"/>
  <c r="G67" i="20"/>
  <c r="E67" i="20"/>
  <c r="F67" i="20" s="1"/>
  <c r="H67" i="20" s="1"/>
  <c r="F66" i="20"/>
  <c r="H66" i="20" s="1"/>
  <c r="F65" i="20"/>
  <c r="H65" i="20" s="1"/>
  <c r="F64" i="20"/>
  <c r="H64" i="20" s="1"/>
  <c r="F63" i="20"/>
  <c r="H63" i="20" s="1"/>
  <c r="F62" i="20"/>
  <c r="H62" i="20" s="1"/>
  <c r="G61" i="20"/>
  <c r="E61" i="20"/>
  <c r="F61" i="20" s="1"/>
  <c r="F60" i="20"/>
  <c r="H60" i="20" s="1"/>
  <c r="F59" i="20"/>
  <c r="H59" i="20" s="1"/>
  <c r="F58" i="20"/>
  <c r="H58" i="20" s="1"/>
  <c r="F57" i="20"/>
  <c r="H57" i="20" s="1"/>
  <c r="G56" i="20"/>
  <c r="G55" i="20" s="1"/>
  <c r="E56" i="20"/>
  <c r="F54" i="20"/>
  <c r="H54" i="20" s="1"/>
  <c r="F53" i="20"/>
  <c r="H53" i="20" s="1"/>
  <c r="F52" i="20"/>
  <c r="H52" i="20" s="1"/>
  <c r="F51" i="20"/>
  <c r="H51" i="20" s="1"/>
  <c r="F50" i="20"/>
  <c r="H50" i="20" s="1"/>
  <c r="F49" i="20"/>
  <c r="H49" i="20" s="1"/>
  <c r="F48" i="20"/>
  <c r="H48" i="20" s="1"/>
  <c r="F47" i="20"/>
  <c r="H47" i="20" s="1"/>
  <c r="G46" i="20"/>
  <c r="E46" i="20"/>
  <c r="F46" i="20" s="1"/>
  <c r="F45" i="20"/>
  <c r="H45" i="20" s="1"/>
  <c r="F44" i="20"/>
  <c r="H44" i="20" s="1"/>
  <c r="F43" i="20"/>
  <c r="H43" i="20" s="1"/>
  <c r="F42" i="20"/>
  <c r="H42" i="20" s="1"/>
  <c r="F41" i="20"/>
  <c r="H41" i="20" s="1"/>
  <c r="F40" i="20"/>
  <c r="H40" i="20" s="1"/>
  <c r="F39" i="20"/>
  <c r="H39" i="20" s="1"/>
  <c r="F38" i="20"/>
  <c r="H38" i="20" s="1"/>
  <c r="F37" i="20"/>
  <c r="H37" i="20" s="1"/>
  <c r="F36" i="20"/>
  <c r="H36" i="20" s="1"/>
  <c r="F35" i="20"/>
  <c r="H35" i="20" s="1"/>
  <c r="G34" i="20"/>
  <c r="E34" i="20"/>
  <c r="F34" i="20" s="1"/>
  <c r="H34" i="20" s="1"/>
  <c r="F33" i="20"/>
  <c r="H33" i="20" s="1"/>
  <c r="F32" i="20"/>
  <c r="H32" i="20" s="1"/>
  <c r="F31" i="20"/>
  <c r="H31" i="20" s="1"/>
  <c r="G30" i="20"/>
  <c r="E30" i="20"/>
  <c r="F30" i="20" s="1"/>
  <c r="H30" i="20" s="1"/>
  <c r="F29" i="20"/>
  <c r="H29" i="20" s="1"/>
  <c r="F28" i="20"/>
  <c r="H28" i="20" s="1"/>
  <c r="G27" i="20"/>
  <c r="E27" i="20"/>
  <c r="F27" i="20" s="1"/>
  <c r="F26" i="20"/>
  <c r="H26" i="20" s="1"/>
  <c r="F25" i="20"/>
  <c r="H25" i="20" s="1"/>
  <c r="F24" i="20"/>
  <c r="H24" i="20" s="1"/>
  <c r="F23" i="20"/>
  <c r="H23" i="20" s="1"/>
  <c r="F22" i="20"/>
  <c r="H22" i="20" s="1"/>
  <c r="F21" i="20"/>
  <c r="H21" i="20" s="1"/>
  <c r="G20" i="20"/>
  <c r="E20" i="20"/>
  <c r="F20" i="20" s="1"/>
  <c r="F19" i="20"/>
  <c r="H19" i="20" s="1"/>
  <c r="F18" i="20"/>
  <c r="H18" i="20" s="1"/>
  <c r="F17" i="20"/>
  <c r="H17" i="20" s="1"/>
  <c r="F16" i="20"/>
  <c r="H16" i="20" s="1"/>
  <c r="F15" i="20"/>
  <c r="H15" i="20" s="1"/>
  <c r="F14" i="20"/>
  <c r="H14" i="20" s="1"/>
  <c r="F13" i="20"/>
  <c r="H13" i="20" s="1"/>
  <c r="G12" i="20"/>
  <c r="E12" i="20"/>
  <c r="F12" i="20" s="1"/>
  <c r="H12" i="20" s="1"/>
  <c r="F11" i="20"/>
  <c r="H11" i="20" s="1"/>
  <c r="F10" i="20"/>
  <c r="H10" i="20" s="1"/>
  <c r="F9" i="20"/>
  <c r="H9" i="20" s="1"/>
  <c r="G8" i="20"/>
  <c r="E8" i="20"/>
  <c r="K82" i="22" l="1"/>
  <c r="J82" i="22"/>
  <c r="K108" i="22"/>
  <c r="N171" i="22"/>
  <c r="P171" i="22" s="1"/>
  <c r="N226" i="22"/>
  <c r="P226" i="22" s="1"/>
  <c r="N249" i="22"/>
  <c r="P249" i="22" s="1"/>
  <c r="N273" i="22"/>
  <c r="P273" i="22" s="1"/>
  <c r="G291" i="23"/>
  <c r="H290" i="23"/>
  <c r="J290" i="23" s="1"/>
  <c r="G174" i="24"/>
  <c r="I174" i="24" s="1"/>
  <c r="G249" i="24"/>
  <c r="I249" i="24" s="1"/>
  <c r="G273" i="24"/>
  <c r="I273" i="24" s="1"/>
  <c r="K7" i="22"/>
  <c r="N27" i="22"/>
  <c r="P27" i="22" s="1"/>
  <c r="N101" i="22"/>
  <c r="P101" i="22" s="1"/>
  <c r="N118" i="22"/>
  <c r="P118" i="22" s="1"/>
  <c r="L108" i="22"/>
  <c r="L185" i="22" s="1"/>
  <c r="L264" i="22" s="1"/>
  <c r="L292" i="22" s="1"/>
  <c r="N128" i="22"/>
  <c r="P128" i="22" s="1"/>
  <c r="N138" i="22"/>
  <c r="P138" i="22" s="1"/>
  <c r="H263" i="22"/>
  <c r="F291" i="22"/>
  <c r="O291" i="22"/>
  <c r="G185" i="23"/>
  <c r="G264" i="23" s="1"/>
  <c r="G292" i="23" s="1"/>
  <c r="H83" i="23"/>
  <c r="J83" i="23" s="1"/>
  <c r="E7" i="20"/>
  <c r="F7" i="22"/>
  <c r="N34" i="22"/>
  <c r="P34" i="22" s="1"/>
  <c r="K55" i="22"/>
  <c r="N61" i="22"/>
  <c r="P61" i="22" s="1"/>
  <c r="F55" i="22"/>
  <c r="F185" i="22" s="1"/>
  <c r="F264" i="22" s="1"/>
  <c r="F292" i="22" s="1"/>
  <c r="N250" i="22"/>
  <c r="P250" i="22" s="1"/>
  <c r="E7" i="23"/>
  <c r="I55" i="23"/>
  <c r="I82" i="23"/>
  <c r="F108" i="23"/>
  <c r="F185" i="23" s="1"/>
  <c r="F264" i="23" s="1"/>
  <c r="F292" i="23" s="1"/>
  <c r="H170" i="23"/>
  <c r="J170" i="23" s="1"/>
  <c r="I291" i="23"/>
  <c r="G12" i="24"/>
  <c r="I12" i="24" s="1"/>
  <c r="F71" i="24"/>
  <c r="H150" i="24"/>
  <c r="G175" i="24"/>
  <c r="I175" i="24" s="1"/>
  <c r="G197" i="24"/>
  <c r="I197" i="24" s="1"/>
  <c r="N72" i="22"/>
  <c r="P72" i="22" s="1"/>
  <c r="N109" i="22"/>
  <c r="P109" i="22" s="1"/>
  <c r="N124" i="22"/>
  <c r="P124" i="22" s="1"/>
  <c r="O108" i="22"/>
  <c r="N139" i="22"/>
  <c r="P139" i="22" s="1"/>
  <c r="N144" i="22"/>
  <c r="P144" i="22" s="1"/>
  <c r="I150" i="22"/>
  <c r="J263" i="22"/>
  <c r="J27" i="23"/>
  <c r="H76" i="23"/>
  <c r="J76" i="23" s="1"/>
  <c r="H92" i="23"/>
  <c r="J92" i="23" s="1"/>
  <c r="H131" i="23"/>
  <c r="J131" i="23" s="1"/>
  <c r="H139" i="23"/>
  <c r="J139" i="23" s="1"/>
  <c r="H144" i="23"/>
  <c r="J144" i="23" s="1"/>
  <c r="I150" i="23"/>
  <c r="H197" i="23"/>
  <c r="H226" i="23"/>
  <c r="J226" i="23" s="1"/>
  <c r="H82" i="24"/>
  <c r="H185" i="24" s="1"/>
  <c r="H264" i="24" s="1"/>
  <c r="H292" i="24" s="1"/>
  <c r="I92" i="24"/>
  <c r="I128" i="24"/>
  <c r="G139" i="24"/>
  <c r="I139" i="24" s="1"/>
  <c r="G290" i="24"/>
  <c r="N170" i="22"/>
  <c r="N20" i="22"/>
  <c r="P20" i="22" s="1"/>
  <c r="E278" i="20"/>
  <c r="F278" i="20" s="1"/>
  <c r="H278" i="20" s="1"/>
  <c r="H46" i="20"/>
  <c r="H61" i="20"/>
  <c r="H83" i="20"/>
  <c r="H89" i="20"/>
  <c r="G108" i="20"/>
  <c r="E108" i="20"/>
  <c r="F108" i="20" s="1"/>
  <c r="H144" i="20"/>
  <c r="G263" i="20"/>
  <c r="O7" i="22"/>
  <c r="I7" i="22"/>
  <c r="I71" i="22"/>
  <c r="G82" i="22"/>
  <c r="F82" i="22"/>
  <c r="G108" i="22"/>
  <c r="J150" i="22"/>
  <c r="N163" i="22"/>
  <c r="P163" i="22" s="1"/>
  <c r="K263" i="22"/>
  <c r="I263" i="22"/>
  <c r="H128" i="23"/>
  <c r="J128" i="23" s="1"/>
  <c r="F138" i="23"/>
  <c r="G20" i="24"/>
  <c r="I20" i="24" s="1"/>
  <c r="G56" i="24"/>
  <c r="I56" i="24" s="1"/>
  <c r="G96" i="24"/>
  <c r="I96" i="24" s="1"/>
  <c r="G7" i="22"/>
  <c r="J7" i="22"/>
  <c r="N30" i="22"/>
  <c r="P30" i="22" s="1"/>
  <c r="I55" i="22"/>
  <c r="I185" i="22" s="1"/>
  <c r="I264" i="22" s="1"/>
  <c r="L263" i="22"/>
  <c r="H86" i="23"/>
  <c r="J86" i="23" s="1"/>
  <c r="G82" i="23"/>
  <c r="H178" i="23"/>
  <c r="J178" i="23" s="1"/>
  <c r="E249" i="23"/>
  <c r="H249" i="23" s="1"/>
  <c r="F7" i="24"/>
  <c r="E108" i="24"/>
  <c r="G108" i="24" s="1"/>
  <c r="I108" i="24" s="1"/>
  <c r="E150" i="24"/>
  <c r="G150" i="24" s="1"/>
  <c r="I150" i="24" s="1"/>
  <c r="I226" i="24"/>
  <c r="G286" i="24"/>
  <c r="I286" i="24" s="1"/>
  <c r="M7" i="22"/>
  <c r="H138" i="20"/>
  <c r="E174" i="20"/>
  <c r="F174" i="20" s="1"/>
  <c r="H174" i="20" s="1"/>
  <c r="E249" i="20"/>
  <c r="F249" i="20" s="1"/>
  <c r="H249" i="20" s="1"/>
  <c r="J71" i="22"/>
  <c r="G7" i="20"/>
  <c r="G185" i="20" s="1"/>
  <c r="G264" i="20" s="1"/>
  <c r="H20" i="20"/>
  <c r="H27" i="20"/>
  <c r="E55" i="20"/>
  <c r="F55" i="20" s="1"/>
  <c r="H55" i="20" s="1"/>
  <c r="G71" i="20"/>
  <c r="G82" i="20"/>
  <c r="H139" i="20"/>
  <c r="G55" i="22"/>
  <c r="J55" i="22"/>
  <c r="N131" i="22"/>
  <c r="P131" i="22" s="1"/>
  <c r="E278" i="22"/>
  <c r="I7" i="23"/>
  <c r="H171" i="23"/>
  <c r="J171" i="23" s="1"/>
  <c r="H181" i="23"/>
  <c r="F263" i="23"/>
  <c r="G34" i="24"/>
  <c r="I34" i="24" s="1"/>
  <c r="G89" i="24"/>
  <c r="I89" i="24" s="1"/>
  <c r="F138" i="24"/>
  <c r="F263" i="24"/>
  <c r="E7" i="24"/>
  <c r="E291" i="24"/>
  <c r="G291" i="24" s="1"/>
  <c r="G278" i="24"/>
  <c r="I278" i="24" s="1"/>
  <c r="G55" i="24"/>
  <c r="I55" i="24" s="1"/>
  <c r="G72" i="24"/>
  <c r="I72" i="24" s="1"/>
  <c r="I83" i="24"/>
  <c r="E170" i="24"/>
  <c r="G170" i="24" s="1"/>
  <c r="I170" i="24" s="1"/>
  <c r="G171" i="24"/>
  <c r="I171" i="24" s="1"/>
  <c r="E178" i="24"/>
  <c r="G178" i="24" s="1"/>
  <c r="I178" i="24" s="1"/>
  <c r="G179" i="24"/>
  <c r="I179" i="24" s="1"/>
  <c r="E263" i="24"/>
  <c r="G263" i="24" s="1"/>
  <c r="I263" i="24" s="1"/>
  <c r="I290" i="24"/>
  <c r="G71" i="24"/>
  <c r="I71" i="24" s="1"/>
  <c r="G61" i="24"/>
  <c r="I61" i="24" s="1"/>
  <c r="G76" i="24"/>
  <c r="I76" i="24" s="1"/>
  <c r="E82" i="24"/>
  <c r="F82" i="24"/>
  <c r="F185" i="24" s="1"/>
  <c r="F264" i="24" s="1"/>
  <c r="F292" i="24" s="1"/>
  <c r="I118" i="24"/>
  <c r="G138" i="24"/>
  <c r="I138" i="24" s="1"/>
  <c r="G144" i="24"/>
  <c r="I144" i="24" s="1"/>
  <c r="I160" i="24"/>
  <c r="G186" i="24"/>
  <c r="I186" i="24" s="1"/>
  <c r="G250" i="24"/>
  <c r="I250" i="24" s="1"/>
  <c r="H7" i="23"/>
  <c r="J7" i="23" s="1"/>
  <c r="H82" i="23"/>
  <c r="J82" i="23" s="1"/>
  <c r="E55" i="23"/>
  <c r="H55" i="23" s="1"/>
  <c r="J55" i="23" s="1"/>
  <c r="H138" i="23"/>
  <c r="J138" i="23" s="1"/>
  <c r="J197" i="23"/>
  <c r="H96" i="23"/>
  <c r="J96" i="23" s="1"/>
  <c r="E108" i="23"/>
  <c r="H108" i="23" s="1"/>
  <c r="I108" i="23"/>
  <c r="I185" i="23" s="1"/>
  <c r="J181" i="23"/>
  <c r="I263" i="23"/>
  <c r="H273" i="23"/>
  <c r="J273" i="23" s="1"/>
  <c r="E278" i="23"/>
  <c r="H160" i="23"/>
  <c r="J160" i="23" s="1"/>
  <c r="E150" i="23"/>
  <c r="H150" i="23" s="1"/>
  <c r="J150" i="23" s="1"/>
  <c r="H34" i="23"/>
  <c r="J34" i="23" s="1"/>
  <c r="E71" i="23"/>
  <c r="H71" i="23" s="1"/>
  <c r="J71" i="23" s="1"/>
  <c r="H72" i="23"/>
  <c r="J72" i="23" s="1"/>
  <c r="H118" i="23"/>
  <c r="J118" i="23" s="1"/>
  <c r="H124" i="23"/>
  <c r="J124" i="23" s="1"/>
  <c r="H163" i="23"/>
  <c r="J163" i="23" s="1"/>
  <c r="H174" i="23"/>
  <c r="J174" i="23" s="1"/>
  <c r="H175" i="23"/>
  <c r="J175" i="23" s="1"/>
  <c r="H186" i="23"/>
  <c r="J186" i="23" s="1"/>
  <c r="J249" i="23"/>
  <c r="H286" i="23"/>
  <c r="J286" i="23" s="1"/>
  <c r="G185" i="22"/>
  <c r="G264" i="22" s="1"/>
  <c r="K185" i="22"/>
  <c r="K264" i="22" s="1"/>
  <c r="K292" i="22" s="1"/>
  <c r="N12" i="22"/>
  <c r="P12" i="22" s="1"/>
  <c r="E7" i="22"/>
  <c r="G291" i="22"/>
  <c r="N8" i="22"/>
  <c r="P8" i="22" s="1"/>
  <c r="N46" i="22"/>
  <c r="P46" i="22" s="1"/>
  <c r="N67" i="22"/>
  <c r="P67" i="22" s="1"/>
  <c r="E55" i="22"/>
  <c r="N55" i="22" s="1"/>
  <c r="P55" i="22" s="1"/>
  <c r="N96" i="22"/>
  <c r="P96" i="22" s="1"/>
  <c r="E82" i="22"/>
  <c r="I82" i="22"/>
  <c r="M82" i="22"/>
  <c r="M185" i="22" s="1"/>
  <c r="N174" i="22"/>
  <c r="P174" i="22" s="1"/>
  <c r="M263" i="22"/>
  <c r="J185" i="22"/>
  <c r="J264" i="22" s="1"/>
  <c r="J292" i="22" s="1"/>
  <c r="E108" i="22"/>
  <c r="N108" i="22" s="1"/>
  <c r="N179" i="22"/>
  <c r="P179" i="22" s="1"/>
  <c r="E178" i="22"/>
  <c r="N178" i="22" s="1"/>
  <c r="P178" i="22" s="1"/>
  <c r="E263" i="22"/>
  <c r="K291" i="22"/>
  <c r="N278" i="22"/>
  <c r="P278" i="22" s="1"/>
  <c r="P291" i="22" s="1"/>
  <c r="E291" i="22"/>
  <c r="H185" i="22"/>
  <c r="H264" i="22" s="1"/>
  <c r="H292" i="22" s="1"/>
  <c r="N56" i="22"/>
  <c r="P56" i="22" s="1"/>
  <c r="N76" i="22"/>
  <c r="P76" i="22" s="1"/>
  <c r="E71" i="22"/>
  <c r="N83" i="22"/>
  <c r="P83" i="22" s="1"/>
  <c r="N86" i="22"/>
  <c r="P86" i="22" s="1"/>
  <c r="N89" i="22"/>
  <c r="P89" i="22" s="1"/>
  <c r="N92" i="22"/>
  <c r="P92" i="22" s="1"/>
  <c r="N160" i="22"/>
  <c r="P160" i="22" s="1"/>
  <c r="E150" i="22"/>
  <c r="P170" i="22"/>
  <c r="I291" i="22"/>
  <c r="N175" i="22"/>
  <c r="P175" i="22" s="1"/>
  <c r="N186" i="22"/>
  <c r="P186" i="22" s="1"/>
  <c r="N197" i="22"/>
  <c r="P197" i="22" s="1"/>
  <c r="N286" i="22"/>
  <c r="P286" i="22" s="1"/>
  <c r="N181" i="22"/>
  <c r="P181" i="22" s="1"/>
  <c r="N290" i="22"/>
  <c r="P290" i="22" s="1"/>
  <c r="F7" i="20"/>
  <c r="H108" i="20"/>
  <c r="E71" i="20"/>
  <c r="F71" i="20" s="1"/>
  <c r="H71" i="20" s="1"/>
  <c r="F8" i="20"/>
  <c r="H8" i="20" s="1"/>
  <c r="F56" i="20"/>
  <c r="H56" i="20" s="1"/>
  <c r="F124" i="20"/>
  <c r="H124" i="20" s="1"/>
  <c r="H290" i="20"/>
  <c r="H291" i="20" s="1"/>
  <c r="E170" i="20"/>
  <c r="F170" i="20" s="1"/>
  <c r="H170" i="20" s="1"/>
  <c r="E178" i="20"/>
  <c r="F178" i="20" s="1"/>
  <c r="H178" i="20" s="1"/>
  <c r="E291" i="20"/>
  <c r="F291" i="20" s="1"/>
  <c r="E82" i="20"/>
  <c r="F82" i="20" s="1"/>
  <c r="H82" i="20" s="1"/>
  <c r="E263" i="20"/>
  <c r="F263" i="20" s="1"/>
  <c r="H263" i="20" s="1"/>
  <c r="E150" i="20"/>
  <c r="F150" i="20" s="1"/>
  <c r="H150" i="20" s="1"/>
  <c r="H181" i="20"/>
  <c r="G291" i="20"/>
  <c r="O185" i="22" l="1"/>
  <c r="O264" i="22" s="1"/>
  <c r="O292" i="22" s="1"/>
  <c r="M264" i="22"/>
  <c r="M292" i="22" s="1"/>
  <c r="N71" i="22"/>
  <c r="P71" i="22" s="1"/>
  <c r="N263" i="22"/>
  <c r="P263" i="22" s="1"/>
  <c r="H7" i="20"/>
  <c r="I264" i="23"/>
  <c r="I292" i="23" s="1"/>
  <c r="G292" i="20"/>
  <c r="N150" i="22"/>
  <c r="P150" i="22" s="1"/>
  <c r="P108" i="22"/>
  <c r="E263" i="23"/>
  <c r="H263" i="23" s="1"/>
  <c r="J263" i="23" s="1"/>
  <c r="G82" i="24"/>
  <c r="I82" i="24" s="1"/>
  <c r="E185" i="24"/>
  <c r="G7" i="24"/>
  <c r="I7" i="24" s="1"/>
  <c r="I291" i="24"/>
  <c r="H278" i="23"/>
  <c r="J278" i="23" s="1"/>
  <c r="J291" i="23" s="1"/>
  <c r="E291" i="23"/>
  <c r="H291" i="23" s="1"/>
  <c r="J108" i="23"/>
  <c r="E185" i="23"/>
  <c r="N291" i="22"/>
  <c r="I292" i="22"/>
  <c r="G292" i="22"/>
  <c r="N82" i="22"/>
  <c r="P82" i="22" s="1"/>
  <c r="N7" i="22"/>
  <c r="P7" i="22" s="1"/>
  <c r="E185" i="22"/>
  <c r="E185" i="20"/>
  <c r="E264" i="24" l="1"/>
  <c r="G185" i="24"/>
  <c r="I185" i="24" s="1"/>
  <c r="I264" i="24" s="1"/>
  <c r="I292" i="24" s="1"/>
  <c r="H185" i="23"/>
  <c r="J185" i="23" s="1"/>
  <c r="J264" i="23" s="1"/>
  <c r="J292" i="23" s="1"/>
  <c r="E264" i="23"/>
  <c r="N185" i="22"/>
  <c r="P185" i="22" s="1"/>
  <c r="P264" i="22" s="1"/>
  <c r="P292" i="22" s="1"/>
  <c r="E264" i="22"/>
  <c r="F185" i="20"/>
  <c r="H185" i="20" s="1"/>
  <c r="H264" i="20" s="1"/>
  <c r="H292" i="20" s="1"/>
  <c r="E264" i="20"/>
  <c r="E292" i="24" l="1"/>
  <c r="G292" i="24" s="1"/>
  <c r="G264" i="24"/>
  <c r="E292" i="23"/>
  <c r="H292" i="23" s="1"/>
  <c r="H264" i="23"/>
  <c r="N264" i="22"/>
  <c r="E292" i="22"/>
  <c r="N292" i="22" s="1"/>
  <c r="F264" i="20"/>
  <c r="E292" i="20"/>
  <c r="F292" i="20" s="1"/>
  <c r="G332" i="19" l="1"/>
  <c r="G331" i="19"/>
  <c r="G330" i="19"/>
  <c r="G328" i="19"/>
  <c r="G324" i="19"/>
  <c r="G323" i="19"/>
  <c r="G322" i="19"/>
  <c r="G321" i="19"/>
  <c r="G320" i="19"/>
  <c r="G319" i="19"/>
  <c r="G318" i="19"/>
  <c r="G317" i="19"/>
  <c r="G316" i="19"/>
  <c r="G315" i="19"/>
  <c r="G314" i="19"/>
  <c r="G313" i="19"/>
  <c r="F312" i="19"/>
  <c r="F325" i="19" s="1"/>
  <c r="E312" i="19"/>
  <c r="G312" i="19" s="1"/>
  <c r="G311" i="19"/>
  <c r="G310" i="19"/>
  <c r="G308" i="19"/>
  <c r="F307" i="19"/>
  <c r="E307" i="19"/>
  <c r="G306" i="19"/>
  <c r="G305" i="19"/>
  <c r="G304" i="19"/>
  <c r="G303" i="19"/>
  <c r="G302" i="19"/>
  <c r="G301" i="19"/>
  <c r="F300" i="19"/>
  <c r="E300" i="19"/>
  <c r="G299" i="19"/>
  <c r="G298" i="19"/>
  <c r="G297" i="19"/>
  <c r="G296" i="19"/>
  <c r="F295" i="19"/>
  <c r="E295" i="19"/>
  <c r="G295" i="19" s="1"/>
  <c r="G294" i="19"/>
  <c r="G293" i="19"/>
  <c r="F292" i="19"/>
  <c r="E292" i="19"/>
  <c r="G292" i="19" s="1"/>
  <c r="G288" i="19"/>
  <c r="G287" i="19"/>
  <c r="G286" i="19"/>
  <c r="F285" i="19"/>
  <c r="F289" i="19" s="1"/>
  <c r="E285" i="19"/>
  <c r="E289" i="19" s="1"/>
  <c r="G284" i="19"/>
  <c r="G283" i="19"/>
  <c r="G282" i="19"/>
  <c r="G281" i="19"/>
  <c r="G280" i="19"/>
  <c r="G279" i="19"/>
  <c r="G278" i="19"/>
  <c r="F277" i="19"/>
  <c r="G276" i="19"/>
  <c r="G275" i="19"/>
  <c r="G274" i="19"/>
  <c r="G273" i="19"/>
  <c r="F272" i="19"/>
  <c r="E272" i="19"/>
  <c r="E277" i="19" s="1"/>
  <c r="G271" i="19"/>
  <c r="G270" i="19"/>
  <c r="G269" i="19"/>
  <c r="G268" i="19"/>
  <c r="G267" i="19"/>
  <c r="G266" i="19"/>
  <c r="G265" i="19"/>
  <c r="G264" i="19"/>
  <c r="G261" i="19"/>
  <c r="G260" i="19"/>
  <c r="G259" i="19"/>
  <c r="G258" i="19"/>
  <c r="G257" i="19"/>
  <c r="G256" i="19"/>
  <c r="G255" i="19"/>
  <c r="G254" i="19"/>
  <c r="G253" i="19"/>
  <c r="G252" i="19"/>
  <c r="G251" i="19"/>
  <c r="G250" i="19"/>
  <c r="F249" i="19"/>
  <c r="E249" i="19"/>
  <c r="E248" i="19" s="1"/>
  <c r="G247" i="19"/>
  <c r="G246" i="19"/>
  <c r="G245" i="19"/>
  <c r="G244" i="19"/>
  <c r="G243" i="19"/>
  <c r="G242" i="19"/>
  <c r="G241" i="19"/>
  <c r="G240" i="19"/>
  <c r="G239" i="19"/>
  <c r="G238" i="19"/>
  <c r="G237" i="19"/>
  <c r="G236" i="19"/>
  <c r="G235" i="19"/>
  <c r="G234" i="19"/>
  <c r="G233" i="19"/>
  <c r="G232" i="19"/>
  <c r="G231" i="19"/>
  <c r="G230" i="19"/>
  <c r="G229" i="19"/>
  <c r="G228" i="19"/>
  <c r="G227" i="19"/>
  <c r="G226" i="19"/>
  <c r="F225" i="19"/>
  <c r="G225" i="19" s="1"/>
  <c r="E225" i="19"/>
  <c r="G224" i="19"/>
  <c r="G223" i="19"/>
  <c r="G222" i="19"/>
  <c r="G221" i="19"/>
  <c r="G220" i="19"/>
  <c r="G219" i="19"/>
  <c r="G218" i="19"/>
  <c r="G217" i="19"/>
  <c r="G216" i="19"/>
  <c r="G215" i="19"/>
  <c r="G214" i="19"/>
  <c r="G213" i="19"/>
  <c r="G212" i="19"/>
  <c r="G211" i="19"/>
  <c r="G210" i="19"/>
  <c r="G209" i="19"/>
  <c r="G208" i="19"/>
  <c r="G207" i="19"/>
  <c r="G206" i="19"/>
  <c r="G205" i="19"/>
  <c r="G204" i="19"/>
  <c r="G203" i="19"/>
  <c r="G202" i="19"/>
  <c r="G201" i="19"/>
  <c r="G200" i="19"/>
  <c r="G199" i="19"/>
  <c r="G198" i="19"/>
  <c r="G197" i="19"/>
  <c r="F196" i="19"/>
  <c r="E196" i="19"/>
  <c r="G195" i="19"/>
  <c r="G194" i="19"/>
  <c r="G193" i="19"/>
  <c r="G192" i="19"/>
  <c r="G191" i="19"/>
  <c r="G190" i="19"/>
  <c r="G189" i="19"/>
  <c r="G188" i="19"/>
  <c r="G187" i="19"/>
  <c r="G186" i="19"/>
  <c r="F185" i="19"/>
  <c r="E185" i="19"/>
  <c r="G183" i="19"/>
  <c r="G182" i="19"/>
  <c r="G181" i="19"/>
  <c r="F180" i="19"/>
  <c r="G180" i="19" s="1"/>
  <c r="E180" i="19"/>
  <c r="G179" i="19"/>
  <c r="G178" i="19"/>
  <c r="F178" i="19"/>
  <c r="E178" i="19"/>
  <c r="F177" i="19"/>
  <c r="G177" i="19" s="1"/>
  <c r="E177" i="19"/>
  <c r="G176" i="19"/>
  <c r="G175" i="19"/>
  <c r="F174" i="19"/>
  <c r="F173" i="19" s="1"/>
  <c r="G173" i="19" s="1"/>
  <c r="E174" i="19"/>
  <c r="E173" i="19"/>
  <c r="G172" i="19"/>
  <c r="G171" i="19"/>
  <c r="F170" i="19"/>
  <c r="F169" i="19" s="1"/>
  <c r="E170" i="19"/>
  <c r="E169" i="19" s="1"/>
  <c r="G168" i="19"/>
  <c r="G167" i="19"/>
  <c r="G166" i="19"/>
  <c r="G165" i="19"/>
  <c r="G164" i="19"/>
  <c r="G163" i="19"/>
  <c r="F162" i="19"/>
  <c r="E162" i="19"/>
  <c r="G162" i="19" s="1"/>
  <c r="G161" i="19"/>
  <c r="G160" i="19"/>
  <c r="F159" i="19"/>
  <c r="E159" i="19"/>
  <c r="G159" i="19" s="1"/>
  <c r="G158" i="19"/>
  <c r="G157" i="19"/>
  <c r="G156" i="19"/>
  <c r="G155" i="19"/>
  <c r="G154" i="19"/>
  <c r="G153" i="19"/>
  <c r="G152" i="19"/>
  <c r="G151" i="19"/>
  <c r="G150" i="19"/>
  <c r="F149" i="19"/>
  <c r="G148" i="19"/>
  <c r="G147" i="19"/>
  <c r="G146" i="19"/>
  <c r="G145" i="19"/>
  <c r="G144" i="19"/>
  <c r="F143" i="19"/>
  <c r="E143" i="19"/>
  <c r="G142" i="19"/>
  <c r="G141" i="19"/>
  <c r="G140" i="19"/>
  <c r="G139" i="19"/>
  <c r="F138" i="19"/>
  <c r="F137" i="19" s="1"/>
  <c r="E138" i="19"/>
  <c r="E137" i="19" s="1"/>
  <c r="G136" i="19"/>
  <c r="G135" i="19"/>
  <c r="G134" i="19"/>
  <c r="G133" i="19"/>
  <c r="G132" i="19"/>
  <c r="G131" i="19"/>
  <c r="G130" i="19"/>
  <c r="F130" i="19"/>
  <c r="E130" i="19"/>
  <c r="G129" i="19"/>
  <c r="G128" i="19"/>
  <c r="F127" i="19"/>
  <c r="E127" i="19"/>
  <c r="G126" i="19"/>
  <c r="G125" i="19"/>
  <c r="G124" i="19"/>
  <c r="F123" i="19"/>
  <c r="E123" i="19"/>
  <c r="G122" i="19"/>
  <c r="G121" i="19"/>
  <c r="G120" i="19"/>
  <c r="G119" i="19"/>
  <c r="G118" i="19"/>
  <c r="F117" i="19"/>
  <c r="G117" i="19" s="1"/>
  <c r="E117" i="19"/>
  <c r="G116" i="19"/>
  <c r="G115" i="19"/>
  <c r="G114" i="19"/>
  <c r="G113" i="19"/>
  <c r="G112" i="19"/>
  <c r="G111" i="19"/>
  <c r="G110" i="19"/>
  <c r="G109" i="19"/>
  <c r="F108" i="19"/>
  <c r="F107" i="19" s="1"/>
  <c r="E108" i="19"/>
  <c r="G106" i="19"/>
  <c r="G105" i="19"/>
  <c r="G104" i="19"/>
  <c r="G103" i="19"/>
  <c r="G102" i="19"/>
  <c r="G101" i="19"/>
  <c r="F100" i="19"/>
  <c r="E100" i="19"/>
  <c r="G99" i="19"/>
  <c r="G98" i="19"/>
  <c r="G97" i="19"/>
  <c r="G96" i="19"/>
  <c r="F95" i="19"/>
  <c r="E95" i="19"/>
  <c r="G94" i="19"/>
  <c r="G93" i="19"/>
  <c r="G92" i="19"/>
  <c r="F91" i="19"/>
  <c r="E91" i="19"/>
  <c r="G90" i="19"/>
  <c r="G89" i="19"/>
  <c r="F88" i="19"/>
  <c r="G88" i="19" s="1"/>
  <c r="E88" i="19"/>
  <c r="G87" i="19"/>
  <c r="G86" i="19"/>
  <c r="F85" i="19"/>
  <c r="E85" i="19"/>
  <c r="G85" i="19" s="1"/>
  <c r="G84" i="19"/>
  <c r="G83" i="19"/>
  <c r="F82" i="19"/>
  <c r="F81" i="19" s="1"/>
  <c r="E82" i="19"/>
  <c r="G80" i="19"/>
  <c r="G79" i="19"/>
  <c r="G78" i="19"/>
  <c r="G77" i="19"/>
  <c r="G76" i="19"/>
  <c r="F75" i="19"/>
  <c r="E75" i="19"/>
  <c r="G75" i="19" s="1"/>
  <c r="G74" i="19"/>
  <c r="G73" i="19"/>
  <c r="G72" i="19"/>
  <c r="F71" i="19"/>
  <c r="E71" i="19"/>
  <c r="E70" i="19" s="1"/>
  <c r="G69" i="19"/>
  <c r="G68" i="19"/>
  <c r="G67" i="19"/>
  <c r="F66" i="19"/>
  <c r="E66" i="19"/>
  <c r="G66" i="19" s="1"/>
  <c r="G65" i="19"/>
  <c r="G64" i="19"/>
  <c r="G63" i="19"/>
  <c r="G62" i="19"/>
  <c r="G61" i="19"/>
  <c r="F60" i="19"/>
  <c r="E60" i="19"/>
  <c r="G60" i="19" s="1"/>
  <c r="G59" i="19"/>
  <c r="G58" i="19"/>
  <c r="G57" i="19"/>
  <c r="G56" i="19"/>
  <c r="F55" i="19"/>
  <c r="E55" i="19"/>
  <c r="E54" i="19" s="1"/>
  <c r="G53" i="19"/>
  <c r="G52" i="19"/>
  <c r="G51" i="19"/>
  <c r="G50" i="19"/>
  <c r="G49" i="19"/>
  <c r="G48" i="19"/>
  <c r="G47" i="19"/>
  <c r="G46" i="19"/>
  <c r="F45" i="19"/>
  <c r="E45" i="19"/>
  <c r="G45" i="19" s="1"/>
  <c r="G44" i="19"/>
  <c r="G43" i="19"/>
  <c r="G42" i="19"/>
  <c r="G41" i="19"/>
  <c r="G40" i="19"/>
  <c r="G39" i="19"/>
  <c r="G38" i="19"/>
  <c r="G37" i="19"/>
  <c r="G36" i="19"/>
  <c r="G35" i="19"/>
  <c r="G34" i="19"/>
  <c r="F33" i="19"/>
  <c r="E33" i="19"/>
  <c r="G32" i="19"/>
  <c r="G31" i="19"/>
  <c r="G30" i="19"/>
  <c r="F29" i="19"/>
  <c r="E29" i="19"/>
  <c r="G28" i="19"/>
  <c r="G27" i="19"/>
  <c r="F26" i="19"/>
  <c r="E26" i="19"/>
  <c r="G25" i="19"/>
  <c r="G24" i="19"/>
  <c r="G23" i="19"/>
  <c r="G22" i="19"/>
  <c r="G21" i="19"/>
  <c r="G20" i="19"/>
  <c r="F19" i="19"/>
  <c r="G19" i="19" s="1"/>
  <c r="E19" i="19"/>
  <c r="G18" i="19"/>
  <c r="G17" i="19"/>
  <c r="G16" i="19"/>
  <c r="G15" i="19"/>
  <c r="G14" i="19"/>
  <c r="G13" i="19"/>
  <c r="G12" i="19"/>
  <c r="F11" i="19"/>
  <c r="E11" i="19"/>
  <c r="G11" i="19" s="1"/>
  <c r="G10" i="19"/>
  <c r="G9" i="19"/>
  <c r="G8" i="19"/>
  <c r="F7" i="19"/>
  <c r="G7" i="19" s="1"/>
  <c r="E7" i="19"/>
  <c r="G332" i="18"/>
  <c r="G331" i="18"/>
  <c r="G330" i="18"/>
  <c r="G328" i="18"/>
  <c r="G324" i="18"/>
  <c r="G323" i="18"/>
  <c r="G322" i="18"/>
  <c r="G321" i="18"/>
  <c r="G320" i="18"/>
  <c r="G319" i="18"/>
  <c r="G318" i="18"/>
  <c r="G317" i="18"/>
  <c r="G316" i="18"/>
  <c r="G315" i="18"/>
  <c r="G314" i="18"/>
  <c r="G313" i="18"/>
  <c r="F312" i="18"/>
  <c r="F325" i="18" s="1"/>
  <c r="E312" i="18"/>
  <c r="E325" i="18" s="1"/>
  <c r="G311" i="18"/>
  <c r="G310" i="18"/>
  <c r="G308" i="18"/>
  <c r="F307" i="18"/>
  <c r="E307" i="18"/>
  <c r="G306" i="18"/>
  <c r="G305" i="18"/>
  <c r="G304" i="18"/>
  <c r="G303" i="18"/>
  <c r="G302" i="18"/>
  <c r="G301" i="18"/>
  <c r="F300" i="18"/>
  <c r="E300" i="18"/>
  <c r="G299" i="18"/>
  <c r="G298" i="18"/>
  <c r="G297" i="18"/>
  <c r="G296" i="18"/>
  <c r="F295" i="18"/>
  <c r="E295" i="18"/>
  <c r="G294" i="18"/>
  <c r="G293" i="18"/>
  <c r="F292" i="18"/>
  <c r="E292" i="18"/>
  <c r="E309" i="18" s="1"/>
  <c r="G288" i="18"/>
  <c r="G287" i="18"/>
  <c r="G286" i="18"/>
  <c r="F285" i="18"/>
  <c r="F289" i="18" s="1"/>
  <c r="E285" i="18"/>
  <c r="E289" i="18" s="1"/>
  <c r="G284" i="18"/>
  <c r="G283" i="18"/>
  <c r="G282" i="18"/>
  <c r="G281" i="18"/>
  <c r="G280" i="18"/>
  <c r="G279" i="18"/>
  <c r="G278" i="18"/>
  <c r="G276" i="18"/>
  <c r="G275" i="18"/>
  <c r="G274" i="18"/>
  <c r="G273" i="18"/>
  <c r="F272" i="18"/>
  <c r="F277" i="18" s="1"/>
  <c r="F290" i="18" s="1"/>
  <c r="E272" i="18"/>
  <c r="E277" i="18" s="1"/>
  <c r="G271" i="18"/>
  <c r="G270" i="18"/>
  <c r="G269" i="18"/>
  <c r="G268" i="18"/>
  <c r="G267" i="18"/>
  <c r="G266" i="18"/>
  <c r="G265" i="18"/>
  <c r="G264" i="18"/>
  <c r="G261" i="18"/>
  <c r="G260" i="18"/>
  <c r="G259" i="18"/>
  <c r="G258" i="18"/>
  <c r="G257" i="18"/>
  <c r="G256" i="18"/>
  <c r="G255" i="18"/>
  <c r="G254" i="18"/>
  <c r="G253" i="18"/>
  <c r="G252" i="18"/>
  <c r="G251" i="18"/>
  <c r="G250" i="18"/>
  <c r="F249" i="18"/>
  <c r="G249" i="18" s="1"/>
  <c r="E249" i="18"/>
  <c r="E248" i="18"/>
  <c r="G247" i="18"/>
  <c r="G246" i="18"/>
  <c r="G245" i="18"/>
  <c r="G244" i="18"/>
  <c r="G243" i="18"/>
  <c r="G242" i="18"/>
  <c r="G241" i="18"/>
  <c r="G240" i="18"/>
  <c r="G239" i="18"/>
  <c r="G238" i="18"/>
  <c r="G237" i="18"/>
  <c r="G236" i="18"/>
  <c r="G235" i="18"/>
  <c r="G234" i="18"/>
  <c r="G233" i="18"/>
  <c r="G232" i="18"/>
  <c r="G231" i="18"/>
  <c r="G230" i="18"/>
  <c r="G229" i="18"/>
  <c r="G228" i="18"/>
  <c r="G227" i="18"/>
  <c r="G226" i="18"/>
  <c r="F225" i="18"/>
  <c r="E225" i="18"/>
  <c r="G224" i="18"/>
  <c r="G223" i="18"/>
  <c r="G222" i="18"/>
  <c r="G221" i="18"/>
  <c r="G220" i="18"/>
  <c r="G219" i="18"/>
  <c r="G218" i="18"/>
  <c r="G217" i="18"/>
  <c r="G216" i="18"/>
  <c r="G215" i="18"/>
  <c r="G214" i="18"/>
  <c r="G213" i="18"/>
  <c r="G212" i="18"/>
  <c r="G211" i="18"/>
  <c r="G210" i="18"/>
  <c r="G209" i="18"/>
  <c r="G208" i="18"/>
  <c r="G207" i="18"/>
  <c r="G206" i="18"/>
  <c r="G205" i="18"/>
  <c r="G204" i="18"/>
  <c r="G203" i="18"/>
  <c r="G202" i="18"/>
  <c r="G201" i="18"/>
  <c r="G200" i="18"/>
  <c r="G199" i="18"/>
  <c r="G198" i="18"/>
  <c r="G197" i="18"/>
  <c r="F196" i="18"/>
  <c r="E196" i="18"/>
  <c r="G195" i="18"/>
  <c r="G194" i="18"/>
  <c r="G193" i="18"/>
  <c r="G192" i="18"/>
  <c r="G191" i="18"/>
  <c r="G190" i="18"/>
  <c r="G189" i="18"/>
  <c r="G188" i="18"/>
  <c r="G187" i="18"/>
  <c r="G186" i="18"/>
  <c r="F185" i="18"/>
  <c r="E185" i="18"/>
  <c r="G183" i="18"/>
  <c r="G182" i="18"/>
  <c r="G181" i="18"/>
  <c r="F180" i="18"/>
  <c r="E180" i="18"/>
  <c r="G180" i="18" s="1"/>
  <c r="G179" i="18"/>
  <c r="G178" i="18"/>
  <c r="F178" i="18"/>
  <c r="E178" i="18"/>
  <c r="F177" i="18"/>
  <c r="G177" i="18" s="1"/>
  <c r="E177" i="18"/>
  <c r="G176" i="18"/>
  <c r="G175" i="18"/>
  <c r="F174" i="18"/>
  <c r="G174" i="18" s="1"/>
  <c r="E174" i="18"/>
  <c r="E173" i="18"/>
  <c r="G172" i="18"/>
  <c r="G171" i="18"/>
  <c r="G170" i="18"/>
  <c r="F170" i="18"/>
  <c r="F169" i="18" s="1"/>
  <c r="E170" i="18"/>
  <c r="E169" i="18" s="1"/>
  <c r="G168" i="18"/>
  <c r="G167" i="18"/>
  <c r="G166" i="18"/>
  <c r="G165" i="18"/>
  <c r="G164" i="18"/>
  <c r="G163" i="18"/>
  <c r="F162" i="18"/>
  <c r="E162" i="18"/>
  <c r="G162" i="18" s="1"/>
  <c r="G161" i="18"/>
  <c r="G160" i="18"/>
  <c r="F159" i="18"/>
  <c r="F149" i="18" s="1"/>
  <c r="E159" i="18"/>
  <c r="G158" i="18"/>
  <c r="G157" i="18"/>
  <c r="G156" i="18"/>
  <c r="G155" i="18"/>
  <c r="G154" i="18"/>
  <c r="G153" i="18"/>
  <c r="G152" i="18"/>
  <c r="G151" i="18"/>
  <c r="G150" i="18"/>
  <c r="G148" i="18"/>
  <c r="G147" i="18"/>
  <c r="G146" i="18"/>
  <c r="G145" i="18"/>
  <c r="G144" i="18"/>
  <c r="F143" i="18"/>
  <c r="F137" i="18" s="1"/>
  <c r="E143" i="18"/>
  <c r="G142" i="18"/>
  <c r="G141" i="18"/>
  <c r="G140" i="18"/>
  <c r="G139" i="18"/>
  <c r="G138" i="18"/>
  <c r="F138" i="18"/>
  <c r="E138" i="18"/>
  <c r="E137" i="18" s="1"/>
  <c r="G136" i="18"/>
  <c r="G135" i="18"/>
  <c r="G134" i="18"/>
  <c r="G133" i="18"/>
  <c r="G132" i="18"/>
  <c r="G131" i="18"/>
  <c r="G130" i="18"/>
  <c r="F130" i="18"/>
  <c r="E130" i="18"/>
  <c r="G129" i="18"/>
  <c r="G128" i="18"/>
  <c r="F127" i="18"/>
  <c r="E127" i="18"/>
  <c r="G127" i="18" s="1"/>
  <c r="G126" i="18"/>
  <c r="G125" i="18"/>
  <c r="G124" i="18"/>
  <c r="F123" i="18"/>
  <c r="E123" i="18"/>
  <c r="G122" i="18"/>
  <c r="G121" i="18"/>
  <c r="G120" i="18"/>
  <c r="G119" i="18"/>
  <c r="G118" i="18"/>
  <c r="F117" i="18"/>
  <c r="E117" i="18"/>
  <c r="G116" i="18"/>
  <c r="G115" i="18"/>
  <c r="G114" i="18"/>
  <c r="G113" i="18"/>
  <c r="G112" i="18"/>
  <c r="G111" i="18"/>
  <c r="G110" i="18"/>
  <c r="G109" i="18"/>
  <c r="F108" i="18"/>
  <c r="F107" i="18" s="1"/>
  <c r="E108" i="18"/>
  <c r="G106" i="18"/>
  <c r="G105" i="18"/>
  <c r="G104" i="18"/>
  <c r="G103" i="18"/>
  <c r="G102" i="18"/>
  <c r="G101" i="18"/>
  <c r="F100" i="18"/>
  <c r="E100" i="18"/>
  <c r="G99" i="18"/>
  <c r="G98" i="18"/>
  <c r="G97" i="18"/>
  <c r="G96" i="18"/>
  <c r="F95" i="18"/>
  <c r="E95" i="18"/>
  <c r="G95" i="18" s="1"/>
  <c r="G94" i="18"/>
  <c r="G93" i="18"/>
  <c r="G92" i="18"/>
  <c r="F91" i="18"/>
  <c r="G91" i="18" s="1"/>
  <c r="E91" i="18"/>
  <c r="G90" i="18"/>
  <c r="G89" i="18"/>
  <c r="F88" i="18"/>
  <c r="E88" i="18"/>
  <c r="G88" i="18" s="1"/>
  <c r="G87" i="18"/>
  <c r="G86" i="18"/>
  <c r="F85" i="18"/>
  <c r="E85" i="18"/>
  <c r="G85" i="18" s="1"/>
  <c r="G84" i="18"/>
  <c r="G83" i="18"/>
  <c r="F82" i="18"/>
  <c r="E82" i="18"/>
  <c r="G80" i="18"/>
  <c r="G79" i="18"/>
  <c r="G78" i="18"/>
  <c r="G77" i="18"/>
  <c r="G76" i="18"/>
  <c r="F75" i="18"/>
  <c r="E75" i="18"/>
  <c r="G75" i="18" s="1"/>
  <c r="G74" i="18"/>
  <c r="G73" i="18"/>
  <c r="G72" i="18"/>
  <c r="F71" i="18"/>
  <c r="E71" i="18"/>
  <c r="E70" i="18" s="1"/>
  <c r="G69" i="18"/>
  <c r="G68" i="18"/>
  <c r="G67" i="18"/>
  <c r="F66" i="18"/>
  <c r="G66" i="18" s="1"/>
  <c r="E66" i="18"/>
  <c r="G65" i="18"/>
  <c r="G64" i="18"/>
  <c r="G63" i="18"/>
  <c r="G62" i="18"/>
  <c r="G61" i="18"/>
  <c r="F60" i="18"/>
  <c r="G60" i="18" s="1"/>
  <c r="E60" i="18"/>
  <c r="G59" i="18"/>
  <c r="G58" i="18"/>
  <c r="G57" i="18"/>
  <c r="G56" i="18"/>
  <c r="F55" i="18"/>
  <c r="G55" i="18" s="1"/>
  <c r="E55" i="18"/>
  <c r="E54" i="18"/>
  <c r="G53" i="18"/>
  <c r="G52" i="18"/>
  <c r="G51" i="18"/>
  <c r="G50" i="18"/>
  <c r="G49" i="18"/>
  <c r="G48" i="18"/>
  <c r="G47" i="18"/>
  <c r="G46" i="18"/>
  <c r="F45" i="18"/>
  <c r="E45" i="18"/>
  <c r="G45" i="18" s="1"/>
  <c r="G44" i="18"/>
  <c r="G43" i="18"/>
  <c r="G42" i="18"/>
  <c r="G41" i="18"/>
  <c r="G40" i="18"/>
  <c r="G39" i="18"/>
  <c r="G38" i="18"/>
  <c r="G37" i="18"/>
  <c r="G36" i="18"/>
  <c r="G35" i="18"/>
  <c r="G34" i="18"/>
  <c r="F33" i="18"/>
  <c r="G33" i="18" s="1"/>
  <c r="E33" i="18"/>
  <c r="G32" i="18"/>
  <c r="G31" i="18"/>
  <c r="G30" i="18"/>
  <c r="F29" i="18"/>
  <c r="E29" i="18"/>
  <c r="G29" i="18" s="1"/>
  <c r="G28" i="18"/>
  <c r="G27" i="18"/>
  <c r="F26" i="18"/>
  <c r="E26" i="18"/>
  <c r="G26" i="18" s="1"/>
  <c r="G25" i="18"/>
  <c r="G24" i="18"/>
  <c r="G23" i="18"/>
  <c r="G22" i="18"/>
  <c r="G21" i="18"/>
  <c r="G20" i="18"/>
  <c r="F19" i="18"/>
  <c r="E19" i="18"/>
  <c r="G18" i="18"/>
  <c r="G17" i="18"/>
  <c r="G16" i="18"/>
  <c r="G15" i="18"/>
  <c r="G14" i="18"/>
  <c r="G13" i="18"/>
  <c r="G12" i="18"/>
  <c r="F11" i="18"/>
  <c r="E11" i="18"/>
  <c r="G10" i="18"/>
  <c r="G9" i="18"/>
  <c r="G8" i="18"/>
  <c r="F7" i="18"/>
  <c r="G7" i="18" s="1"/>
  <c r="E7" i="18"/>
  <c r="E6" i="18" s="1"/>
  <c r="G332" i="17"/>
  <c r="G331" i="17"/>
  <c r="G330" i="17"/>
  <c r="G328" i="17"/>
  <c r="G324" i="17"/>
  <c r="G323" i="17"/>
  <c r="G322" i="17"/>
  <c r="G321" i="17"/>
  <c r="G320" i="17"/>
  <c r="G319" i="17"/>
  <c r="G318" i="17"/>
  <c r="G317" i="17"/>
  <c r="G316" i="17"/>
  <c r="G315" i="17"/>
  <c r="G314" i="17"/>
  <c r="G313" i="17"/>
  <c r="G312" i="17"/>
  <c r="F312" i="17"/>
  <c r="F325" i="17" s="1"/>
  <c r="E312" i="17"/>
  <c r="E325" i="17" s="1"/>
  <c r="G325" i="17" s="1"/>
  <c r="G311" i="17"/>
  <c r="G310" i="17"/>
  <c r="G308" i="17"/>
  <c r="F307" i="17"/>
  <c r="G307" i="17" s="1"/>
  <c r="E307" i="17"/>
  <c r="G306" i="17"/>
  <c r="G305" i="17"/>
  <c r="G304" i="17"/>
  <c r="G303" i="17"/>
  <c r="G302" i="17"/>
  <c r="G301" i="17"/>
  <c r="F300" i="17"/>
  <c r="E300" i="17"/>
  <c r="G299" i="17"/>
  <c r="G298" i="17"/>
  <c r="G297" i="17"/>
  <c r="G296" i="17"/>
  <c r="F295" i="17"/>
  <c r="E295" i="17"/>
  <c r="G294" i="17"/>
  <c r="G293" i="17"/>
  <c r="F292" i="17"/>
  <c r="F309" i="17" s="1"/>
  <c r="E292" i="17"/>
  <c r="G288" i="17"/>
  <c r="G287" i="17"/>
  <c r="G286" i="17"/>
  <c r="F285" i="17"/>
  <c r="G285" i="17" s="1"/>
  <c r="E285" i="17"/>
  <c r="E289" i="17" s="1"/>
  <c r="G284" i="17"/>
  <c r="G283" i="17"/>
  <c r="G282" i="17"/>
  <c r="G281" i="17"/>
  <c r="G280" i="17"/>
  <c r="G279" i="17"/>
  <c r="G278" i="17"/>
  <c r="G276" i="17"/>
  <c r="G275" i="17"/>
  <c r="G274" i="17"/>
  <c r="G273" i="17"/>
  <c r="F272" i="17"/>
  <c r="F277" i="17" s="1"/>
  <c r="E272" i="17"/>
  <c r="E277" i="17" s="1"/>
  <c r="G271" i="17"/>
  <c r="G270" i="17"/>
  <c r="G269" i="17"/>
  <c r="G268" i="17"/>
  <c r="G267" i="17"/>
  <c r="G266" i="17"/>
  <c r="G265" i="17"/>
  <c r="G264" i="17"/>
  <c r="G261" i="17"/>
  <c r="G260" i="17"/>
  <c r="G259" i="17"/>
  <c r="G258" i="17"/>
  <c r="G257" i="17"/>
  <c r="G256" i="17"/>
  <c r="G255" i="17"/>
  <c r="G254" i="17"/>
  <c r="G253" i="17"/>
  <c r="G252" i="17"/>
  <c r="G251" i="17"/>
  <c r="G250" i="17"/>
  <c r="F249" i="17"/>
  <c r="F248" i="17" s="1"/>
  <c r="E249" i="17"/>
  <c r="G249" i="17" s="1"/>
  <c r="G247" i="17"/>
  <c r="G246" i="17"/>
  <c r="G245" i="17"/>
  <c r="G244" i="17"/>
  <c r="G243" i="17"/>
  <c r="G242" i="17"/>
  <c r="G241" i="17"/>
  <c r="G240" i="17"/>
  <c r="G239" i="17"/>
  <c r="G238" i="17"/>
  <c r="G237" i="17"/>
  <c r="G236" i="17"/>
  <c r="G235" i="17"/>
  <c r="G234" i="17"/>
  <c r="G233" i="17"/>
  <c r="G232" i="17"/>
  <c r="G231" i="17"/>
  <c r="G230" i="17"/>
  <c r="G229" i="17"/>
  <c r="G228" i="17"/>
  <c r="G227" i="17"/>
  <c r="G226" i="17"/>
  <c r="F225" i="17"/>
  <c r="E225" i="17"/>
  <c r="G224" i="17"/>
  <c r="G223" i="17"/>
  <c r="G222" i="17"/>
  <c r="G221" i="17"/>
  <c r="G220" i="17"/>
  <c r="G219" i="17"/>
  <c r="G218" i="17"/>
  <c r="G217" i="17"/>
  <c r="G216" i="17"/>
  <c r="G215" i="17"/>
  <c r="G214" i="17"/>
  <c r="G213" i="17"/>
  <c r="G212" i="17"/>
  <c r="G211" i="17"/>
  <c r="G210" i="17"/>
  <c r="G209" i="17"/>
  <c r="G208" i="17"/>
  <c r="G207" i="17"/>
  <c r="G206" i="17"/>
  <c r="G205" i="17"/>
  <c r="G204" i="17"/>
  <c r="G203" i="17"/>
  <c r="G202" i="17"/>
  <c r="G201" i="17"/>
  <c r="G200" i="17"/>
  <c r="G199" i="17"/>
  <c r="G198" i="17"/>
  <c r="G197" i="17"/>
  <c r="F196" i="17"/>
  <c r="E196" i="17"/>
  <c r="G196" i="17" s="1"/>
  <c r="G195" i="17"/>
  <c r="G194" i="17"/>
  <c r="G193" i="17"/>
  <c r="G192" i="17"/>
  <c r="G191" i="17"/>
  <c r="G190" i="17"/>
  <c r="G189" i="17"/>
  <c r="G188" i="17"/>
  <c r="G187" i="17"/>
  <c r="G186" i="17"/>
  <c r="F185" i="17"/>
  <c r="E185" i="17"/>
  <c r="G183" i="17"/>
  <c r="G182" i="17"/>
  <c r="G181" i="17"/>
  <c r="F180" i="17"/>
  <c r="E180" i="17"/>
  <c r="G180" i="17" s="1"/>
  <c r="G179" i="17"/>
  <c r="G178" i="17"/>
  <c r="F178" i="17"/>
  <c r="E178" i="17"/>
  <c r="E177" i="17" s="1"/>
  <c r="G177" i="17" s="1"/>
  <c r="F177" i="17"/>
  <c r="G176" i="17"/>
  <c r="G175" i="17"/>
  <c r="F174" i="17"/>
  <c r="G174" i="17" s="1"/>
  <c r="E174" i="17"/>
  <c r="E173" i="17" s="1"/>
  <c r="G172" i="17"/>
  <c r="G171" i="17"/>
  <c r="F170" i="17"/>
  <c r="F169" i="17" s="1"/>
  <c r="E170" i="17"/>
  <c r="G170" i="17" s="1"/>
  <c r="G168" i="17"/>
  <c r="G167" i="17"/>
  <c r="G166" i="17"/>
  <c r="G165" i="17"/>
  <c r="G164" i="17"/>
  <c r="G163" i="17"/>
  <c r="F162" i="17"/>
  <c r="F149" i="17" s="1"/>
  <c r="E162" i="17"/>
  <c r="G162" i="17" s="1"/>
  <c r="G161" i="17"/>
  <c r="G160" i="17"/>
  <c r="F159" i="17"/>
  <c r="E159" i="17"/>
  <c r="G159" i="17" s="1"/>
  <c r="G158" i="17"/>
  <c r="G157" i="17"/>
  <c r="G156" i="17"/>
  <c r="G155" i="17"/>
  <c r="G154" i="17"/>
  <c r="G153" i="17"/>
  <c r="G152" i="17"/>
  <c r="G151" i="17"/>
  <c r="G150" i="17"/>
  <c r="G148" i="17"/>
  <c r="G147" i="17"/>
  <c r="G146" i="17"/>
  <c r="G145" i="17"/>
  <c r="G144" i="17"/>
  <c r="G143" i="17"/>
  <c r="F143" i="17"/>
  <c r="E143" i="17"/>
  <c r="G142" i="17"/>
  <c r="G141" i="17"/>
  <c r="G140" i="17"/>
  <c r="G139" i="17"/>
  <c r="F138" i="17"/>
  <c r="G138" i="17" s="1"/>
  <c r="E138" i="17"/>
  <c r="E137" i="17" s="1"/>
  <c r="G136" i="17"/>
  <c r="G135" i="17"/>
  <c r="G134" i="17"/>
  <c r="G133" i="17"/>
  <c r="G132" i="17"/>
  <c r="G131" i="17"/>
  <c r="G130" i="17"/>
  <c r="F130" i="17"/>
  <c r="E130" i="17"/>
  <c r="G129" i="17"/>
  <c r="G128" i="17"/>
  <c r="F127" i="17"/>
  <c r="G127" i="17" s="1"/>
  <c r="E127" i="17"/>
  <c r="G126" i="17"/>
  <c r="G125" i="17"/>
  <c r="G124" i="17"/>
  <c r="F123" i="17"/>
  <c r="E123" i="17"/>
  <c r="G122" i="17"/>
  <c r="G121" i="17"/>
  <c r="G120" i="17"/>
  <c r="G119" i="17"/>
  <c r="G118" i="17"/>
  <c r="F117" i="17"/>
  <c r="E117" i="17"/>
  <c r="G117" i="17" s="1"/>
  <c r="G116" i="17"/>
  <c r="G115" i="17"/>
  <c r="G114" i="17"/>
  <c r="G113" i="17"/>
  <c r="G112" i="17"/>
  <c r="G111" i="17"/>
  <c r="G110" i="17"/>
  <c r="G109" i="17"/>
  <c r="F108" i="17"/>
  <c r="E108" i="17"/>
  <c r="G106" i="17"/>
  <c r="G105" i="17"/>
  <c r="G104" i="17"/>
  <c r="G103" i="17"/>
  <c r="G102" i="17"/>
  <c r="G101" i="17"/>
  <c r="F100" i="17"/>
  <c r="E100" i="17"/>
  <c r="G99" i="17"/>
  <c r="G98" i="17"/>
  <c r="G97" i="17"/>
  <c r="G96" i="17"/>
  <c r="F95" i="17"/>
  <c r="E95" i="17"/>
  <c r="G95" i="17" s="1"/>
  <c r="G94" i="17"/>
  <c r="G93" i="17"/>
  <c r="G92" i="17"/>
  <c r="F91" i="17"/>
  <c r="E91" i="17"/>
  <c r="G90" i="17"/>
  <c r="G89" i="17"/>
  <c r="F88" i="17"/>
  <c r="E88" i="17"/>
  <c r="G88" i="17" s="1"/>
  <c r="G87" i="17"/>
  <c r="G86" i="17"/>
  <c r="F85" i="17"/>
  <c r="E85" i="17"/>
  <c r="G85" i="17" s="1"/>
  <c r="G84" i="17"/>
  <c r="G83" i="17"/>
  <c r="F82" i="17"/>
  <c r="E82" i="17"/>
  <c r="G80" i="17"/>
  <c r="G79" i="17"/>
  <c r="G78" i="17"/>
  <c r="G77" i="17"/>
  <c r="G76" i="17"/>
  <c r="F75" i="17"/>
  <c r="G75" i="17" s="1"/>
  <c r="E75" i="17"/>
  <c r="G74" i="17"/>
  <c r="G73" i="17"/>
  <c r="G72" i="17"/>
  <c r="F71" i="17"/>
  <c r="F70" i="17" s="1"/>
  <c r="E71" i="17"/>
  <c r="E70" i="17" s="1"/>
  <c r="G70" i="17" s="1"/>
  <c r="G69" i="17"/>
  <c r="G68" i="17"/>
  <c r="G67" i="17"/>
  <c r="F66" i="17"/>
  <c r="E66" i="17"/>
  <c r="G66" i="17" s="1"/>
  <c r="G65" i="17"/>
  <c r="G64" i="17"/>
  <c r="G63" i="17"/>
  <c r="G62" i="17"/>
  <c r="G61" i="17"/>
  <c r="F60" i="17"/>
  <c r="E60" i="17"/>
  <c r="G60" i="17" s="1"/>
  <c r="G59" i="17"/>
  <c r="G58" i="17"/>
  <c r="G57" i="17"/>
  <c r="G56" i="17"/>
  <c r="F55" i="17"/>
  <c r="F54" i="17" s="1"/>
  <c r="E55" i="17"/>
  <c r="G53" i="17"/>
  <c r="G52" i="17"/>
  <c r="G51" i="17"/>
  <c r="G50" i="17"/>
  <c r="G49" i="17"/>
  <c r="G48" i="17"/>
  <c r="G47" i="17"/>
  <c r="G46" i="17"/>
  <c r="G45" i="17"/>
  <c r="F45" i="17"/>
  <c r="E45" i="17"/>
  <c r="G44" i="17"/>
  <c r="G43" i="17"/>
  <c r="G42" i="17"/>
  <c r="G41" i="17"/>
  <c r="G40" i="17"/>
  <c r="G39" i="17"/>
  <c r="G38" i="17"/>
  <c r="G37" i="17"/>
  <c r="G36" i="17"/>
  <c r="G35" i="17"/>
  <c r="G34" i="17"/>
  <c r="F33" i="17"/>
  <c r="E33" i="17"/>
  <c r="G33" i="17" s="1"/>
  <c r="G32" i="17"/>
  <c r="G31" i="17"/>
  <c r="G30" i="17"/>
  <c r="G29" i="17"/>
  <c r="F29" i="17"/>
  <c r="E29" i="17"/>
  <c r="G28" i="17"/>
  <c r="G27" i="17"/>
  <c r="F26" i="17"/>
  <c r="E26" i="17"/>
  <c r="G25" i="17"/>
  <c r="G24" i="17"/>
  <c r="G23" i="17"/>
  <c r="G22" i="17"/>
  <c r="G21" i="17"/>
  <c r="G20" i="17"/>
  <c r="F19" i="17"/>
  <c r="E19" i="17"/>
  <c r="G18" i="17"/>
  <c r="G17" i="17"/>
  <c r="G16" i="17"/>
  <c r="G15" i="17"/>
  <c r="G14" i="17"/>
  <c r="G13" i="17"/>
  <c r="G12" i="17"/>
  <c r="F11" i="17"/>
  <c r="E11" i="17"/>
  <c r="G11" i="17" s="1"/>
  <c r="G10" i="17"/>
  <c r="G9" i="17"/>
  <c r="G8" i="17"/>
  <c r="F7" i="17"/>
  <c r="E7" i="17"/>
  <c r="G7" i="17" s="1"/>
  <c r="G332" i="21"/>
  <c r="G331" i="21"/>
  <c r="G330" i="21"/>
  <c r="G328" i="21"/>
  <c r="G324" i="21"/>
  <c r="G323" i="21"/>
  <c r="G322" i="21"/>
  <c r="G321" i="21"/>
  <c r="G320" i="21"/>
  <c r="G319" i="21"/>
  <c r="G318" i="21"/>
  <c r="G317" i="21"/>
  <c r="G316" i="21"/>
  <c r="G315" i="21"/>
  <c r="G314" i="21"/>
  <c r="G313" i="21"/>
  <c r="F312" i="21"/>
  <c r="F325" i="21" s="1"/>
  <c r="E312" i="21"/>
  <c r="E325" i="21" s="1"/>
  <c r="G311" i="21"/>
  <c r="G310" i="21"/>
  <c r="G308" i="21"/>
  <c r="F307" i="21"/>
  <c r="G307" i="21" s="1"/>
  <c r="E307" i="21"/>
  <c r="G306" i="21"/>
  <c r="G305" i="21"/>
  <c r="G304" i="21"/>
  <c r="G303" i="21"/>
  <c r="G302" i="21"/>
  <c r="G301" i="21"/>
  <c r="F300" i="21"/>
  <c r="E300" i="21"/>
  <c r="G299" i="21"/>
  <c r="G298" i="21"/>
  <c r="G297" i="21"/>
  <c r="G296" i="21"/>
  <c r="F295" i="21"/>
  <c r="E295" i="21"/>
  <c r="G294" i="21"/>
  <c r="G293" i="21"/>
  <c r="F292" i="21"/>
  <c r="E292" i="21"/>
  <c r="G292" i="21" s="1"/>
  <c r="G288" i="21"/>
  <c r="G287" i="21"/>
  <c r="G286" i="21"/>
  <c r="F285" i="21"/>
  <c r="F289" i="21" s="1"/>
  <c r="E285" i="21"/>
  <c r="G285" i="21" s="1"/>
  <c r="G284" i="21"/>
  <c r="G283" i="21"/>
  <c r="G282" i="21"/>
  <c r="G281" i="21"/>
  <c r="G280" i="21"/>
  <c r="G279" i="21"/>
  <c r="G278" i="21"/>
  <c r="G276" i="21"/>
  <c r="G275" i="21"/>
  <c r="G274" i="21"/>
  <c r="G273" i="21"/>
  <c r="F272" i="21"/>
  <c r="F277" i="21" s="1"/>
  <c r="F290" i="21" s="1"/>
  <c r="E272" i="21"/>
  <c r="E277" i="21" s="1"/>
  <c r="G271" i="21"/>
  <c r="G270" i="21"/>
  <c r="G269" i="21"/>
  <c r="G268" i="21"/>
  <c r="G267" i="21"/>
  <c r="G266" i="21"/>
  <c r="G265" i="21"/>
  <c r="G264" i="21"/>
  <c r="G261" i="21"/>
  <c r="G260" i="21"/>
  <c r="G259" i="21"/>
  <c r="G258" i="21"/>
  <c r="G257" i="21"/>
  <c r="G256" i="21"/>
  <c r="G255" i="21"/>
  <c r="G254" i="21"/>
  <c r="G253" i="21"/>
  <c r="G252" i="21"/>
  <c r="G251" i="21"/>
  <c r="G250" i="21"/>
  <c r="F249" i="21"/>
  <c r="F248" i="21" s="1"/>
  <c r="E249" i="21"/>
  <c r="G249" i="21" s="1"/>
  <c r="E248" i="21"/>
  <c r="G248" i="21" s="1"/>
  <c r="G247" i="21"/>
  <c r="G246" i="21"/>
  <c r="G245" i="21"/>
  <c r="G244" i="21"/>
  <c r="G243" i="21"/>
  <c r="G242" i="21"/>
  <c r="G241" i="21"/>
  <c r="G240" i="21"/>
  <c r="G239" i="21"/>
  <c r="G238" i="21"/>
  <c r="G237" i="21"/>
  <c r="G236" i="21"/>
  <c r="G235" i="21"/>
  <c r="G234" i="21"/>
  <c r="G233" i="21"/>
  <c r="G232" i="21"/>
  <c r="G231" i="21"/>
  <c r="G230" i="21"/>
  <c r="G229" i="21"/>
  <c r="G228" i="21"/>
  <c r="G227" i="21"/>
  <c r="G226" i="21"/>
  <c r="F225" i="21"/>
  <c r="E225" i="21"/>
  <c r="G225" i="21" s="1"/>
  <c r="G224" i="21"/>
  <c r="G223" i="21"/>
  <c r="G222" i="21"/>
  <c r="G221" i="21"/>
  <c r="G220" i="21"/>
  <c r="G219" i="21"/>
  <c r="G218" i="21"/>
  <c r="G217" i="21"/>
  <c r="G216" i="21"/>
  <c r="G215" i="21"/>
  <c r="G214" i="21"/>
  <c r="G213" i="21"/>
  <c r="G212" i="21"/>
  <c r="G211" i="21"/>
  <c r="G210" i="21"/>
  <c r="G209" i="21"/>
  <c r="G208" i="21"/>
  <c r="G207" i="21"/>
  <c r="G206" i="21"/>
  <c r="G205" i="21"/>
  <c r="G204" i="21"/>
  <c r="G203" i="21"/>
  <c r="G202" i="21"/>
  <c r="G201" i="21"/>
  <c r="G200" i="21"/>
  <c r="G199" i="21"/>
  <c r="G198" i="21"/>
  <c r="G197" i="21"/>
  <c r="F196" i="21"/>
  <c r="E196" i="21"/>
  <c r="G195" i="21"/>
  <c r="G194" i="21"/>
  <c r="G193" i="21"/>
  <c r="G192" i="21"/>
  <c r="G191" i="21"/>
  <c r="G190" i="21"/>
  <c r="G189" i="21"/>
  <c r="G188" i="21"/>
  <c r="G187" i="21"/>
  <c r="G186" i="21"/>
  <c r="F185" i="21"/>
  <c r="F262" i="21" s="1"/>
  <c r="E185" i="21"/>
  <c r="G183" i="21"/>
  <c r="G182" i="21"/>
  <c r="G181" i="21"/>
  <c r="F180" i="21"/>
  <c r="E180" i="21"/>
  <c r="G180" i="21" s="1"/>
  <c r="G179" i="21"/>
  <c r="F178" i="21"/>
  <c r="G178" i="21" s="1"/>
  <c r="E178" i="21"/>
  <c r="E177" i="21"/>
  <c r="G176" i="21"/>
  <c r="G175" i="21"/>
  <c r="F174" i="21"/>
  <c r="F173" i="21" s="1"/>
  <c r="E174" i="21"/>
  <c r="G174" i="21" s="1"/>
  <c r="G172" i="21"/>
  <c r="G171" i="21"/>
  <c r="G170" i="21"/>
  <c r="F170" i="21"/>
  <c r="E170" i="21"/>
  <c r="E169" i="21" s="1"/>
  <c r="G169" i="21" s="1"/>
  <c r="F169" i="21"/>
  <c r="G168" i="21"/>
  <c r="G167" i="21"/>
  <c r="G166" i="21"/>
  <c r="G165" i="21"/>
  <c r="G164" i="21"/>
  <c r="G163" i="21"/>
  <c r="G162" i="21"/>
  <c r="F162" i="21"/>
  <c r="E162" i="21"/>
  <c r="E149" i="21" s="1"/>
  <c r="G161" i="21"/>
  <c r="G160" i="21"/>
  <c r="G159" i="21"/>
  <c r="F159" i="21"/>
  <c r="E159" i="21"/>
  <c r="G158" i="21"/>
  <c r="G157" i="21"/>
  <c r="G156" i="21"/>
  <c r="G155" i="21"/>
  <c r="G154" i="21"/>
  <c r="G153" i="21"/>
  <c r="G152" i="21"/>
  <c r="G151" i="21"/>
  <c r="G150" i="21"/>
  <c r="G148" i="21"/>
  <c r="G147" i="21"/>
  <c r="G146" i="21"/>
  <c r="G145" i="21"/>
  <c r="G144" i="21"/>
  <c r="F143" i="21"/>
  <c r="E143" i="21"/>
  <c r="G143" i="21" s="1"/>
  <c r="G142" i="21"/>
  <c r="G141" i="21"/>
  <c r="G140" i="21"/>
  <c r="G139" i="21"/>
  <c r="G138" i="21"/>
  <c r="F138" i="21"/>
  <c r="E138" i="21"/>
  <c r="E137" i="21" s="1"/>
  <c r="G137" i="21" s="1"/>
  <c r="F137" i="21"/>
  <c r="G136" i="21"/>
  <c r="G135" i="21"/>
  <c r="G134" i="21"/>
  <c r="G133" i="21"/>
  <c r="G132" i="21"/>
  <c r="G131" i="21"/>
  <c r="G130" i="21"/>
  <c r="F130" i="21"/>
  <c r="E130" i="21"/>
  <c r="G129" i="21"/>
  <c r="G128" i="21"/>
  <c r="G127" i="21"/>
  <c r="F127" i="21"/>
  <c r="E127" i="21"/>
  <c r="G126" i="21"/>
  <c r="G125" i="21"/>
  <c r="G124" i="21"/>
  <c r="F123" i="21"/>
  <c r="E123" i="21"/>
  <c r="G123" i="21" s="1"/>
  <c r="G122" i="21"/>
  <c r="G121" i="21"/>
  <c r="G120" i="21"/>
  <c r="G119" i="21"/>
  <c r="G118" i="21"/>
  <c r="F117" i="21"/>
  <c r="E117" i="21"/>
  <c r="G116" i="21"/>
  <c r="G115" i="21"/>
  <c r="G114" i="21"/>
  <c r="G113" i="21"/>
  <c r="G112" i="21"/>
  <c r="G111" i="21"/>
  <c r="G110" i="21"/>
  <c r="G109" i="21"/>
  <c r="F108" i="21"/>
  <c r="E108" i="21"/>
  <c r="G108" i="21" s="1"/>
  <c r="G106" i="21"/>
  <c r="G105" i="21"/>
  <c r="G104" i="21"/>
  <c r="G103" i="21"/>
  <c r="G102" i="21"/>
  <c r="G101" i="21"/>
  <c r="F100" i="21"/>
  <c r="E100" i="21"/>
  <c r="G100" i="21" s="1"/>
  <c r="G99" i="21"/>
  <c r="G98" i="21"/>
  <c r="G97" i="21"/>
  <c r="G96" i="21"/>
  <c r="G95" i="21"/>
  <c r="F95" i="21"/>
  <c r="E95" i="21"/>
  <c r="G94" i="21"/>
  <c r="G93" i="21"/>
  <c r="G92" i="21"/>
  <c r="F91" i="21"/>
  <c r="E91" i="21"/>
  <c r="G90" i="21"/>
  <c r="G89" i="21"/>
  <c r="F88" i="21"/>
  <c r="F81" i="21" s="1"/>
  <c r="E88" i="21"/>
  <c r="G88" i="21" s="1"/>
  <c r="G87" i="21"/>
  <c r="G86" i="21"/>
  <c r="F85" i="21"/>
  <c r="E85" i="21"/>
  <c r="G85" i="21" s="1"/>
  <c r="G84" i="21"/>
  <c r="G83" i="21"/>
  <c r="F82" i="21"/>
  <c r="E82" i="21"/>
  <c r="G80" i="21"/>
  <c r="G79" i="21"/>
  <c r="G78" i="21"/>
  <c r="G77" i="21"/>
  <c r="G76" i="21"/>
  <c r="G75" i="21"/>
  <c r="F75" i="21"/>
  <c r="E75" i="21"/>
  <c r="G74" i="21"/>
  <c r="G73" i="21"/>
  <c r="G72" i="21"/>
  <c r="F71" i="21"/>
  <c r="E71" i="21"/>
  <c r="G71" i="21" s="1"/>
  <c r="E70" i="21"/>
  <c r="G69" i="21"/>
  <c r="G68" i="21"/>
  <c r="G67" i="21"/>
  <c r="F66" i="21"/>
  <c r="E66" i="21"/>
  <c r="G66" i="21" s="1"/>
  <c r="G65" i="21"/>
  <c r="G64" i="21"/>
  <c r="G63" i="21"/>
  <c r="G62" i="21"/>
  <c r="G61" i="21"/>
  <c r="F60" i="21"/>
  <c r="E60" i="21"/>
  <c r="G60" i="21" s="1"/>
  <c r="G59" i="21"/>
  <c r="G58" i="21"/>
  <c r="G57" i="21"/>
  <c r="G56" i="21"/>
  <c r="F55" i="21"/>
  <c r="F54" i="21" s="1"/>
  <c r="E55" i="21"/>
  <c r="E54" i="21"/>
  <c r="G53" i="21"/>
  <c r="G52" i="21"/>
  <c r="G51" i="21"/>
  <c r="G50" i="21"/>
  <c r="G49" i="21"/>
  <c r="G48" i="21"/>
  <c r="G47" i="21"/>
  <c r="G46" i="21"/>
  <c r="F45" i="21"/>
  <c r="E45" i="21"/>
  <c r="G45" i="21" s="1"/>
  <c r="G44" i="21"/>
  <c r="G43" i="21"/>
  <c r="G42" i="21"/>
  <c r="G41" i="21"/>
  <c r="G40" i="21"/>
  <c r="G39" i="21"/>
  <c r="G38" i="21"/>
  <c r="G37" i="21"/>
  <c r="G36" i="21"/>
  <c r="G35" i="21"/>
  <c r="G34" i="21"/>
  <c r="F33" i="21"/>
  <c r="E33" i="21"/>
  <c r="G33" i="21" s="1"/>
  <c r="G32" i="21"/>
  <c r="G31" i="21"/>
  <c r="G30" i="21"/>
  <c r="F29" i="21"/>
  <c r="E29" i="21"/>
  <c r="G29" i="21" s="1"/>
  <c r="G28" i="21"/>
  <c r="G27" i="21"/>
  <c r="F26" i="21"/>
  <c r="E26" i="21"/>
  <c r="G26" i="21" s="1"/>
  <c r="G25" i="21"/>
  <c r="G24" i="21"/>
  <c r="G23" i="21"/>
  <c r="G22" i="21"/>
  <c r="G21" i="21"/>
  <c r="G20" i="21"/>
  <c r="F19" i="21"/>
  <c r="E19" i="21"/>
  <c r="G19" i="21" s="1"/>
  <c r="G18" i="21"/>
  <c r="G17" i="21"/>
  <c r="G16" i="21"/>
  <c r="G15" i="21"/>
  <c r="G14" i="21"/>
  <c r="G13" i="21"/>
  <c r="G12" i="21"/>
  <c r="F11" i="21"/>
  <c r="E11" i="21"/>
  <c r="G11" i="21" s="1"/>
  <c r="G10" i="21"/>
  <c r="G9" i="21"/>
  <c r="G8" i="21"/>
  <c r="F7" i="21"/>
  <c r="E7" i="21"/>
  <c r="G169" i="19" l="1"/>
  <c r="G169" i="18"/>
  <c r="G137" i="19"/>
  <c r="E6" i="21"/>
  <c r="F6" i="17"/>
  <c r="E54" i="17"/>
  <c r="F107" i="17"/>
  <c r="G295" i="17"/>
  <c r="G123" i="18"/>
  <c r="E149" i="18"/>
  <c r="G149" i="18" s="1"/>
  <c r="F173" i="18"/>
  <c r="G173" i="18" s="1"/>
  <c r="F309" i="18"/>
  <c r="G312" i="18"/>
  <c r="G71" i="19"/>
  <c r="G174" i="19"/>
  <c r="F81" i="18"/>
  <c r="E262" i="19"/>
  <c r="G7" i="21"/>
  <c r="F70" i="21"/>
  <c r="G70" i="21" s="1"/>
  <c r="G117" i="21"/>
  <c r="G196" i="21"/>
  <c r="G295" i="21"/>
  <c r="G55" i="17"/>
  <c r="G91" i="17"/>
  <c r="G117" i="18"/>
  <c r="G143" i="18"/>
  <c r="G289" i="18"/>
  <c r="G300" i="18"/>
  <c r="G307" i="18"/>
  <c r="G26" i="19"/>
  <c r="G91" i="19"/>
  <c r="G127" i="19"/>
  <c r="G138" i="19"/>
  <c r="G170" i="19"/>
  <c r="E289" i="21"/>
  <c r="G289" i="21" s="1"/>
  <c r="F137" i="17"/>
  <c r="G137" i="17" s="1"/>
  <c r="E149" i="17"/>
  <c r="G149" i="17" s="1"/>
  <c r="E169" i="17"/>
  <c r="G169" i="17" s="1"/>
  <c r="F173" i="17"/>
  <c r="G173" i="17" s="1"/>
  <c r="F289" i="17"/>
  <c r="F290" i="17" s="1"/>
  <c r="G137" i="18"/>
  <c r="E262" i="18"/>
  <c r="E6" i="19"/>
  <c r="E325" i="19"/>
  <c r="F6" i="21"/>
  <c r="G54" i="21"/>
  <c r="F107" i="21"/>
  <c r="G149" i="21"/>
  <c r="E173" i="21"/>
  <c r="G173" i="21" s="1"/>
  <c r="F177" i="21"/>
  <c r="G177" i="21" s="1"/>
  <c r="G55" i="21"/>
  <c r="G91" i="21"/>
  <c r="F149" i="21"/>
  <c r="G325" i="21"/>
  <c r="G82" i="17"/>
  <c r="G292" i="17"/>
  <c r="G11" i="18"/>
  <c r="G71" i="18"/>
  <c r="G159" i="18"/>
  <c r="G295" i="18"/>
  <c r="G33" i="19"/>
  <c r="G55" i="19"/>
  <c r="E81" i="19"/>
  <c r="G81" i="19" s="1"/>
  <c r="G100" i="19"/>
  <c r="E107" i="19"/>
  <c r="G107" i="19" s="1"/>
  <c r="G196" i="19"/>
  <c r="G249" i="19"/>
  <c r="E262" i="17"/>
  <c r="G262" i="17" s="1"/>
  <c r="G82" i="21"/>
  <c r="E262" i="21"/>
  <c r="G262" i="21" s="1"/>
  <c r="G312" i="21"/>
  <c r="F81" i="17"/>
  <c r="G100" i="17"/>
  <c r="G108" i="17"/>
  <c r="F262" i="17"/>
  <c r="G300" i="17"/>
  <c r="G19" i="18"/>
  <c r="G225" i="18"/>
  <c r="G29" i="19"/>
  <c r="G95" i="19"/>
  <c r="G123" i="19"/>
  <c r="E149" i="19"/>
  <c r="G149" i="19" s="1"/>
  <c r="F309" i="19"/>
  <c r="F326" i="19" s="1"/>
  <c r="G300" i="21"/>
  <c r="E6" i="17"/>
  <c r="G6" i="17" s="1"/>
  <c r="G19" i="17"/>
  <c r="G26" i="17"/>
  <c r="G71" i="17"/>
  <c r="G123" i="17"/>
  <c r="G225" i="17"/>
  <c r="E248" i="17"/>
  <c r="G248" i="17" s="1"/>
  <c r="G82" i="18"/>
  <c r="G100" i="18"/>
  <c r="G108" i="18"/>
  <c r="G196" i="18"/>
  <c r="G143" i="19"/>
  <c r="F290" i="19"/>
  <c r="G289" i="19"/>
  <c r="G300" i="19"/>
  <c r="G307" i="19"/>
  <c r="E290" i="19"/>
  <c r="G277" i="19"/>
  <c r="G70" i="19"/>
  <c r="G325" i="19"/>
  <c r="E184" i="19"/>
  <c r="F6" i="19"/>
  <c r="F54" i="19"/>
  <c r="G54" i="19" s="1"/>
  <c r="F70" i="19"/>
  <c r="G185" i="19"/>
  <c r="F248" i="19"/>
  <c r="F262" i="19" s="1"/>
  <c r="G262" i="19" s="1"/>
  <c r="E309" i="19"/>
  <c r="G82" i="19"/>
  <c r="G108" i="19"/>
  <c r="G272" i="19"/>
  <c r="G285" i="19"/>
  <c r="G309" i="18"/>
  <c r="E326" i="18"/>
  <c r="G54" i="18"/>
  <c r="F326" i="18"/>
  <c r="G277" i="18"/>
  <c r="E290" i="18"/>
  <c r="G290" i="18" s="1"/>
  <c r="G325" i="18"/>
  <c r="F6" i="18"/>
  <c r="F54" i="18"/>
  <c r="G272" i="18"/>
  <c r="G292" i="18"/>
  <c r="F70" i="18"/>
  <c r="G70" i="18" s="1"/>
  <c r="E81" i="18"/>
  <c r="G81" i="18" s="1"/>
  <c r="E107" i="18"/>
  <c r="G107" i="18" s="1"/>
  <c r="G185" i="18"/>
  <c r="F248" i="18"/>
  <c r="F262" i="18" s="1"/>
  <c r="G262" i="18" s="1"/>
  <c r="G285" i="18"/>
  <c r="E290" i="17"/>
  <c r="G277" i="17"/>
  <c r="F184" i="17"/>
  <c r="F263" i="17" s="1"/>
  <c r="G54" i="17"/>
  <c r="F326" i="17"/>
  <c r="E81" i="17"/>
  <c r="G81" i="17" s="1"/>
  <c r="E107" i="17"/>
  <c r="G107" i="17" s="1"/>
  <c r="G185" i="17"/>
  <c r="E309" i="17"/>
  <c r="E184" i="17"/>
  <c r="G272" i="17"/>
  <c r="E290" i="21"/>
  <c r="G290" i="21" s="1"/>
  <c r="G277" i="21"/>
  <c r="E81" i="21"/>
  <c r="G81" i="21" s="1"/>
  <c r="E107" i="21"/>
  <c r="G107" i="21" s="1"/>
  <c r="G185" i="21"/>
  <c r="E309" i="21"/>
  <c r="G6" i="21"/>
  <c r="G272" i="21"/>
  <c r="F309" i="21"/>
  <c r="F326" i="21" s="1"/>
  <c r="F291" i="17" l="1"/>
  <c r="F327" i="17" s="1"/>
  <c r="F329" i="17" s="1"/>
  <c r="F333" i="17" s="1"/>
  <c r="G289" i="17"/>
  <c r="G290" i="17"/>
  <c r="G326" i="18"/>
  <c r="G290" i="19"/>
  <c r="F184" i="21"/>
  <c r="F263" i="21" s="1"/>
  <c r="F291" i="21" s="1"/>
  <c r="F327" i="21" s="1"/>
  <c r="F329" i="21" s="1"/>
  <c r="F333" i="21" s="1"/>
  <c r="G309" i="19"/>
  <c r="E326" i="19"/>
  <c r="G326" i="19" s="1"/>
  <c r="F184" i="19"/>
  <c r="F263" i="19" s="1"/>
  <c r="F291" i="19" s="1"/>
  <c r="F327" i="19" s="1"/>
  <c r="F329" i="19" s="1"/>
  <c r="F333" i="19" s="1"/>
  <c r="G6" i="19"/>
  <c r="E263" i="19"/>
  <c r="G248" i="19"/>
  <c r="F184" i="18"/>
  <c r="F263" i="18" s="1"/>
  <c r="F291" i="18" s="1"/>
  <c r="F327" i="18" s="1"/>
  <c r="F329" i="18" s="1"/>
  <c r="F333" i="18" s="1"/>
  <c r="G6" i="18"/>
  <c r="E184" i="18"/>
  <c r="G248" i="18"/>
  <c r="G184" i="17"/>
  <c r="E263" i="17"/>
  <c r="G309" i="17"/>
  <c r="E326" i="17"/>
  <c r="G326" i="17" s="1"/>
  <c r="G309" i="21"/>
  <c r="E326" i="21"/>
  <c r="G326" i="21" s="1"/>
  <c r="E184" i="21"/>
  <c r="G184" i="19" l="1"/>
  <c r="G263" i="19"/>
  <c r="E291" i="19"/>
  <c r="E263" i="18"/>
  <c r="G184" i="18"/>
  <c r="G263" i="17"/>
  <c r="E291" i="17"/>
  <c r="G184" i="21"/>
  <c r="E263" i="21"/>
  <c r="E327" i="19" l="1"/>
  <c r="G291" i="19"/>
  <c r="G263" i="18"/>
  <c r="E291" i="18"/>
  <c r="E327" i="17"/>
  <c r="G291" i="17"/>
  <c r="G263" i="21"/>
  <c r="E291" i="21"/>
  <c r="E329" i="19" l="1"/>
  <c r="G327" i="19"/>
  <c r="E327" i="18"/>
  <c r="G291" i="18"/>
  <c r="E329" i="17"/>
  <c r="G327" i="17"/>
  <c r="E327" i="21"/>
  <c r="G291" i="21"/>
  <c r="G329" i="19" l="1"/>
  <c r="E333" i="19"/>
  <c r="G333" i="19" s="1"/>
  <c r="E329" i="18"/>
  <c r="G327" i="18"/>
  <c r="E333" i="17"/>
  <c r="G333" i="17" s="1"/>
  <c r="G329" i="17"/>
  <c r="E329" i="21"/>
  <c r="G327" i="21"/>
  <c r="E333" i="18" l="1"/>
  <c r="G333" i="18" s="1"/>
  <c r="G329" i="18"/>
  <c r="E333" i="21"/>
  <c r="G333" i="21" s="1"/>
  <c r="G329" i="21"/>
  <c r="I86" i="7" l="1"/>
  <c r="K86" i="7" s="1"/>
  <c r="I85" i="7"/>
  <c r="K85" i="7" s="1"/>
  <c r="I84" i="7"/>
  <c r="K84" i="7" s="1"/>
  <c r="I82" i="7"/>
  <c r="K82" i="7" s="1"/>
  <c r="J79" i="7"/>
  <c r="H79" i="7"/>
  <c r="G79" i="7"/>
  <c r="F79" i="7"/>
  <c r="E79" i="7"/>
  <c r="K78" i="7"/>
  <c r="I78" i="7"/>
  <c r="I77" i="7"/>
  <c r="K77" i="7" s="1"/>
  <c r="K76" i="7"/>
  <c r="I76" i="7"/>
  <c r="K75" i="7"/>
  <c r="I75" i="7"/>
  <c r="K74" i="7"/>
  <c r="I74" i="7"/>
  <c r="I73" i="7"/>
  <c r="K73" i="7" s="1"/>
  <c r="K72" i="7"/>
  <c r="I72" i="7"/>
  <c r="K71" i="7"/>
  <c r="I71" i="7"/>
  <c r="K70" i="7"/>
  <c r="I70" i="7"/>
  <c r="I69" i="7"/>
  <c r="K69" i="7" s="1"/>
  <c r="K68" i="7"/>
  <c r="I68" i="7"/>
  <c r="J67" i="7"/>
  <c r="H67" i="7"/>
  <c r="H80" i="7" s="1"/>
  <c r="G67" i="7"/>
  <c r="G80" i="7" s="1"/>
  <c r="F67" i="7"/>
  <c r="E67" i="7"/>
  <c r="E80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J54" i="7"/>
  <c r="H54" i="7"/>
  <c r="G54" i="7"/>
  <c r="F54" i="7"/>
  <c r="E54" i="7"/>
  <c r="I54" i="7" s="1"/>
  <c r="K53" i="7"/>
  <c r="I53" i="7"/>
  <c r="I52" i="7"/>
  <c r="K52" i="7" s="1"/>
  <c r="I51" i="7"/>
  <c r="K51" i="7" s="1"/>
  <c r="I50" i="7"/>
  <c r="K50" i="7" s="1"/>
  <c r="K49" i="7"/>
  <c r="I49" i="7"/>
  <c r="I48" i="7"/>
  <c r="K48" i="7" s="1"/>
  <c r="I47" i="7"/>
  <c r="K47" i="7" s="1"/>
  <c r="I46" i="7"/>
  <c r="K46" i="7" s="1"/>
  <c r="J45" i="7"/>
  <c r="J55" i="7" s="1"/>
  <c r="H45" i="7"/>
  <c r="H55" i="7" s="1"/>
  <c r="G45" i="7"/>
  <c r="G55" i="7" s="1"/>
  <c r="F45" i="7"/>
  <c r="F55" i="7" s="1"/>
  <c r="E45" i="7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J34" i="7"/>
  <c r="H34" i="7"/>
  <c r="G34" i="7"/>
  <c r="F34" i="7"/>
  <c r="E34" i="7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J22" i="7"/>
  <c r="J35" i="7" s="1"/>
  <c r="H22" i="7"/>
  <c r="H35" i="7" s="1"/>
  <c r="H56" i="7" s="1"/>
  <c r="G22" i="7"/>
  <c r="G35" i="7" s="1"/>
  <c r="F22" i="7"/>
  <c r="F35" i="7" s="1"/>
  <c r="E22" i="7"/>
  <c r="E35" i="7" s="1"/>
  <c r="K21" i="7"/>
  <c r="I21" i="7"/>
  <c r="K20" i="7"/>
  <c r="I20" i="7"/>
  <c r="I19" i="7"/>
  <c r="K19" i="7" s="1"/>
  <c r="K18" i="7"/>
  <c r="I18" i="7"/>
  <c r="K17" i="7"/>
  <c r="I17" i="7"/>
  <c r="K16" i="7"/>
  <c r="I16" i="7"/>
  <c r="I15" i="7"/>
  <c r="K15" i="7" s="1"/>
  <c r="K14" i="7"/>
  <c r="I14" i="7"/>
  <c r="I13" i="7"/>
  <c r="K13" i="7" s="1"/>
  <c r="I12" i="7"/>
  <c r="K12" i="7" s="1"/>
  <c r="I11" i="7"/>
  <c r="K11" i="7" s="1"/>
  <c r="I10" i="7"/>
  <c r="K10" i="7" s="1"/>
  <c r="I9" i="7"/>
  <c r="K9" i="7" s="1"/>
  <c r="I8" i="7"/>
  <c r="K8" i="7" s="1"/>
  <c r="K54" i="7" l="1"/>
  <c r="F80" i="7"/>
  <c r="G56" i="7"/>
  <c r="G81" i="7" s="1"/>
  <c r="G83" i="7" s="1"/>
  <c r="G87" i="7" s="1"/>
  <c r="E55" i="7"/>
  <c r="I55" i="7" s="1"/>
  <c r="I79" i="7"/>
  <c r="K79" i="7" s="1"/>
  <c r="J80" i="7"/>
  <c r="I34" i="7"/>
  <c r="K34" i="7" s="1"/>
  <c r="H81" i="7"/>
  <c r="H83" i="7" s="1"/>
  <c r="H87" i="7" s="1"/>
  <c r="J56" i="7"/>
  <c r="I80" i="7"/>
  <c r="I35" i="7"/>
  <c r="E56" i="7"/>
  <c r="F56" i="7"/>
  <c r="F81" i="7" s="1"/>
  <c r="F83" i="7" s="1"/>
  <c r="F87" i="7" s="1"/>
  <c r="I45" i="7"/>
  <c r="K45" i="7" s="1"/>
  <c r="K55" i="7" s="1"/>
  <c r="I67" i="7"/>
  <c r="K67" i="7" s="1"/>
  <c r="K80" i="7" s="1"/>
  <c r="I22" i="7"/>
  <c r="K22" i="7" s="1"/>
  <c r="K35" i="7" l="1"/>
  <c r="J81" i="7"/>
  <c r="J83" i="7" s="1"/>
  <c r="J87" i="7" s="1"/>
  <c r="K56" i="7"/>
  <c r="K81" i="7" s="1"/>
  <c r="K83" i="7" s="1"/>
  <c r="K87" i="7" s="1"/>
  <c r="E81" i="7"/>
  <c r="I56" i="7"/>
  <c r="I81" i="7" l="1"/>
  <c r="E83" i="7"/>
  <c r="I83" i="7" l="1"/>
  <c r="E87" i="7"/>
  <c r="I87" i="7" s="1"/>
  <c r="H82" i="15" l="1"/>
  <c r="J82" i="15" s="1"/>
  <c r="H81" i="15"/>
  <c r="J81" i="15" s="1"/>
  <c r="H80" i="15"/>
  <c r="J80" i="15" s="1"/>
  <c r="H78" i="15"/>
  <c r="J78" i="15" s="1"/>
  <c r="I75" i="15"/>
  <c r="G75" i="15"/>
  <c r="F75" i="15"/>
  <c r="E75" i="15"/>
  <c r="H74" i="15"/>
  <c r="J74" i="15" s="1"/>
  <c r="H73" i="15"/>
  <c r="J73" i="15" s="1"/>
  <c r="H72" i="15"/>
  <c r="J72" i="15" s="1"/>
  <c r="H71" i="15"/>
  <c r="J71" i="15" s="1"/>
  <c r="H70" i="15"/>
  <c r="J70" i="15" s="1"/>
  <c r="H69" i="15"/>
  <c r="J69" i="15" s="1"/>
  <c r="H68" i="15"/>
  <c r="J68" i="15" s="1"/>
  <c r="H67" i="15"/>
  <c r="J67" i="15" s="1"/>
  <c r="H66" i="15"/>
  <c r="J66" i="15" s="1"/>
  <c r="I65" i="15"/>
  <c r="I76" i="15" s="1"/>
  <c r="G65" i="15"/>
  <c r="F65" i="15"/>
  <c r="F76" i="15" s="1"/>
  <c r="E65" i="15"/>
  <c r="H64" i="15"/>
  <c r="J64" i="15" s="1"/>
  <c r="H63" i="15"/>
  <c r="J63" i="15" s="1"/>
  <c r="H62" i="15"/>
  <c r="J62" i="15" s="1"/>
  <c r="H61" i="15"/>
  <c r="J61" i="15" s="1"/>
  <c r="H60" i="15"/>
  <c r="J60" i="15" s="1"/>
  <c r="H59" i="15"/>
  <c r="J59" i="15" s="1"/>
  <c r="H58" i="15"/>
  <c r="J58" i="15" s="1"/>
  <c r="H57" i="15"/>
  <c r="J57" i="15" s="1"/>
  <c r="I54" i="15"/>
  <c r="G54" i="15"/>
  <c r="F54" i="15"/>
  <c r="E54" i="15"/>
  <c r="H54" i="15" s="1"/>
  <c r="H53" i="15"/>
  <c r="J53" i="15" s="1"/>
  <c r="H52" i="15"/>
  <c r="J52" i="15" s="1"/>
  <c r="H51" i="15"/>
  <c r="J51" i="15" s="1"/>
  <c r="H50" i="15"/>
  <c r="J50" i="15" s="1"/>
  <c r="H49" i="15"/>
  <c r="J49" i="15" s="1"/>
  <c r="H48" i="15"/>
  <c r="J48" i="15" s="1"/>
  <c r="H47" i="15"/>
  <c r="J47" i="15" s="1"/>
  <c r="H46" i="15"/>
  <c r="J46" i="15" s="1"/>
  <c r="I45" i="15"/>
  <c r="G45" i="15"/>
  <c r="G55" i="15" s="1"/>
  <c r="F45" i="15"/>
  <c r="F55" i="15" s="1"/>
  <c r="E45" i="15"/>
  <c r="E55" i="15" s="1"/>
  <c r="H44" i="15"/>
  <c r="J44" i="15" s="1"/>
  <c r="H43" i="15"/>
  <c r="J43" i="15" s="1"/>
  <c r="H42" i="15"/>
  <c r="J42" i="15" s="1"/>
  <c r="H41" i="15"/>
  <c r="J41" i="15" s="1"/>
  <c r="H40" i="15"/>
  <c r="J40" i="15" s="1"/>
  <c r="H39" i="15"/>
  <c r="J39" i="15" s="1"/>
  <c r="H38" i="15"/>
  <c r="J38" i="15" s="1"/>
  <c r="H37" i="15"/>
  <c r="J37" i="15" s="1"/>
  <c r="H36" i="15"/>
  <c r="J36" i="15" s="1"/>
  <c r="I34" i="15"/>
  <c r="G34" i="15"/>
  <c r="F34" i="15"/>
  <c r="E34" i="15"/>
  <c r="H34" i="15" s="1"/>
  <c r="J34" i="15" s="1"/>
  <c r="H33" i="15"/>
  <c r="J33" i="15" s="1"/>
  <c r="H32" i="15"/>
  <c r="J32" i="15" s="1"/>
  <c r="H31" i="15"/>
  <c r="J31" i="15" s="1"/>
  <c r="H30" i="15"/>
  <c r="J30" i="15" s="1"/>
  <c r="H29" i="15"/>
  <c r="J29" i="15" s="1"/>
  <c r="H28" i="15"/>
  <c r="J28" i="15" s="1"/>
  <c r="H27" i="15"/>
  <c r="J27" i="15" s="1"/>
  <c r="H26" i="15"/>
  <c r="J26" i="15" s="1"/>
  <c r="H25" i="15"/>
  <c r="J25" i="15" s="1"/>
  <c r="H24" i="15"/>
  <c r="J24" i="15" s="1"/>
  <c r="H23" i="15"/>
  <c r="J23" i="15" s="1"/>
  <c r="I22" i="15"/>
  <c r="G22" i="15"/>
  <c r="G35" i="15" s="1"/>
  <c r="G56" i="15" s="1"/>
  <c r="F22" i="15"/>
  <c r="F35" i="15" s="1"/>
  <c r="F56" i="15" s="1"/>
  <c r="F77" i="15" s="1"/>
  <c r="F79" i="15" s="1"/>
  <c r="F83" i="15" s="1"/>
  <c r="E22" i="15"/>
  <c r="H21" i="15"/>
  <c r="J21" i="15" s="1"/>
  <c r="H20" i="15"/>
  <c r="J20" i="15" s="1"/>
  <c r="H19" i="15"/>
  <c r="J19" i="15" s="1"/>
  <c r="H18" i="15"/>
  <c r="J18" i="15" s="1"/>
  <c r="H17" i="15"/>
  <c r="J17" i="15" s="1"/>
  <c r="H16" i="15"/>
  <c r="J16" i="15" s="1"/>
  <c r="H15" i="15"/>
  <c r="J15" i="15" s="1"/>
  <c r="H14" i="15"/>
  <c r="J14" i="15" s="1"/>
  <c r="H13" i="15"/>
  <c r="J13" i="15" s="1"/>
  <c r="H12" i="15"/>
  <c r="J12" i="15" s="1"/>
  <c r="H11" i="15"/>
  <c r="J11" i="15" s="1"/>
  <c r="H10" i="15"/>
  <c r="J10" i="15" s="1"/>
  <c r="H9" i="15"/>
  <c r="J9" i="15" s="1"/>
  <c r="H8" i="15"/>
  <c r="J8" i="15" s="1"/>
  <c r="H55" i="15" l="1"/>
  <c r="H65" i="15"/>
  <c r="J65" i="15" s="1"/>
  <c r="J76" i="15" s="1"/>
  <c r="E76" i="15"/>
  <c r="H76" i="15" s="1"/>
  <c r="G76" i="15"/>
  <c r="G77" i="15" s="1"/>
  <c r="G79" i="15" s="1"/>
  <c r="G83" i="15" s="1"/>
  <c r="H22" i="15"/>
  <c r="J22" i="15" s="1"/>
  <c r="J35" i="15" s="1"/>
  <c r="I55" i="15"/>
  <c r="I56" i="15" s="1"/>
  <c r="I77" i="15" s="1"/>
  <c r="I79" i="15" s="1"/>
  <c r="I83" i="15" s="1"/>
  <c r="J54" i="15"/>
  <c r="H75" i="15"/>
  <c r="J75" i="15" s="1"/>
  <c r="I35" i="15"/>
  <c r="H45" i="15"/>
  <c r="J45" i="15" s="1"/>
  <c r="E35" i="15"/>
  <c r="J55" i="15" l="1"/>
  <c r="J56" i="15" s="1"/>
  <c r="J77" i="15" s="1"/>
  <c r="J79" i="15" s="1"/>
  <c r="J83" i="15" s="1"/>
  <c r="E56" i="15"/>
  <c r="H35" i="15"/>
  <c r="H56" i="15" l="1"/>
  <c r="E77" i="15"/>
  <c r="E79" i="15" l="1"/>
  <c r="H77" i="15"/>
  <c r="E83" i="15" l="1"/>
  <c r="H83" i="15" s="1"/>
  <c r="H79" i="15"/>
  <c r="G78" i="14"/>
  <c r="G77" i="14"/>
  <c r="G76" i="14"/>
  <c r="G74" i="14"/>
  <c r="E72" i="14"/>
  <c r="F71" i="14"/>
  <c r="G71" i="14" s="1"/>
  <c r="E71" i="14"/>
  <c r="G70" i="14"/>
  <c r="G69" i="14"/>
  <c r="G68" i="14"/>
  <c r="G67" i="14"/>
  <c r="G66" i="14"/>
  <c r="G65" i="14"/>
  <c r="G64" i="14"/>
  <c r="F63" i="14"/>
  <c r="E63" i="14"/>
  <c r="G63" i="14" s="1"/>
  <c r="G62" i="14"/>
  <c r="G61" i="14"/>
  <c r="G60" i="14"/>
  <c r="G59" i="14"/>
  <c r="G58" i="14"/>
  <c r="G57" i="14"/>
  <c r="F54" i="14"/>
  <c r="E54" i="14"/>
  <c r="G54" i="14" s="1"/>
  <c r="G53" i="14"/>
  <c r="G52" i="14"/>
  <c r="G51" i="14"/>
  <c r="G50" i="14"/>
  <c r="G49" i="14"/>
  <c r="G48" i="14"/>
  <c r="G47" i="14"/>
  <c r="G46" i="14"/>
  <c r="F45" i="14"/>
  <c r="E45" i="14"/>
  <c r="E55" i="14" s="1"/>
  <c r="G44" i="14"/>
  <c r="G43" i="14"/>
  <c r="G42" i="14"/>
  <c r="G41" i="14"/>
  <c r="G40" i="14"/>
  <c r="G39" i="14"/>
  <c r="G38" i="14"/>
  <c r="G37" i="14"/>
  <c r="G36" i="14"/>
  <c r="F34" i="14"/>
  <c r="G34" i="14" s="1"/>
  <c r="E34" i="14"/>
  <c r="G33" i="14"/>
  <c r="G32" i="14"/>
  <c r="G31" i="14"/>
  <c r="G30" i="14"/>
  <c r="G29" i="14"/>
  <c r="G28" i="14"/>
  <c r="G27" i="14"/>
  <c r="G26" i="14"/>
  <c r="G25" i="14"/>
  <c r="G24" i="14"/>
  <c r="G23" i="14"/>
  <c r="F22" i="14"/>
  <c r="E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22" i="14" l="1"/>
  <c r="F35" i="14"/>
  <c r="G45" i="14"/>
  <c r="F55" i="14"/>
  <c r="G55" i="14" s="1"/>
  <c r="F72" i="14"/>
  <c r="G72" i="14"/>
  <c r="E35" i="14"/>
  <c r="F56" i="14" l="1"/>
  <c r="F73" i="14" s="1"/>
  <c r="F75" i="14" s="1"/>
  <c r="F79" i="14" s="1"/>
  <c r="G35" i="14"/>
  <c r="E56" i="14"/>
  <c r="E73" i="14" l="1"/>
  <c r="G56" i="14"/>
  <c r="E75" i="14" l="1"/>
  <c r="G73" i="14"/>
  <c r="E79" i="14" l="1"/>
  <c r="G79" i="14" s="1"/>
  <c r="G75" i="14"/>
  <c r="G335" i="13" l="1"/>
  <c r="I335" i="13" s="1"/>
  <c r="G331" i="13"/>
  <c r="I331" i="13" s="1"/>
  <c r="I330" i="13"/>
  <c r="G330" i="13"/>
  <c r="G329" i="13"/>
  <c r="I329" i="13" s="1"/>
  <c r="G328" i="13"/>
  <c r="I328" i="13" s="1"/>
  <c r="G327" i="13"/>
  <c r="I327" i="13" s="1"/>
  <c r="G326" i="13"/>
  <c r="I326" i="13" s="1"/>
  <c r="G325" i="13"/>
  <c r="I325" i="13" s="1"/>
  <c r="G324" i="13"/>
  <c r="I324" i="13" s="1"/>
  <c r="G323" i="13"/>
  <c r="I323" i="13" s="1"/>
  <c r="G322" i="13"/>
  <c r="I322" i="13" s="1"/>
  <c r="G321" i="13"/>
  <c r="I321" i="13" s="1"/>
  <c r="H320" i="13"/>
  <c r="H332" i="13" s="1"/>
  <c r="F320" i="13"/>
  <c r="F332" i="13" s="1"/>
  <c r="E320" i="13"/>
  <c r="E332" i="13" s="1"/>
  <c r="G319" i="13"/>
  <c r="I319" i="13" s="1"/>
  <c r="G318" i="13"/>
  <c r="I318" i="13" s="1"/>
  <c r="G317" i="13"/>
  <c r="I317" i="13" s="1"/>
  <c r="G316" i="13"/>
  <c r="I316" i="13" s="1"/>
  <c r="G314" i="13"/>
  <c r="I314" i="13" s="1"/>
  <c r="I313" i="13"/>
  <c r="G313" i="13"/>
  <c r="G312" i="13"/>
  <c r="I312" i="13" s="1"/>
  <c r="I311" i="13"/>
  <c r="G311" i="13"/>
  <c r="G310" i="13"/>
  <c r="I310" i="13" s="1"/>
  <c r="I309" i="13"/>
  <c r="G309" i="13"/>
  <c r="G308" i="13"/>
  <c r="I308" i="13" s="1"/>
  <c r="G307" i="13"/>
  <c r="I307" i="13" s="1"/>
  <c r="G306" i="13"/>
  <c r="I306" i="13" s="1"/>
  <c r="G305" i="13"/>
  <c r="I305" i="13" s="1"/>
  <c r="G304" i="13"/>
  <c r="I304" i="13" s="1"/>
  <c r="H303" i="13"/>
  <c r="H315" i="13" s="1"/>
  <c r="F303" i="13"/>
  <c r="F315" i="13" s="1"/>
  <c r="F333" i="13" s="1"/>
  <c r="E303" i="13"/>
  <c r="E315" i="13" s="1"/>
  <c r="E333" i="13" s="1"/>
  <c r="G302" i="13"/>
  <c r="I302" i="13" s="1"/>
  <c r="I301" i="13"/>
  <c r="G301" i="13"/>
  <c r="G300" i="13"/>
  <c r="I300" i="13" s="1"/>
  <c r="I299" i="13"/>
  <c r="G299" i="13"/>
  <c r="G298" i="13"/>
  <c r="I298" i="13" s="1"/>
  <c r="G295" i="13"/>
  <c r="I295" i="13" s="1"/>
  <c r="I294" i="13"/>
  <c r="G294" i="13"/>
  <c r="G293" i="13"/>
  <c r="I293" i="13" s="1"/>
  <c r="I292" i="13"/>
  <c r="G292" i="13"/>
  <c r="G291" i="13"/>
  <c r="I291" i="13" s="1"/>
  <c r="G290" i="13"/>
  <c r="I290" i="13" s="1"/>
  <c r="G289" i="13"/>
  <c r="I289" i="13" s="1"/>
  <c r="H288" i="13"/>
  <c r="H296" i="13" s="1"/>
  <c r="F288" i="13"/>
  <c r="F296" i="13" s="1"/>
  <c r="E288" i="13"/>
  <c r="G287" i="13"/>
  <c r="I287" i="13" s="1"/>
  <c r="I285" i="13"/>
  <c r="G285" i="13"/>
  <c r="G284" i="13"/>
  <c r="I284" i="13" s="1"/>
  <c r="I283" i="13"/>
  <c r="G283" i="13"/>
  <c r="H282" i="13"/>
  <c r="F282" i="13"/>
  <c r="E282" i="13"/>
  <c r="G282" i="13" s="1"/>
  <c r="I282" i="13" s="1"/>
  <c r="G281" i="13"/>
  <c r="I281" i="13" s="1"/>
  <c r="G280" i="13"/>
  <c r="I280" i="13" s="1"/>
  <c r="G279" i="13"/>
  <c r="I279" i="13" s="1"/>
  <c r="H278" i="13"/>
  <c r="F278" i="13"/>
  <c r="E278" i="13"/>
  <c r="G277" i="13"/>
  <c r="I277" i="13" s="1"/>
  <c r="I276" i="13"/>
  <c r="G276" i="13"/>
  <c r="H275" i="13"/>
  <c r="H286" i="13" s="1"/>
  <c r="H297" i="13" s="1"/>
  <c r="G275" i="13"/>
  <c r="F275" i="13"/>
  <c r="E275" i="13"/>
  <c r="G272" i="13"/>
  <c r="I272" i="13" s="1"/>
  <c r="G271" i="13"/>
  <c r="I271" i="13" s="1"/>
  <c r="G270" i="13"/>
  <c r="I270" i="13" s="1"/>
  <c r="H269" i="13"/>
  <c r="H267" i="13" s="1"/>
  <c r="F269" i="13"/>
  <c r="E269" i="13"/>
  <c r="E267" i="13" s="1"/>
  <c r="G267" i="13" s="1"/>
  <c r="I267" i="13" s="1"/>
  <c r="I268" i="13"/>
  <c r="G268" i="13"/>
  <c r="F267" i="13"/>
  <c r="G266" i="13"/>
  <c r="I266" i="13" s="1"/>
  <c r="G265" i="13"/>
  <c r="I265" i="13" s="1"/>
  <c r="H264" i="13"/>
  <c r="F264" i="13"/>
  <c r="G264" i="13" s="1"/>
  <c r="I264" i="13" s="1"/>
  <c r="E264" i="13"/>
  <c r="G263" i="13"/>
  <c r="I263" i="13" s="1"/>
  <c r="G262" i="13"/>
  <c r="I262" i="13" s="1"/>
  <c r="I261" i="13"/>
  <c r="G261" i="13"/>
  <c r="G260" i="13"/>
  <c r="I260" i="13" s="1"/>
  <c r="I259" i="13"/>
  <c r="G259" i="13"/>
  <c r="G258" i="13"/>
  <c r="I258" i="13" s="1"/>
  <c r="H257" i="13"/>
  <c r="H256" i="13" s="1"/>
  <c r="F257" i="13"/>
  <c r="E257" i="13"/>
  <c r="F256" i="13"/>
  <c r="G255" i="13"/>
  <c r="I255" i="13" s="1"/>
  <c r="I254" i="13"/>
  <c r="G254" i="13"/>
  <c r="G253" i="13"/>
  <c r="I253" i="13" s="1"/>
  <c r="I252" i="13"/>
  <c r="G252" i="13"/>
  <c r="G251" i="13"/>
  <c r="I251" i="13" s="1"/>
  <c r="G250" i="13"/>
  <c r="I250" i="13" s="1"/>
  <c r="G249" i="13"/>
  <c r="I249" i="13" s="1"/>
  <c r="G248" i="13"/>
  <c r="I248" i="13" s="1"/>
  <c r="G247" i="13"/>
  <c r="I247" i="13" s="1"/>
  <c r="G246" i="13"/>
  <c r="I246" i="13" s="1"/>
  <c r="G245" i="13"/>
  <c r="I245" i="13" s="1"/>
  <c r="G244" i="13"/>
  <c r="I244" i="13" s="1"/>
  <c r="G243" i="13"/>
  <c r="I243" i="13" s="1"/>
  <c r="G242" i="13"/>
  <c r="I242" i="13" s="1"/>
  <c r="G241" i="13"/>
  <c r="I241" i="13" s="1"/>
  <c r="G240" i="13"/>
  <c r="I240" i="13" s="1"/>
  <c r="G239" i="13"/>
  <c r="I239" i="13" s="1"/>
  <c r="I238" i="13"/>
  <c r="G238" i="13"/>
  <c r="G237" i="13"/>
  <c r="I237" i="13" s="1"/>
  <c r="G236" i="13"/>
  <c r="I236" i="13" s="1"/>
  <c r="G235" i="13"/>
  <c r="I235" i="13" s="1"/>
  <c r="G234" i="13"/>
  <c r="I234" i="13" s="1"/>
  <c r="H233" i="13"/>
  <c r="F233" i="13"/>
  <c r="E233" i="13"/>
  <c r="G232" i="13"/>
  <c r="I232" i="13" s="1"/>
  <c r="I231" i="13"/>
  <c r="G231" i="13"/>
  <c r="G230" i="13"/>
  <c r="I230" i="13" s="1"/>
  <c r="G229" i="13"/>
  <c r="I229" i="13" s="1"/>
  <c r="G228" i="13"/>
  <c r="I228" i="13" s="1"/>
  <c r="I227" i="13"/>
  <c r="G227" i="13"/>
  <c r="G226" i="13"/>
  <c r="I226" i="13" s="1"/>
  <c r="I225" i="13"/>
  <c r="G225" i="13"/>
  <c r="G224" i="13"/>
  <c r="I224" i="13" s="1"/>
  <c r="I223" i="13"/>
  <c r="G223" i="13"/>
  <c r="G222" i="13"/>
  <c r="I222" i="13" s="1"/>
  <c r="G221" i="13"/>
  <c r="I221" i="13" s="1"/>
  <c r="G220" i="13"/>
  <c r="I220" i="13" s="1"/>
  <c r="G219" i="13"/>
  <c r="I219" i="13" s="1"/>
  <c r="G218" i="13"/>
  <c r="I218" i="13" s="1"/>
  <c r="G217" i="13"/>
  <c r="I217" i="13" s="1"/>
  <c r="G216" i="13"/>
  <c r="I216" i="13" s="1"/>
  <c r="G215" i="13"/>
  <c r="I215" i="13" s="1"/>
  <c r="G214" i="13"/>
  <c r="I214" i="13" s="1"/>
  <c r="G213" i="13"/>
  <c r="I213" i="13" s="1"/>
  <c r="G212" i="13"/>
  <c r="I212" i="13" s="1"/>
  <c r="I211" i="13"/>
  <c r="G211" i="13"/>
  <c r="G210" i="13"/>
  <c r="I210" i="13" s="1"/>
  <c r="I209" i="13"/>
  <c r="G209" i="13"/>
  <c r="G208" i="13"/>
  <c r="I208" i="13" s="1"/>
  <c r="I207" i="13"/>
  <c r="G207" i="13"/>
  <c r="G206" i="13"/>
  <c r="I206" i="13" s="1"/>
  <c r="G205" i="13"/>
  <c r="I205" i="13" s="1"/>
  <c r="H204" i="13"/>
  <c r="F204" i="13"/>
  <c r="E204" i="13"/>
  <c r="G204" i="13" s="1"/>
  <c r="G203" i="13"/>
  <c r="I203" i="13" s="1"/>
  <c r="G202" i="13"/>
  <c r="I202" i="13" s="1"/>
  <c r="G201" i="13"/>
  <c r="I201" i="13" s="1"/>
  <c r="G200" i="13"/>
  <c r="I200" i="13" s="1"/>
  <c r="I199" i="13"/>
  <c r="G199" i="13"/>
  <c r="G198" i="13"/>
  <c r="I198" i="13" s="1"/>
  <c r="G197" i="13"/>
  <c r="I197" i="13" s="1"/>
  <c r="G196" i="13"/>
  <c r="I196" i="13" s="1"/>
  <c r="H195" i="13"/>
  <c r="F195" i="13"/>
  <c r="E195" i="13"/>
  <c r="G195" i="13" s="1"/>
  <c r="G193" i="13"/>
  <c r="I193" i="13" s="1"/>
  <c r="G192" i="13"/>
  <c r="I192" i="13" s="1"/>
  <c r="G191" i="13"/>
  <c r="I191" i="13" s="1"/>
  <c r="H190" i="13"/>
  <c r="F190" i="13"/>
  <c r="E190" i="13"/>
  <c r="G190" i="13" s="1"/>
  <c r="G189" i="13"/>
  <c r="I189" i="13" s="1"/>
  <c r="G188" i="13"/>
  <c r="I188" i="13" s="1"/>
  <c r="G187" i="13"/>
  <c r="I187" i="13" s="1"/>
  <c r="H186" i="13"/>
  <c r="F186" i="13"/>
  <c r="G186" i="13" s="1"/>
  <c r="I186" i="13" s="1"/>
  <c r="E186" i="13"/>
  <c r="G185" i="13"/>
  <c r="I185" i="13" s="1"/>
  <c r="G184" i="13"/>
  <c r="I184" i="13" s="1"/>
  <c r="G183" i="13"/>
  <c r="I183" i="13" s="1"/>
  <c r="G182" i="13"/>
  <c r="I182" i="13" s="1"/>
  <c r="H181" i="13"/>
  <c r="F181" i="13"/>
  <c r="E181" i="13"/>
  <c r="G180" i="13"/>
  <c r="I180" i="13" s="1"/>
  <c r="H179" i="13"/>
  <c r="F179" i="13"/>
  <c r="G179" i="13" s="1"/>
  <c r="I179" i="13" s="1"/>
  <c r="E179" i="13"/>
  <c r="H178" i="13"/>
  <c r="E178" i="13"/>
  <c r="I177" i="13"/>
  <c r="G177" i="13"/>
  <c r="G176" i="13"/>
  <c r="I176" i="13" s="1"/>
  <c r="H175" i="13"/>
  <c r="H174" i="13" s="1"/>
  <c r="F175" i="13"/>
  <c r="E175" i="13"/>
  <c r="F174" i="13"/>
  <c r="G173" i="13"/>
  <c r="I173" i="13" s="1"/>
  <c r="G172" i="13"/>
  <c r="I172" i="13" s="1"/>
  <c r="H171" i="13"/>
  <c r="F171" i="13"/>
  <c r="G171" i="13" s="1"/>
  <c r="I171" i="13" s="1"/>
  <c r="E171" i="13"/>
  <c r="H170" i="13"/>
  <c r="F170" i="13"/>
  <c r="E170" i="13"/>
  <c r="G169" i="13"/>
  <c r="I169" i="13" s="1"/>
  <c r="G168" i="13"/>
  <c r="I168" i="13" s="1"/>
  <c r="I167" i="13"/>
  <c r="G167" i="13"/>
  <c r="G166" i="13"/>
  <c r="I166" i="13" s="1"/>
  <c r="I165" i="13"/>
  <c r="G165" i="13"/>
  <c r="G164" i="13"/>
  <c r="I164" i="13" s="1"/>
  <c r="H163" i="13"/>
  <c r="F163" i="13"/>
  <c r="E163" i="13"/>
  <c r="G162" i="13"/>
  <c r="I162" i="13" s="1"/>
  <c r="G161" i="13"/>
  <c r="I161" i="13" s="1"/>
  <c r="H160" i="13"/>
  <c r="H150" i="13" s="1"/>
  <c r="F160" i="13"/>
  <c r="G160" i="13" s="1"/>
  <c r="I160" i="13" s="1"/>
  <c r="E160" i="13"/>
  <c r="G159" i="13"/>
  <c r="I159" i="13" s="1"/>
  <c r="G158" i="13"/>
  <c r="I158" i="13" s="1"/>
  <c r="G157" i="13"/>
  <c r="I157" i="13" s="1"/>
  <c r="G156" i="13"/>
  <c r="I156" i="13" s="1"/>
  <c r="G155" i="13"/>
  <c r="I155" i="13" s="1"/>
  <c r="G154" i="13"/>
  <c r="I154" i="13" s="1"/>
  <c r="G153" i="13"/>
  <c r="I153" i="13" s="1"/>
  <c r="G152" i="13"/>
  <c r="I152" i="13" s="1"/>
  <c r="G151" i="13"/>
  <c r="I151" i="13" s="1"/>
  <c r="G149" i="13"/>
  <c r="I149" i="13" s="1"/>
  <c r="I148" i="13"/>
  <c r="G148" i="13"/>
  <c r="G147" i="13"/>
  <c r="I147" i="13" s="1"/>
  <c r="G146" i="13"/>
  <c r="I146" i="13" s="1"/>
  <c r="G145" i="13"/>
  <c r="I145" i="13" s="1"/>
  <c r="H144" i="13"/>
  <c r="H138" i="13" s="1"/>
  <c r="F144" i="13"/>
  <c r="E144" i="13"/>
  <c r="G144" i="13" s="1"/>
  <c r="I143" i="13"/>
  <c r="G143" i="13"/>
  <c r="G142" i="13"/>
  <c r="I142" i="13" s="1"/>
  <c r="G141" i="13"/>
  <c r="I141" i="13" s="1"/>
  <c r="G140" i="13"/>
  <c r="I140" i="13" s="1"/>
  <c r="H139" i="13"/>
  <c r="F139" i="13"/>
  <c r="F138" i="13" s="1"/>
  <c r="E139" i="13"/>
  <c r="G137" i="13"/>
  <c r="I137" i="13" s="1"/>
  <c r="I136" i="13"/>
  <c r="G136" i="13"/>
  <c r="G135" i="13"/>
  <c r="I135" i="13" s="1"/>
  <c r="I134" i="13"/>
  <c r="G134" i="13"/>
  <c r="G133" i="13"/>
  <c r="I133" i="13" s="1"/>
  <c r="I132" i="13"/>
  <c r="G132" i="13"/>
  <c r="H131" i="13"/>
  <c r="F131" i="13"/>
  <c r="F108" i="13" s="1"/>
  <c r="E131" i="13"/>
  <c r="G130" i="13"/>
  <c r="I130" i="13" s="1"/>
  <c r="G129" i="13"/>
  <c r="I129" i="13" s="1"/>
  <c r="H128" i="13"/>
  <c r="I128" i="13" s="1"/>
  <c r="F128" i="13"/>
  <c r="E128" i="13"/>
  <c r="G128" i="13" s="1"/>
  <c r="G127" i="13"/>
  <c r="I127" i="13" s="1"/>
  <c r="G126" i="13"/>
  <c r="I126" i="13" s="1"/>
  <c r="G125" i="13"/>
  <c r="I125" i="13" s="1"/>
  <c r="H124" i="13"/>
  <c r="F124" i="13"/>
  <c r="E124" i="13"/>
  <c r="G124" i="13" s="1"/>
  <c r="I124" i="13" s="1"/>
  <c r="G123" i="13"/>
  <c r="I123" i="13" s="1"/>
  <c r="G122" i="13"/>
  <c r="I122" i="13" s="1"/>
  <c r="G121" i="13"/>
  <c r="I121" i="13" s="1"/>
  <c r="G120" i="13"/>
  <c r="I120" i="13" s="1"/>
  <c r="G119" i="13"/>
  <c r="I119" i="13" s="1"/>
  <c r="H118" i="13"/>
  <c r="F118" i="13"/>
  <c r="E118" i="13"/>
  <c r="G118" i="13" s="1"/>
  <c r="I118" i="13" s="1"/>
  <c r="G117" i="13"/>
  <c r="I117" i="13" s="1"/>
  <c r="G116" i="13"/>
  <c r="I116" i="13" s="1"/>
  <c r="G115" i="13"/>
  <c r="I115" i="13" s="1"/>
  <c r="G114" i="13"/>
  <c r="I114" i="13" s="1"/>
  <c r="G113" i="13"/>
  <c r="I113" i="13" s="1"/>
  <c r="G112" i="13"/>
  <c r="I112" i="13" s="1"/>
  <c r="G111" i="13"/>
  <c r="I111" i="13" s="1"/>
  <c r="G110" i="13"/>
  <c r="I110" i="13" s="1"/>
  <c r="H109" i="13"/>
  <c r="F109" i="13"/>
  <c r="E109" i="13"/>
  <c r="I107" i="13"/>
  <c r="G107" i="13"/>
  <c r="G106" i="13"/>
  <c r="I106" i="13" s="1"/>
  <c r="I105" i="13"/>
  <c r="G105" i="13"/>
  <c r="G104" i="13"/>
  <c r="I104" i="13" s="1"/>
  <c r="G103" i="13"/>
  <c r="I103" i="13" s="1"/>
  <c r="G102" i="13"/>
  <c r="I102" i="13" s="1"/>
  <c r="H101" i="13"/>
  <c r="F101" i="13"/>
  <c r="E101" i="13"/>
  <c r="G100" i="13"/>
  <c r="I100" i="13" s="1"/>
  <c r="G99" i="13"/>
  <c r="I99" i="13" s="1"/>
  <c r="G98" i="13"/>
  <c r="I98" i="13" s="1"/>
  <c r="G97" i="13"/>
  <c r="I97" i="13" s="1"/>
  <c r="H96" i="13"/>
  <c r="F96" i="13"/>
  <c r="G96" i="13" s="1"/>
  <c r="I96" i="13" s="1"/>
  <c r="E96" i="13"/>
  <c r="G95" i="13"/>
  <c r="I95" i="13" s="1"/>
  <c r="G94" i="13"/>
  <c r="I94" i="13" s="1"/>
  <c r="G93" i="13"/>
  <c r="I93" i="13" s="1"/>
  <c r="H92" i="13"/>
  <c r="F92" i="13"/>
  <c r="E92" i="13"/>
  <c r="G91" i="13"/>
  <c r="I91" i="13" s="1"/>
  <c r="G90" i="13"/>
  <c r="I90" i="13" s="1"/>
  <c r="H89" i="13"/>
  <c r="F89" i="13"/>
  <c r="E89" i="13"/>
  <c r="G88" i="13"/>
  <c r="I88" i="13" s="1"/>
  <c r="G87" i="13"/>
  <c r="I87" i="13" s="1"/>
  <c r="H86" i="13"/>
  <c r="F86" i="13"/>
  <c r="E86" i="13"/>
  <c r="G85" i="13"/>
  <c r="I85" i="13" s="1"/>
  <c r="G84" i="13"/>
  <c r="I84" i="13" s="1"/>
  <c r="H83" i="13"/>
  <c r="F83" i="13"/>
  <c r="E83" i="13"/>
  <c r="G81" i="13"/>
  <c r="I81" i="13" s="1"/>
  <c r="G80" i="13"/>
  <c r="I80" i="13" s="1"/>
  <c r="G79" i="13"/>
  <c r="I79" i="13" s="1"/>
  <c r="G78" i="13"/>
  <c r="I78" i="13" s="1"/>
  <c r="G77" i="13"/>
  <c r="I77" i="13" s="1"/>
  <c r="H76" i="13"/>
  <c r="F76" i="13"/>
  <c r="E76" i="13"/>
  <c r="G76" i="13" s="1"/>
  <c r="G75" i="13"/>
  <c r="I75" i="13" s="1"/>
  <c r="G74" i="13"/>
  <c r="I74" i="13" s="1"/>
  <c r="G73" i="13"/>
  <c r="I73" i="13" s="1"/>
  <c r="H72" i="13"/>
  <c r="F72" i="13"/>
  <c r="G72" i="13" s="1"/>
  <c r="I72" i="13" s="1"/>
  <c r="E72" i="13"/>
  <c r="H71" i="13"/>
  <c r="F71" i="13"/>
  <c r="G70" i="13"/>
  <c r="I70" i="13" s="1"/>
  <c r="G69" i="13"/>
  <c r="I69" i="13" s="1"/>
  <c r="I68" i="13"/>
  <c r="G68" i="13"/>
  <c r="H67" i="13"/>
  <c r="G67" i="13"/>
  <c r="I67" i="13" s="1"/>
  <c r="F67" i="13"/>
  <c r="E67" i="13"/>
  <c r="G66" i="13"/>
  <c r="I66" i="13" s="1"/>
  <c r="G65" i="13"/>
  <c r="I65" i="13" s="1"/>
  <c r="G64" i="13"/>
  <c r="I64" i="13" s="1"/>
  <c r="G63" i="13"/>
  <c r="I63" i="13" s="1"/>
  <c r="G62" i="13"/>
  <c r="I62" i="13" s="1"/>
  <c r="H61" i="13"/>
  <c r="H55" i="13" s="1"/>
  <c r="F61" i="13"/>
  <c r="E61" i="13"/>
  <c r="G60" i="13"/>
  <c r="I60" i="13" s="1"/>
  <c r="G59" i="13"/>
  <c r="I59" i="13" s="1"/>
  <c r="G58" i="13"/>
  <c r="I58" i="13" s="1"/>
  <c r="G57" i="13"/>
  <c r="I57" i="13" s="1"/>
  <c r="H56" i="13"/>
  <c r="F56" i="13"/>
  <c r="G56" i="13" s="1"/>
  <c r="I56" i="13" s="1"/>
  <c r="E56" i="13"/>
  <c r="E55" i="13" s="1"/>
  <c r="G54" i="13"/>
  <c r="I54" i="13" s="1"/>
  <c r="G53" i="13"/>
  <c r="I53" i="13" s="1"/>
  <c r="G52" i="13"/>
  <c r="I52" i="13" s="1"/>
  <c r="G51" i="13"/>
  <c r="I51" i="13" s="1"/>
  <c r="I50" i="13"/>
  <c r="G50" i="13"/>
  <c r="G49" i="13"/>
  <c r="I49" i="13" s="1"/>
  <c r="I48" i="13"/>
  <c r="G48" i="13"/>
  <c r="G47" i="13"/>
  <c r="I47" i="13" s="1"/>
  <c r="H46" i="13"/>
  <c r="F46" i="13"/>
  <c r="E46" i="13"/>
  <c r="G46" i="13" s="1"/>
  <c r="G45" i="13"/>
  <c r="I45" i="13" s="1"/>
  <c r="G44" i="13"/>
  <c r="I44" i="13" s="1"/>
  <c r="G43" i="13"/>
  <c r="I43" i="13" s="1"/>
  <c r="G42" i="13"/>
  <c r="I42" i="13" s="1"/>
  <c r="G41" i="13"/>
  <c r="I41" i="13" s="1"/>
  <c r="G40" i="13"/>
  <c r="I40" i="13" s="1"/>
  <c r="G39" i="13"/>
  <c r="I39" i="13" s="1"/>
  <c r="G38" i="13"/>
  <c r="I38" i="13" s="1"/>
  <c r="G37" i="13"/>
  <c r="I37" i="13" s="1"/>
  <c r="G36" i="13"/>
  <c r="I36" i="13" s="1"/>
  <c r="G35" i="13"/>
  <c r="I35" i="13" s="1"/>
  <c r="H34" i="13"/>
  <c r="F34" i="13"/>
  <c r="E34" i="13"/>
  <c r="G34" i="13" s="1"/>
  <c r="G33" i="13"/>
  <c r="I33" i="13" s="1"/>
  <c r="G32" i="13"/>
  <c r="I32" i="13" s="1"/>
  <c r="G31" i="13"/>
  <c r="I31" i="13" s="1"/>
  <c r="H30" i="13"/>
  <c r="F30" i="13"/>
  <c r="G30" i="13" s="1"/>
  <c r="I30" i="13" s="1"/>
  <c r="E30" i="13"/>
  <c r="G29" i="13"/>
  <c r="I29" i="13" s="1"/>
  <c r="G28" i="13"/>
  <c r="I28" i="13" s="1"/>
  <c r="H27" i="13"/>
  <c r="H7" i="13" s="1"/>
  <c r="F27" i="13"/>
  <c r="E27" i="13"/>
  <c r="G26" i="13"/>
  <c r="I26" i="13" s="1"/>
  <c r="G25" i="13"/>
  <c r="I25" i="13" s="1"/>
  <c r="I24" i="13"/>
  <c r="G24" i="13"/>
  <c r="G23" i="13"/>
  <c r="I23" i="13" s="1"/>
  <c r="I22" i="13"/>
  <c r="G22" i="13"/>
  <c r="G21" i="13"/>
  <c r="I21" i="13" s="1"/>
  <c r="H20" i="13"/>
  <c r="F20" i="13"/>
  <c r="E20" i="13"/>
  <c r="G19" i="13"/>
  <c r="I19" i="13" s="1"/>
  <c r="G18" i="13"/>
  <c r="I18" i="13" s="1"/>
  <c r="G17" i="13"/>
  <c r="I17" i="13" s="1"/>
  <c r="G16" i="13"/>
  <c r="I16" i="13" s="1"/>
  <c r="G15" i="13"/>
  <c r="I15" i="13" s="1"/>
  <c r="G14" i="13"/>
  <c r="I14" i="13" s="1"/>
  <c r="G13" i="13"/>
  <c r="I13" i="13" s="1"/>
  <c r="H12" i="13"/>
  <c r="F12" i="13"/>
  <c r="E12" i="13"/>
  <c r="G12" i="13" s="1"/>
  <c r="I12" i="13" s="1"/>
  <c r="I11" i="13"/>
  <c r="G11" i="13"/>
  <c r="G10" i="13"/>
  <c r="I10" i="13" s="1"/>
  <c r="I9" i="13"/>
  <c r="G9" i="13"/>
  <c r="H8" i="13"/>
  <c r="F8" i="13"/>
  <c r="E8" i="13"/>
  <c r="G8" i="13" s="1"/>
  <c r="I8" i="13" s="1"/>
  <c r="H335" i="12"/>
  <c r="J335" i="12" s="1"/>
  <c r="H331" i="12"/>
  <c r="J331" i="12" s="1"/>
  <c r="H330" i="12"/>
  <c r="J330" i="12" s="1"/>
  <c r="H329" i="12"/>
  <c r="J329" i="12" s="1"/>
  <c r="H328" i="12"/>
  <c r="J328" i="12" s="1"/>
  <c r="H327" i="12"/>
  <c r="J327" i="12" s="1"/>
  <c r="H326" i="12"/>
  <c r="J326" i="12" s="1"/>
  <c r="H325" i="12"/>
  <c r="J325" i="12" s="1"/>
  <c r="H324" i="12"/>
  <c r="J324" i="12" s="1"/>
  <c r="H323" i="12"/>
  <c r="J323" i="12" s="1"/>
  <c r="H322" i="12"/>
  <c r="J322" i="12" s="1"/>
  <c r="H321" i="12"/>
  <c r="J321" i="12" s="1"/>
  <c r="I320" i="12"/>
  <c r="I332" i="12" s="1"/>
  <c r="G320" i="12"/>
  <c r="G332" i="12" s="1"/>
  <c r="F320" i="12"/>
  <c r="F332" i="12" s="1"/>
  <c r="E320" i="12"/>
  <c r="E332" i="12" s="1"/>
  <c r="H319" i="12"/>
  <c r="J319" i="12" s="1"/>
  <c r="H318" i="12"/>
  <c r="J318" i="12" s="1"/>
  <c r="H317" i="12"/>
  <c r="J317" i="12" s="1"/>
  <c r="H316" i="12"/>
  <c r="J316" i="12" s="1"/>
  <c r="E315" i="12"/>
  <c r="H314" i="12"/>
  <c r="J314" i="12" s="1"/>
  <c r="H313" i="12"/>
  <c r="J313" i="12" s="1"/>
  <c r="H312" i="12"/>
  <c r="J312" i="12" s="1"/>
  <c r="H311" i="12"/>
  <c r="J311" i="12" s="1"/>
  <c r="H310" i="12"/>
  <c r="J310" i="12" s="1"/>
  <c r="H309" i="12"/>
  <c r="J309" i="12" s="1"/>
  <c r="H308" i="12"/>
  <c r="J308" i="12" s="1"/>
  <c r="H307" i="12"/>
  <c r="J307" i="12" s="1"/>
  <c r="H306" i="12"/>
  <c r="J306" i="12" s="1"/>
  <c r="H305" i="12"/>
  <c r="J305" i="12" s="1"/>
  <c r="H304" i="12"/>
  <c r="J304" i="12" s="1"/>
  <c r="I303" i="12"/>
  <c r="I315" i="12" s="1"/>
  <c r="G303" i="12"/>
  <c r="G315" i="12" s="1"/>
  <c r="G333" i="12" s="1"/>
  <c r="F303" i="12"/>
  <c r="F315" i="12" s="1"/>
  <c r="E303" i="12"/>
  <c r="H302" i="12"/>
  <c r="J302" i="12" s="1"/>
  <c r="H301" i="12"/>
  <c r="J301" i="12" s="1"/>
  <c r="H300" i="12"/>
  <c r="J300" i="12" s="1"/>
  <c r="H299" i="12"/>
  <c r="J299" i="12" s="1"/>
  <c r="H298" i="12"/>
  <c r="J298" i="12" s="1"/>
  <c r="H295" i="12"/>
  <c r="J295" i="12" s="1"/>
  <c r="H294" i="12"/>
  <c r="J294" i="12" s="1"/>
  <c r="H293" i="12"/>
  <c r="J293" i="12" s="1"/>
  <c r="H292" i="12"/>
  <c r="J292" i="12" s="1"/>
  <c r="H291" i="12"/>
  <c r="J291" i="12" s="1"/>
  <c r="H290" i="12"/>
  <c r="J290" i="12" s="1"/>
  <c r="H289" i="12"/>
  <c r="J289" i="12" s="1"/>
  <c r="I288" i="12"/>
  <c r="I296" i="12" s="1"/>
  <c r="G288" i="12"/>
  <c r="G296" i="12" s="1"/>
  <c r="F288" i="12"/>
  <c r="F296" i="12" s="1"/>
  <c r="E288" i="12"/>
  <c r="E296" i="12" s="1"/>
  <c r="H287" i="12"/>
  <c r="J287" i="12" s="1"/>
  <c r="H285" i="12"/>
  <c r="J285" i="12" s="1"/>
  <c r="H284" i="12"/>
  <c r="J284" i="12" s="1"/>
  <c r="H283" i="12"/>
  <c r="J283" i="12" s="1"/>
  <c r="I282" i="12"/>
  <c r="G282" i="12"/>
  <c r="F282" i="12"/>
  <c r="E282" i="12"/>
  <c r="H281" i="12"/>
  <c r="J281" i="12" s="1"/>
  <c r="H280" i="12"/>
  <c r="J280" i="12" s="1"/>
  <c r="H279" i="12"/>
  <c r="J279" i="12" s="1"/>
  <c r="I278" i="12"/>
  <c r="G278" i="12"/>
  <c r="F278" i="12"/>
  <c r="E278" i="12"/>
  <c r="H277" i="12"/>
  <c r="J277" i="12" s="1"/>
  <c r="H276" i="12"/>
  <c r="J276" i="12" s="1"/>
  <c r="I275" i="12"/>
  <c r="G275" i="12"/>
  <c r="F275" i="12"/>
  <c r="F286" i="12" s="1"/>
  <c r="E275" i="12"/>
  <c r="H272" i="12"/>
  <c r="J272" i="12" s="1"/>
  <c r="H271" i="12"/>
  <c r="J271" i="12" s="1"/>
  <c r="H270" i="12"/>
  <c r="J270" i="12" s="1"/>
  <c r="I269" i="12"/>
  <c r="G269" i="12"/>
  <c r="F269" i="12"/>
  <c r="F267" i="12" s="1"/>
  <c r="E269" i="12"/>
  <c r="H268" i="12"/>
  <c r="J268" i="12" s="1"/>
  <c r="I267" i="12"/>
  <c r="G267" i="12"/>
  <c r="H266" i="12"/>
  <c r="J266" i="12" s="1"/>
  <c r="H265" i="12"/>
  <c r="J265" i="12" s="1"/>
  <c r="I264" i="12"/>
  <c r="G264" i="12"/>
  <c r="F264" i="12"/>
  <c r="E264" i="12"/>
  <c r="H264" i="12" s="1"/>
  <c r="H263" i="12"/>
  <c r="J263" i="12" s="1"/>
  <c r="H262" i="12"/>
  <c r="J262" i="12" s="1"/>
  <c r="H261" i="12"/>
  <c r="J261" i="12" s="1"/>
  <c r="H260" i="12"/>
  <c r="J260" i="12" s="1"/>
  <c r="H259" i="12"/>
  <c r="J259" i="12" s="1"/>
  <c r="H258" i="12"/>
  <c r="J258" i="12" s="1"/>
  <c r="I257" i="12"/>
  <c r="I256" i="12" s="1"/>
  <c r="G257" i="12"/>
  <c r="G256" i="12" s="1"/>
  <c r="F257" i="12"/>
  <c r="F256" i="12" s="1"/>
  <c r="E257" i="12"/>
  <c r="E256" i="12"/>
  <c r="H255" i="12"/>
  <c r="J255" i="12" s="1"/>
  <c r="H254" i="12"/>
  <c r="J254" i="12" s="1"/>
  <c r="H253" i="12"/>
  <c r="J253" i="12" s="1"/>
  <c r="H252" i="12"/>
  <c r="J252" i="12" s="1"/>
  <c r="H251" i="12"/>
  <c r="J251" i="12" s="1"/>
  <c r="H250" i="12"/>
  <c r="J250" i="12" s="1"/>
  <c r="H249" i="12"/>
  <c r="J249" i="12" s="1"/>
  <c r="H248" i="12"/>
  <c r="J248" i="12" s="1"/>
  <c r="H247" i="12"/>
  <c r="J247" i="12" s="1"/>
  <c r="H246" i="12"/>
  <c r="J246" i="12" s="1"/>
  <c r="H245" i="12"/>
  <c r="J245" i="12" s="1"/>
  <c r="H244" i="12"/>
  <c r="J244" i="12" s="1"/>
  <c r="H243" i="12"/>
  <c r="J243" i="12" s="1"/>
  <c r="H242" i="12"/>
  <c r="J242" i="12" s="1"/>
  <c r="H241" i="12"/>
  <c r="J241" i="12" s="1"/>
  <c r="H240" i="12"/>
  <c r="J240" i="12" s="1"/>
  <c r="H239" i="12"/>
  <c r="J239" i="12" s="1"/>
  <c r="H238" i="12"/>
  <c r="J238" i="12" s="1"/>
  <c r="H237" i="12"/>
  <c r="J237" i="12" s="1"/>
  <c r="H236" i="12"/>
  <c r="J236" i="12" s="1"/>
  <c r="H235" i="12"/>
  <c r="J235" i="12" s="1"/>
  <c r="H234" i="12"/>
  <c r="J234" i="12" s="1"/>
  <c r="I233" i="12"/>
  <c r="G233" i="12"/>
  <c r="F233" i="12"/>
  <c r="E233" i="12"/>
  <c r="H232" i="12"/>
  <c r="J232" i="12" s="1"/>
  <c r="H231" i="12"/>
  <c r="J231" i="12" s="1"/>
  <c r="H230" i="12"/>
  <c r="J230" i="12" s="1"/>
  <c r="H229" i="12"/>
  <c r="J229" i="12" s="1"/>
  <c r="H228" i="12"/>
  <c r="J228" i="12" s="1"/>
  <c r="H227" i="12"/>
  <c r="J227" i="12" s="1"/>
  <c r="H226" i="12"/>
  <c r="J226" i="12" s="1"/>
  <c r="H225" i="12"/>
  <c r="J225" i="12" s="1"/>
  <c r="H224" i="12"/>
  <c r="J224" i="12" s="1"/>
  <c r="H223" i="12"/>
  <c r="J223" i="12" s="1"/>
  <c r="H222" i="12"/>
  <c r="J222" i="12" s="1"/>
  <c r="H221" i="12"/>
  <c r="J221" i="12" s="1"/>
  <c r="H220" i="12"/>
  <c r="J220" i="12" s="1"/>
  <c r="H219" i="12"/>
  <c r="J219" i="12" s="1"/>
  <c r="H218" i="12"/>
  <c r="J218" i="12" s="1"/>
  <c r="H217" i="12"/>
  <c r="J217" i="12" s="1"/>
  <c r="H216" i="12"/>
  <c r="J216" i="12" s="1"/>
  <c r="H215" i="12"/>
  <c r="J215" i="12" s="1"/>
  <c r="H214" i="12"/>
  <c r="J214" i="12" s="1"/>
  <c r="H213" i="12"/>
  <c r="J213" i="12" s="1"/>
  <c r="H212" i="12"/>
  <c r="J212" i="12" s="1"/>
  <c r="H211" i="12"/>
  <c r="J211" i="12" s="1"/>
  <c r="H210" i="12"/>
  <c r="J210" i="12" s="1"/>
  <c r="H209" i="12"/>
  <c r="J209" i="12" s="1"/>
  <c r="H208" i="12"/>
  <c r="J208" i="12" s="1"/>
  <c r="H207" i="12"/>
  <c r="J207" i="12" s="1"/>
  <c r="H206" i="12"/>
  <c r="J206" i="12" s="1"/>
  <c r="J205" i="12"/>
  <c r="H205" i="12"/>
  <c r="I204" i="12"/>
  <c r="G204" i="12"/>
  <c r="H204" i="12" s="1"/>
  <c r="J204" i="12" s="1"/>
  <c r="F204" i="12"/>
  <c r="E204" i="12"/>
  <c r="H203" i="12"/>
  <c r="J203" i="12" s="1"/>
  <c r="H202" i="12"/>
  <c r="J202" i="12" s="1"/>
  <c r="H201" i="12"/>
  <c r="J201" i="12" s="1"/>
  <c r="H200" i="12"/>
  <c r="J200" i="12" s="1"/>
  <c r="H199" i="12"/>
  <c r="J199" i="12" s="1"/>
  <c r="H198" i="12"/>
  <c r="J198" i="12" s="1"/>
  <c r="H197" i="12"/>
  <c r="J197" i="12" s="1"/>
  <c r="H196" i="12"/>
  <c r="J196" i="12" s="1"/>
  <c r="I195" i="12"/>
  <c r="G195" i="12"/>
  <c r="F195" i="12"/>
  <c r="E195" i="12"/>
  <c r="H193" i="12"/>
  <c r="J193" i="12" s="1"/>
  <c r="H192" i="12"/>
  <c r="J192" i="12" s="1"/>
  <c r="H191" i="12"/>
  <c r="J191" i="12" s="1"/>
  <c r="I190" i="12"/>
  <c r="G190" i="12"/>
  <c r="F190" i="12"/>
  <c r="E190" i="12"/>
  <c r="H189" i="12"/>
  <c r="J189" i="12" s="1"/>
  <c r="H188" i="12"/>
  <c r="J188" i="12" s="1"/>
  <c r="H187" i="12"/>
  <c r="J187" i="12" s="1"/>
  <c r="I186" i="12"/>
  <c r="G186" i="12"/>
  <c r="F186" i="12"/>
  <c r="E186" i="12"/>
  <c r="H185" i="12"/>
  <c r="J185" i="12" s="1"/>
  <c r="H184" i="12"/>
  <c r="J184" i="12" s="1"/>
  <c r="H183" i="12"/>
  <c r="J183" i="12" s="1"/>
  <c r="H182" i="12"/>
  <c r="J182" i="12" s="1"/>
  <c r="I181" i="12"/>
  <c r="G181" i="12"/>
  <c r="F181" i="12"/>
  <c r="E181" i="12"/>
  <c r="H180" i="12"/>
  <c r="J180" i="12" s="1"/>
  <c r="I179" i="12"/>
  <c r="G179" i="12"/>
  <c r="F179" i="12"/>
  <c r="F178" i="12" s="1"/>
  <c r="E179" i="12"/>
  <c r="E178" i="12" s="1"/>
  <c r="I178" i="12"/>
  <c r="H177" i="12"/>
  <c r="J177" i="12" s="1"/>
  <c r="H176" i="12"/>
  <c r="J176" i="12" s="1"/>
  <c r="I175" i="12"/>
  <c r="I174" i="12" s="1"/>
  <c r="G175" i="12"/>
  <c r="F175" i="12"/>
  <c r="F174" i="12" s="1"/>
  <c r="E175" i="12"/>
  <c r="E174" i="12" s="1"/>
  <c r="H173" i="12"/>
  <c r="J173" i="12" s="1"/>
  <c r="H172" i="12"/>
  <c r="J172" i="12" s="1"/>
  <c r="I171" i="12"/>
  <c r="I170" i="12" s="1"/>
  <c r="G171" i="12"/>
  <c r="F171" i="12"/>
  <c r="F170" i="12" s="1"/>
  <c r="E171" i="12"/>
  <c r="E170" i="12" s="1"/>
  <c r="H169" i="12"/>
  <c r="J169" i="12" s="1"/>
  <c r="H168" i="12"/>
  <c r="J168" i="12" s="1"/>
  <c r="H167" i="12"/>
  <c r="J167" i="12" s="1"/>
  <c r="H166" i="12"/>
  <c r="J166" i="12" s="1"/>
  <c r="H165" i="12"/>
  <c r="J165" i="12" s="1"/>
  <c r="H164" i="12"/>
  <c r="J164" i="12" s="1"/>
  <c r="I163" i="12"/>
  <c r="G163" i="12"/>
  <c r="F163" i="12"/>
  <c r="E163" i="12"/>
  <c r="E150" i="12" s="1"/>
  <c r="H162" i="12"/>
  <c r="J162" i="12" s="1"/>
  <c r="H161" i="12"/>
  <c r="J161" i="12" s="1"/>
  <c r="I160" i="12"/>
  <c r="I150" i="12" s="1"/>
  <c r="G160" i="12"/>
  <c r="F160" i="12"/>
  <c r="E160" i="12"/>
  <c r="H159" i="12"/>
  <c r="J159" i="12" s="1"/>
  <c r="H158" i="12"/>
  <c r="J158" i="12" s="1"/>
  <c r="H157" i="12"/>
  <c r="J157" i="12" s="1"/>
  <c r="H156" i="12"/>
  <c r="J156" i="12" s="1"/>
  <c r="H155" i="12"/>
  <c r="J155" i="12" s="1"/>
  <c r="H154" i="12"/>
  <c r="J154" i="12" s="1"/>
  <c r="H153" i="12"/>
  <c r="J153" i="12" s="1"/>
  <c r="H152" i="12"/>
  <c r="J152" i="12" s="1"/>
  <c r="H151" i="12"/>
  <c r="J151" i="12" s="1"/>
  <c r="F150" i="12"/>
  <c r="H149" i="12"/>
  <c r="J149" i="12" s="1"/>
  <c r="H148" i="12"/>
  <c r="J148" i="12" s="1"/>
  <c r="H147" i="12"/>
  <c r="J147" i="12" s="1"/>
  <c r="H146" i="12"/>
  <c r="J146" i="12" s="1"/>
  <c r="H145" i="12"/>
  <c r="J145" i="12" s="1"/>
  <c r="I144" i="12"/>
  <c r="G144" i="12"/>
  <c r="F144" i="12"/>
  <c r="E144" i="12"/>
  <c r="H143" i="12"/>
  <c r="J143" i="12" s="1"/>
  <c r="H142" i="12"/>
  <c r="J142" i="12" s="1"/>
  <c r="H141" i="12"/>
  <c r="J141" i="12" s="1"/>
  <c r="H140" i="12"/>
  <c r="J140" i="12" s="1"/>
  <c r="I139" i="12"/>
  <c r="I138" i="12" s="1"/>
  <c r="G139" i="12"/>
  <c r="F139" i="12"/>
  <c r="F138" i="12" s="1"/>
  <c r="E139" i="12"/>
  <c r="E138" i="12" s="1"/>
  <c r="H137" i="12"/>
  <c r="J137" i="12" s="1"/>
  <c r="H136" i="12"/>
  <c r="J136" i="12" s="1"/>
  <c r="H135" i="12"/>
  <c r="J135" i="12" s="1"/>
  <c r="H134" i="12"/>
  <c r="J134" i="12" s="1"/>
  <c r="H133" i="12"/>
  <c r="J133" i="12" s="1"/>
  <c r="H132" i="12"/>
  <c r="J132" i="12" s="1"/>
  <c r="I131" i="12"/>
  <c r="G131" i="12"/>
  <c r="F131" i="12"/>
  <c r="E131" i="12"/>
  <c r="H130" i="12"/>
  <c r="J130" i="12" s="1"/>
  <c r="H129" i="12"/>
  <c r="J129" i="12" s="1"/>
  <c r="I128" i="12"/>
  <c r="G128" i="12"/>
  <c r="F128" i="12"/>
  <c r="E128" i="12"/>
  <c r="H127" i="12"/>
  <c r="J127" i="12" s="1"/>
  <c r="H126" i="12"/>
  <c r="J126" i="12" s="1"/>
  <c r="H125" i="12"/>
  <c r="J125" i="12" s="1"/>
  <c r="I124" i="12"/>
  <c r="G124" i="12"/>
  <c r="F124" i="12"/>
  <c r="E124" i="12"/>
  <c r="H123" i="12"/>
  <c r="J123" i="12" s="1"/>
  <c r="H122" i="12"/>
  <c r="J122" i="12" s="1"/>
  <c r="H121" i="12"/>
  <c r="J121" i="12" s="1"/>
  <c r="H120" i="12"/>
  <c r="J120" i="12" s="1"/>
  <c r="H119" i="12"/>
  <c r="J119" i="12" s="1"/>
  <c r="I118" i="12"/>
  <c r="G118" i="12"/>
  <c r="F118" i="12"/>
  <c r="E118" i="12"/>
  <c r="H117" i="12"/>
  <c r="J117" i="12" s="1"/>
  <c r="H116" i="12"/>
  <c r="J116" i="12" s="1"/>
  <c r="H115" i="12"/>
  <c r="J115" i="12" s="1"/>
  <c r="H114" i="12"/>
  <c r="J114" i="12" s="1"/>
  <c r="H113" i="12"/>
  <c r="J113" i="12" s="1"/>
  <c r="H112" i="12"/>
  <c r="J112" i="12" s="1"/>
  <c r="H111" i="12"/>
  <c r="J111" i="12" s="1"/>
  <c r="H110" i="12"/>
  <c r="J110" i="12" s="1"/>
  <c r="I109" i="12"/>
  <c r="G109" i="12"/>
  <c r="F109" i="12"/>
  <c r="F108" i="12" s="1"/>
  <c r="E109" i="12"/>
  <c r="H107" i="12"/>
  <c r="J107" i="12" s="1"/>
  <c r="H106" i="12"/>
  <c r="J106" i="12" s="1"/>
  <c r="H105" i="12"/>
  <c r="J105" i="12" s="1"/>
  <c r="H104" i="12"/>
  <c r="J104" i="12" s="1"/>
  <c r="H103" i="12"/>
  <c r="J103" i="12" s="1"/>
  <c r="H102" i="12"/>
  <c r="J102" i="12" s="1"/>
  <c r="I101" i="12"/>
  <c r="G101" i="12"/>
  <c r="F101" i="12"/>
  <c r="E101" i="12"/>
  <c r="H100" i="12"/>
  <c r="J100" i="12" s="1"/>
  <c r="H99" i="12"/>
  <c r="J99" i="12" s="1"/>
  <c r="H98" i="12"/>
  <c r="J98" i="12" s="1"/>
  <c r="H97" i="12"/>
  <c r="J97" i="12" s="1"/>
  <c r="I96" i="12"/>
  <c r="G96" i="12"/>
  <c r="F96" i="12"/>
  <c r="E96" i="12"/>
  <c r="H95" i="12"/>
  <c r="J95" i="12" s="1"/>
  <c r="H94" i="12"/>
  <c r="J94" i="12" s="1"/>
  <c r="H93" i="12"/>
  <c r="J93" i="12" s="1"/>
  <c r="I92" i="12"/>
  <c r="G92" i="12"/>
  <c r="F92" i="12"/>
  <c r="E92" i="12"/>
  <c r="H92" i="12" s="1"/>
  <c r="H91" i="12"/>
  <c r="J91" i="12" s="1"/>
  <c r="H90" i="12"/>
  <c r="J90" i="12" s="1"/>
  <c r="I89" i="12"/>
  <c r="G89" i="12"/>
  <c r="F89" i="12"/>
  <c r="F82" i="12" s="1"/>
  <c r="E89" i="12"/>
  <c r="H88" i="12"/>
  <c r="J88" i="12" s="1"/>
  <c r="H87" i="12"/>
  <c r="J87" i="12" s="1"/>
  <c r="I86" i="12"/>
  <c r="G86" i="12"/>
  <c r="F86" i="12"/>
  <c r="E86" i="12"/>
  <c r="H86" i="12" s="1"/>
  <c r="J86" i="12" s="1"/>
  <c r="H85" i="12"/>
  <c r="J85" i="12" s="1"/>
  <c r="H84" i="12"/>
  <c r="J84" i="12" s="1"/>
  <c r="I83" i="12"/>
  <c r="G83" i="12"/>
  <c r="F83" i="12"/>
  <c r="E83" i="12"/>
  <c r="H81" i="12"/>
  <c r="J81" i="12" s="1"/>
  <c r="H80" i="12"/>
  <c r="J80" i="12" s="1"/>
  <c r="H79" i="12"/>
  <c r="J79" i="12" s="1"/>
  <c r="H78" i="12"/>
  <c r="J78" i="12" s="1"/>
  <c r="H77" i="12"/>
  <c r="J77" i="12" s="1"/>
  <c r="I76" i="12"/>
  <c r="G76" i="12"/>
  <c r="F76" i="12"/>
  <c r="E76" i="12"/>
  <c r="H75" i="12"/>
  <c r="J75" i="12" s="1"/>
  <c r="H74" i="12"/>
  <c r="J74" i="12" s="1"/>
  <c r="H73" i="12"/>
  <c r="J73" i="12" s="1"/>
  <c r="I72" i="12"/>
  <c r="G72" i="12"/>
  <c r="F72" i="12"/>
  <c r="E72" i="12"/>
  <c r="G71" i="12"/>
  <c r="H70" i="12"/>
  <c r="J70" i="12" s="1"/>
  <c r="H69" i="12"/>
  <c r="J69" i="12" s="1"/>
  <c r="H68" i="12"/>
  <c r="J68" i="12" s="1"/>
  <c r="I67" i="12"/>
  <c r="G67" i="12"/>
  <c r="F67" i="12"/>
  <c r="E67" i="12"/>
  <c r="H66" i="12"/>
  <c r="J66" i="12" s="1"/>
  <c r="H65" i="12"/>
  <c r="J65" i="12" s="1"/>
  <c r="H64" i="12"/>
  <c r="J64" i="12" s="1"/>
  <c r="H63" i="12"/>
  <c r="J63" i="12" s="1"/>
  <c r="J62" i="12"/>
  <c r="H62" i="12"/>
  <c r="I61" i="12"/>
  <c r="G61" i="12"/>
  <c r="H61" i="12" s="1"/>
  <c r="F61" i="12"/>
  <c r="E61" i="12"/>
  <c r="H60" i="12"/>
  <c r="J60" i="12" s="1"/>
  <c r="H59" i="12"/>
  <c r="J59" i="12" s="1"/>
  <c r="H58" i="12"/>
  <c r="J58" i="12" s="1"/>
  <c r="H57" i="12"/>
  <c r="J57" i="12" s="1"/>
  <c r="I56" i="12"/>
  <c r="I55" i="12" s="1"/>
  <c r="G56" i="12"/>
  <c r="F56" i="12"/>
  <c r="F55" i="12" s="1"/>
  <c r="E56" i="12"/>
  <c r="J54" i="12"/>
  <c r="H54" i="12"/>
  <c r="H53" i="12"/>
  <c r="J53" i="12" s="1"/>
  <c r="H52" i="12"/>
  <c r="J52" i="12" s="1"/>
  <c r="H51" i="12"/>
  <c r="J51" i="12" s="1"/>
  <c r="H50" i="12"/>
  <c r="J50" i="12" s="1"/>
  <c r="H49" i="12"/>
  <c r="J49" i="12" s="1"/>
  <c r="H48" i="12"/>
  <c r="J48" i="12" s="1"/>
  <c r="H47" i="12"/>
  <c r="J47" i="12" s="1"/>
  <c r="I46" i="12"/>
  <c r="G46" i="12"/>
  <c r="F46" i="12"/>
  <c r="E46" i="12"/>
  <c r="H46" i="12" s="1"/>
  <c r="J46" i="12" s="1"/>
  <c r="H45" i="12"/>
  <c r="J45" i="12" s="1"/>
  <c r="H44" i="12"/>
  <c r="J44" i="12" s="1"/>
  <c r="H43" i="12"/>
  <c r="J43" i="12" s="1"/>
  <c r="H42" i="12"/>
  <c r="J42" i="12" s="1"/>
  <c r="H41" i="12"/>
  <c r="J41" i="12" s="1"/>
  <c r="J40" i="12"/>
  <c r="H40" i="12"/>
  <c r="H39" i="12"/>
  <c r="J39" i="12" s="1"/>
  <c r="H38" i="12"/>
  <c r="J38" i="12" s="1"/>
  <c r="H37" i="12"/>
  <c r="J37" i="12" s="1"/>
  <c r="H36" i="12"/>
  <c r="J36" i="12" s="1"/>
  <c r="H35" i="12"/>
  <c r="J35" i="12" s="1"/>
  <c r="I34" i="12"/>
  <c r="G34" i="12"/>
  <c r="F34" i="12"/>
  <c r="E34" i="12"/>
  <c r="H33" i="12"/>
  <c r="J33" i="12" s="1"/>
  <c r="H32" i="12"/>
  <c r="J32" i="12" s="1"/>
  <c r="H31" i="12"/>
  <c r="J31" i="12" s="1"/>
  <c r="I30" i="12"/>
  <c r="G30" i="12"/>
  <c r="F30" i="12"/>
  <c r="E30" i="12"/>
  <c r="H29" i="12"/>
  <c r="J29" i="12" s="1"/>
  <c r="H28" i="12"/>
  <c r="J28" i="12" s="1"/>
  <c r="I27" i="12"/>
  <c r="G27" i="12"/>
  <c r="F27" i="12"/>
  <c r="E27" i="12"/>
  <c r="H26" i="12"/>
  <c r="J26" i="12" s="1"/>
  <c r="H25" i="12"/>
  <c r="J25" i="12" s="1"/>
  <c r="H24" i="12"/>
  <c r="J24" i="12" s="1"/>
  <c r="H23" i="12"/>
  <c r="J23" i="12" s="1"/>
  <c r="H22" i="12"/>
  <c r="J22" i="12" s="1"/>
  <c r="H21" i="12"/>
  <c r="J21" i="12" s="1"/>
  <c r="I20" i="12"/>
  <c r="G20" i="12"/>
  <c r="F20" i="12"/>
  <c r="E20" i="12"/>
  <c r="H19" i="12"/>
  <c r="J19" i="12" s="1"/>
  <c r="H18" i="12"/>
  <c r="J18" i="12" s="1"/>
  <c r="H17" i="12"/>
  <c r="J17" i="12" s="1"/>
  <c r="H16" i="12"/>
  <c r="J16" i="12" s="1"/>
  <c r="H15" i="12"/>
  <c r="J15" i="12" s="1"/>
  <c r="H14" i="12"/>
  <c r="J14" i="12" s="1"/>
  <c r="H13" i="12"/>
  <c r="J13" i="12" s="1"/>
  <c r="I12" i="12"/>
  <c r="G12" i="12"/>
  <c r="F12" i="12"/>
  <c r="E12" i="12"/>
  <c r="H12" i="12" s="1"/>
  <c r="J12" i="12" s="1"/>
  <c r="H11" i="12"/>
  <c r="J11" i="12" s="1"/>
  <c r="H10" i="12"/>
  <c r="J10" i="12" s="1"/>
  <c r="H9" i="12"/>
  <c r="J9" i="12" s="1"/>
  <c r="I8" i="12"/>
  <c r="G8" i="12"/>
  <c r="F8" i="12"/>
  <c r="E8" i="12"/>
  <c r="N335" i="11"/>
  <c r="P335" i="11" s="1"/>
  <c r="J332" i="11"/>
  <c r="N331" i="11"/>
  <c r="P331" i="11" s="1"/>
  <c r="N330" i="11"/>
  <c r="P330" i="11" s="1"/>
  <c r="N329" i="11"/>
  <c r="P329" i="11" s="1"/>
  <c r="N328" i="11"/>
  <c r="P328" i="11" s="1"/>
  <c r="N327" i="11"/>
  <c r="P327" i="11" s="1"/>
  <c r="N326" i="11"/>
  <c r="P326" i="11" s="1"/>
  <c r="N325" i="11"/>
  <c r="P325" i="11" s="1"/>
  <c r="P324" i="11"/>
  <c r="N324" i="11"/>
  <c r="N323" i="11"/>
  <c r="P323" i="11" s="1"/>
  <c r="N322" i="11"/>
  <c r="P322" i="11" s="1"/>
  <c r="N321" i="11"/>
  <c r="P321" i="11" s="1"/>
  <c r="O320" i="11"/>
  <c r="O332" i="11" s="1"/>
  <c r="M320" i="11"/>
  <c r="M332" i="11" s="1"/>
  <c r="L320" i="11"/>
  <c r="L332" i="11" s="1"/>
  <c r="K320" i="11"/>
  <c r="K332" i="11" s="1"/>
  <c r="J320" i="11"/>
  <c r="I320" i="11"/>
  <c r="I332" i="11" s="1"/>
  <c r="H320" i="11"/>
  <c r="H332" i="11" s="1"/>
  <c r="G320" i="11"/>
  <c r="G332" i="11" s="1"/>
  <c r="G333" i="11" s="1"/>
  <c r="F320" i="11"/>
  <c r="F332" i="11" s="1"/>
  <c r="E320" i="11"/>
  <c r="N319" i="11"/>
  <c r="P319" i="11" s="1"/>
  <c r="N318" i="11"/>
  <c r="P318" i="11" s="1"/>
  <c r="N317" i="11"/>
  <c r="P317" i="11" s="1"/>
  <c r="N316" i="11"/>
  <c r="P316" i="11" s="1"/>
  <c r="G315" i="11"/>
  <c r="N314" i="11"/>
  <c r="P314" i="11" s="1"/>
  <c r="N313" i="11"/>
  <c r="P313" i="11" s="1"/>
  <c r="N312" i="11"/>
  <c r="P312" i="11" s="1"/>
  <c r="N311" i="11"/>
  <c r="P311" i="11" s="1"/>
  <c r="N310" i="11"/>
  <c r="P310" i="11" s="1"/>
  <c r="N309" i="11"/>
  <c r="P309" i="11" s="1"/>
  <c r="N308" i="11"/>
  <c r="P308" i="11" s="1"/>
  <c r="N307" i="11"/>
  <c r="P307" i="11" s="1"/>
  <c r="N306" i="11"/>
  <c r="P306" i="11" s="1"/>
  <c r="N305" i="11"/>
  <c r="P305" i="11" s="1"/>
  <c r="N304" i="11"/>
  <c r="P304" i="11" s="1"/>
  <c r="O303" i="11"/>
  <c r="O315" i="11" s="1"/>
  <c r="O333" i="11" s="1"/>
  <c r="M303" i="11"/>
  <c r="M315" i="11" s="1"/>
  <c r="L303" i="11"/>
  <c r="L315" i="11" s="1"/>
  <c r="L333" i="11" s="1"/>
  <c r="K303" i="11"/>
  <c r="K315" i="11" s="1"/>
  <c r="K333" i="11" s="1"/>
  <c r="J303" i="11"/>
  <c r="J315" i="11" s="1"/>
  <c r="I303" i="11"/>
  <c r="I315" i="11" s="1"/>
  <c r="H303" i="11"/>
  <c r="H315" i="11" s="1"/>
  <c r="G303" i="11"/>
  <c r="F303" i="11"/>
  <c r="F315" i="11" s="1"/>
  <c r="E303" i="11"/>
  <c r="N302" i="11"/>
  <c r="P302" i="11" s="1"/>
  <c r="N301" i="11"/>
  <c r="P301" i="11" s="1"/>
  <c r="N300" i="11"/>
  <c r="P300" i="11" s="1"/>
  <c r="N299" i="11"/>
  <c r="P299" i="11" s="1"/>
  <c r="N298" i="11"/>
  <c r="P298" i="11" s="1"/>
  <c r="M296" i="11"/>
  <c r="K296" i="11"/>
  <c r="H296" i="11"/>
  <c r="N295" i="11"/>
  <c r="P295" i="11" s="1"/>
  <c r="N294" i="11"/>
  <c r="P294" i="11" s="1"/>
  <c r="N293" i="11"/>
  <c r="P293" i="11" s="1"/>
  <c r="N292" i="11"/>
  <c r="P292" i="11" s="1"/>
  <c r="N291" i="11"/>
  <c r="P291" i="11" s="1"/>
  <c r="N290" i="11"/>
  <c r="P290" i="11" s="1"/>
  <c r="N289" i="11"/>
  <c r="P289" i="11" s="1"/>
  <c r="O288" i="11"/>
  <c r="O296" i="11" s="1"/>
  <c r="M288" i="11"/>
  <c r="L288" i="11"/>
  <c r="L296" i="11" s="1"/>
  <c r="K288" i="11"/>
  <c r="J288" i="11"/>
  <c r="J296" i="11" s="1"/>
  <c r="I288" i="11"/>
  <c r="I296" i="11" s="1"/>
  <c r="H288" i="11"/>
  <c r="G288" i="11"/>
  <c r="G296" i="11" s="1"/>
  <c r="F288" i="11"/>
  <c r="F296" i="11" s="1"/>
  <c r="E288" i="11"/>
  <c r="N287" i="11"/>
  <c r="P287" i="11" s="1"/>
  <c r="N285" i="11"/>
  <c r="P285" i="11" s="1"/>
  <c r="N284" i="11"/>
  <c r="P284" i="11" s="1"/>
  <c r="P283" i="11"/>
  <c r="N283" i="11"/>
  <c r="O282" i="11"/>
  <c r="M282" i="11"/>
  <c r="L282" i="11"/>
  <c r="K282" i="11"/>
  <c r="J282" i="11"/>
  <c r="I282" i="11"/>
  <c r="H282" i="11"/>
  <c r="G282" i="11"/>
  <c r="F282" i="11"/>
  <c r="E282" i="11"/>
  <c r="N281" i="11"/>
  <c r="P281" i="11" s="1"/>
  <c r="P280" i="11"/>
  <c r="N280" i="11"/>
  <c r="N279" i="11"/>
  <c r="P279" i="11" s="1"/>
  <c r="O278" i="11"/>
  <c r="M278" i="11"/>
  <c r="L278" i="11"/>
  <c r="K278" i="11"/>
  <c r="J278" i="11"/>
  <c r="I278" i="11"/>
  <c r="H278" i="11"/>
  <c r="G278" i="11"/>
  <c r="F278" i="11"/>
  <c r="E278" i="11"/>
  <c r="N277" i="11"/>
  <c r="P277" i="11" s="1"/>
  <c r="N276" i="11"/>
  <c r="P276" i="11" s="1"/>
  <c r="O275" i="11"/>
  <c r="M275" i="11"/>
  <c r="L275" i="11"/>
  <c r="L286" i="11" s="1"/>
  <c r="K275" i="11"/>
  <c r="K286" i="11" s="1"/>
  <c r="K297" i="11" s="1"/>
  <c r="J275" i="11"/>
  <c r="J286" i="11" s="1"/>
  <c r="I275" i="11"/>
  <c r="H275" i="11"/>
  <c r="H286" i="11" s="1"/>
  <c r="H297" i="11" s="1"/>
  <c r="G275" i="11"/>
  <c r="F275" i="11"/>
  <c r="E275" i="11"/>
  <c r="N272" i="11"/>
  <c r="P272" i="11" s="1"/>
  <c r="N271" i="11"/>
  <c r="P271" i="11" s="1"/>
  <c r="N270" i="11"/>
  <c r="P270" i="11" s="1"/>
  <c r="O269" i="11"/>
  <c r="M269" i="11"/>
  <c r="M267" i="11" s="1"/>
  <c r="L269" i="11"/>
  <c r="K269" i="11"/>
  <c r="K267" i="11" s="1"/>
  <c r="J269" i="11"/>
  <c r="J267" i="11" s="1"/>
  <c r="I269" i="11"/>
  <c r="I267" i="11" s="1"/>
  <c r="H269" i="11"/>
  <c r="G269" i="11"/>
  <c r="F269" i="11"/>
  <c r="F267" i="11" s="1"/>
  <c r="E269" i="11"/>
  <c r="E267" i="11" s="1"/>
  <c r="N268" i="11"/>
  <c r="P268" i="11" s="1"/>
  <c r="O267" i="11"/>
  <c r="L267" i="11"/>
  <c r="H267" i="11"/>
  <c r="G267" i="11"/>
  <c r="N266" i="11"/>
  <c r="P266" i="11" s="1"/>
  <c r="N265" i="11"/>
  <c r="P265" i="11" s="1"/>
  <c r="O264" i="11"/>
  <c r="M264" i="11"/>
  <c r="L264" i="11"/>
  <c r="K264" i="11"/>
  <c r="J264" i="11"/>
  <c r="I264" i="11"/>
  <c r="H264" i="11"/>
  <c r="G264" i="11"/>
  <c r="F264" i="11"/>
  <c r="E264" i="11"/>
  <c r="P263" i="11"/>
  <c r="N263" i="11"/>
  <c r="N262" i="11"/>
  <c r="P262" i="11" s="1"/>
  <c r="N261" i="11"/>
  <c r="P261" i="11" s="1"/>
  <c r="N260" i="11"/>
  <c r="P260" i="11" s="1"/>
  <c r="P259" i="11"/>
  <c r="N259" i="11"/>
  <c r="N258" i="11"/>
  <c r="P258" i="11" s="1"/>
  <c r="O257" i="11"/>
  <c r="O256" i="11" s="1"/>
  <c r="M257" i="11"/>
  <c r="M256" i="11" s="1"/>
  <c r="L257" i="11"/>
  <c r="K257" i="11"/>
  <c r="J257" i="11"/>
  <c r="I257" i="11"/>
  <c r="I256" i="11" s="1"/>
  <c r="H257" i="11"/>
  <c r="G257" i="11"/>
  <c r="G256" i="11" s="1"/>
  <c r="F257" i="11"/>
  <c r="F256" i="11" s="1"/>
  <c r="E257" i="11"/>
  <c r="L256" i="11"/>
  <c r="K256" i="11"/>
  <c r="J256" i="11"/>
  <c r="H256" i="11"/>
  <c r="N255" i="11"/>
  <c r="P255" i="11" s="1"/>
  <c r="N254" i="11"/>
  <c r="P254" i="11" s="1"/>
  <c r="N253" i="11"/>
  <c r="P253" i="11" s="1"/>
  <c r="N252" i="11"/>
  <c r="P252" i="11" s="1"/>
  <c r="N251" i="11"/>
  <c r="P251" i="11" s="1"/>
  <c r="N250" i="11"/>
  <c r="P250" i="11" s="1"/>
  <c r="P249" i="11"/>
  <c r="N249" i="11"/>
  <c r="N248" i="11"/>
  <c r="P248" i="11" s="1"/>
  <c r="N247" i="11"/>
  <c r="P247" i="11" s="1"/>
  <c r="N246" i="11"/>
  <c r="P246" i="11" s="1"/>
  <c r="N245" i="11"/>
  <c r="P245" i="11" s="1"/>
  <c r="N244" i="11"/>
  <c r="P244" i="11" s="1"/>
  <c r="N243" i="11"/>
  <c r="P243" i="11" s="1"/>
  <c r="N242" i="11"/>
  <c r="P242" i="11" s="1"/>
  <c r="N241" i="11"/>
  <c r="P241" i="11" s="1"/>
  <c r="N240" i="11"/>
  <c r="P240" i="11" s="1"/>
  <c r="N239" i="11"/>
  <c r="P239" i="11" s="1"/>
  <c r="N238" i="11"/>
  <c r="P238" i="11" s="1"/>
  <c r="N237" i="11"/>
  <c r="P237" i="11" s="1"/>
  <c r="N236" i="11"/>
  <c r="P236" i="11" s="1"/>
  <c r="N235" i="11"/>
  <c r="P235" i="11" s="1"/>
  <c r="N234" i="11"/>
  <c r="P234" i="11" s="1"/>
  <c r="O233" i="11"/>
  <c r="M233" i="11"/>
  <c r="L233" i="11"/>
  <c r="K233" i="11"/>
  <c r="J233" i="11"/>
  <c r="I233" i="11"/>
  <c r="H233" i="11"/>
  <c r="G233" i="11"/>
  <c r="F233" i="11"/>
  <c r="E233" i="11"/>
  <c r="P232" i="11"/>
  <c r="N232" i="11"/>
  <c r="N231" i="11"/>
  <c r="P231" i="11" s="1"/>
  <c r="N230" i="11"/>
  <c r="P230" i="11" s="1"/>
  <c r="N229" i="11"/>
  <c r="P229" i="11" s="1"/>
  <c r="N228" i="11"/>
  <c r="P228" i="11" s="1"/>
  <c r="N227" i="11"/>
  <c r="P227" i="11" s="1"/>
  <c r="N226" i="11"/>
  <c r="P226" i="11" s="1"/>
  <c r="N225" i="11"/>
  <c r="P225" i="11" s="1"/>
  <c r="N224" i="11"/>
  <c r="P224" i="11" s="1"/>
  <c r="N223" i="11"/>
  <c r="P223" i="11" s="1"/>
  <c r="N222" i="11"/>
  <c r="P222" i="11" s="1"/>
  <c r="N221" i="11"/>
  <c r="P221" i="11" s="1"/>
  <c r="N220" i="11"/>
  <c r="P220" i="11" s="1"/>
  <c r="N219" i="11"/>
  <c r="P219" i="11" s="1"/>
  <c r="N218" i="11"/>
  <c r="P218" i="11" s="1"/>
  <c r="N217" i="11"/>
  <c r="P217" i="11" s="1"/>
  <c r="N216" i="11"/>
  <c r="P216" i="11" s="1"/>
  <c r="N215" i="11"/>
  <c r="P215" i="11" s="1"/>
  <c r="N214" i="11"/>
  <c r="P214" i="11" s="1"/>
  <c r="N213" i="11"/>
  <c r="P213" i="11" s="1"/>
  <c r="N212" i="11"/>
  <c r="P212" i="11" s="1"/>
  <c r="N211" i="11"/>
  <c r="P211" i="11" s="1"/>
  <c r="N210" i="11"/>
  <c r="P210" i="11" s="1"/>
  <c r="N209" i="11"/>
  <c r="P209" i="11" s="1"/>
  <c r="P208" i="11"/>
  <c r="N208" i="11"/>
  <c r="N207" i="11"/>
  <c r="P207" i="11" s="1"/>
  <c r="N206" i="11"/>
  <c r="P206" i="11" s="1"/>
  <c r="N205" i="11"/>
  <c r="P205" i="11" s="1"/>
  <c r="O204" i="11"/>
  <c r="M204" i="11"/>
  <c r="L204" i="11"/>
  <c r="K204" i="11"/>
  <c r="J204" i="11"/>
  <c r="I204" i="11"/>
  <c r="H204" i="11"/>
  <c r="G204" i="11"/>
  <c r="F204" i="11"/>
  <c r="E204" i="11"/>
  <c r="N203" i="11"/>
  <c r="P203" i="11" s="1"/>
  <c r="N202" i="11"/>
  <c r="P202" i="11" s="1"/>
  <c r="N201" i="11"/>
  <c r="P201" i="11" s="1"/>
  <c r="N200" i="11"/>
  <c r="P200" i="11" s="1"/>
  <c r="N199" i="11"/>
  <c r="P199" i="11" s="1"/>
  <c r="N198" i="11"/>
  <c r="P198" i="11" s="1"/>
  <c r="N197" i="11"/>
  <c r="P197" i="11" s="1"/>
  <c r="N196" i="11"/>
  <c r="P196" i="11" s="1"/>
  <c r="O195" i="11"/>
  <c r="M195" i="11"/>
  <c r="L195" i="11"/>
  <c r="K195" i="11"/>
  <c r="J195" i="11"/>
  <c r="I195" i="11"/>
  <c r="H195" i="11"/>
  <c r="H273" i="11" s="1"/>
  <c r="G195" i="11"/>
  <c r="G273" i="11" s="1"/>
  <c r="F195" i="11"/>
  <c r="E195" i="11"/>
  <c r="N193" i="11"/>
  <c r="P193" i="11" s="1"/>
  <c r="N192" i="11"/>
  <c r="P192" i="11" s="1"/>
  <c r="N191" i="11"/>
  <c r="P191" i="11" s="1"/>
  <c r="O190" i="11"/>
  <c r="M190" i="11"/>
  <c r="L190" i="11"/>
  <c r="K190" i="11"/>
  <c r="J190" i="11"/>
  <c r="I190" i="11"/>
  <c r="H190" i="11"/>
  <c r="G190" i="11"/>
  <c r="F190" i="11"/>
  <c r="E190" i="11"/>
  <c r="N189" i="11"/>
  <c r="P189" i="11" s="1"/>
  <c r="N188" i="11"/>
  <c r="P188" i="11" s="1"/>
  <c r="N187" i="11"/>
  <c r="P187" i="11" s="1"/>
  <c r="O186" i="11"/>
  <c r="M186" i="11"/>
  <c r="L186" i="11"/>
  <c r="K186" i="11"/>
  <c r="J186" i="11"/>
  <c r="I186" i="11"/>
  <c r="H186" i="11"/>
  <c r="G186" i="11"/>
  <c r="F186" i="11"/>
  <c r="E186" i="11"/>
  <c r="P185" i="11"/>
  <c r="N185" i="11"/>
  <c r="N184" i="11"/>
  <c r="P184" i="11" s="1"/>
  <c r="N183" i="11"/>
  <c r="P183" i="11" s="1"/>
  <c r="N182" i="11"/>
  <c r="P182" i="11" s="1"/>
  <c r="O181" i="11"/>
  <c r="M181" i="11"/>
  <c r="L181" i="11"/>
  <c r="K181" i="11"/>
  <c r="J181" i="11"/>
  <c r="I181" i="11"/>
  <c r="H181" i="11"/>
  <c r="G181" i="11"/>
  <c r="F181" i="11"/>
  <c r="E181" i="11"/>
  <c r="N180" i="11"/>
  <c r="P180" i="11" s="1"/>
  <c r="O179" i="11"/>
  <c r="O178" i="11" s="1"/>
  <c r="M179" i="11"/>
  <c r="L179" i="11"/>
  <c r="K179" i="11"/>
  <c r="J179" i="11"/>
  <c r="J178" i="11" s="1"/>
  <c r="I179" i="11"/>
  <c r="I178" i="11" s="1"/>
  <c r="H179" i="11"/>
  <c r="G179" i="11"/>
  <c r="F179" i="11"/>
  <c r="F178" i="11" s="1"/>
  <c r="E179" i="11"/>
  <c r="M178" i="11"/>
  <c r="L178" i="11"/>
  <c r="K178" i="11"/>
  <c r="H178" i="11"/>
  <c r="G178" i="11"/>
  <c r="E178" i="11"/>
  <c r="N177" i="11"/>
  <c r="P177" i="11" s="1"/>
  <c r="N176" i="11"/>
  <c r="P176" i="11" s="1"/>
  <c r="O175" i="11"/>
  <c r="O174" i="11" s="1"/>
  <c r="M175" i="11"/>
  <c r="M174" i="11" s="1"/>
  <c r="L175" i="11"/>
  <c r="K175" i="11"/>
  <c r="K174" i="11" s="1"/>
  <c r="J175" i="11"/>
  <c r="I175" i="11"/>
  <c r="I174" i="11" s="1"/>
  <c r="H175" i="11"/>
  <c r="G175" i="11"/>
  <c r="G174" i="11" s="1"/>
  <c r="F175" i="11"/>
  <c r="F174" i="11" s="1"/>
  <c r="E175" i="11"/>
  <c r="L174" i="11"/>
  <c r="J174" i="11"/>
  <c r="H174" i="11"/>
  <c r="N173" i="11"/>
  <c r="P173" i="11" s="1"/>
  <c r="N172" i="11"/>
  <c r="P172" i="11" s="1"/>
  <c r="O171" i="11"/>
  <c r="M171" i="11"/>
  <c r="L171" i="11"/>
  <c r="L170" i="11" s="1"/>
  <c r="K171" i="11"/>
  <c r="K170" i="11" s="1"/>
  <c r="J171" i="11"/>
  <c r="J170" i="11" s="1"/>
  <c r="I171" i="11"/>
  <c r="I170" i="11" s="1"/>
  <c r="H171" i="11"/>
  <c r="G171" i="11"/>
  <c r="G170" i="11" s="1"/>
  <c r="F171" i="11"/>
  <c r="F170" i="11" s="1"/>
  <c r="E171" i="11"/>
  <c r="O170" i="11"/>
  <c r="M170" i="11"/>
  <c r="H170" i="11"/>
  <c r="E170" i="11"/>
  <c r="N169" i="11"/>
  <c r="P169" i="11" s="1"/>
  <c r="P168" i="11"/>
  <c r="N168" i="11"/>
  <c r="N167" i="11"/>
  <c r="P167" i="11" s="1"/>
  <c r="N166" i="11"/>
  <c r="P166" i="11" s="1"/>
  <c r="N165" i="11"/>
  <c r="P165" i="11" s="1"/>
  <c r="P164" i="11"/>
  <c r="N164" i="11"/>
  <c r="O163" i="11"/>
  <c r="M163" i="11"/>
  <c r="L163" i="11"/>
  <c r="K163" i="11"/>
  <c r="J163" i="11"/>
  <c r="I163" i="11"/>
  <c r="H163" i="11"/>
  <c r="G163" i="11"/>
  <c r="F163" i="11"/>
  <c r="E163" i="11"/>
  <c r="N162" i="11"/>
  <c r="P162" i="11" s="1"/>
  <c r="P161" i="11"/>
  <c r="N161" i="11"/>
  <c r="O160" i="11"/>
  <c r="M160" i="11"/>
  <c r="M150" i="11" s="1"/>
  <c r="L160" i="11"/>
  <c r="K160" i="11"/>
  <c r="K150" i="11" s="1"/>
  <c r="J160" i="11"/>
  <c r="I160" i="11"/>
  <c r="H160" i="11"/>
  <c r="H150" i="11" s="1"/>
  <c r="G160" i="11"/>
  <c r="F160" i="11"/>
  <c r="F150" i="11" s="1"/>
  <c r="E160" i="11"/>
  <c r="N159" i="11"/>
  <c r="P159" i="11" s="1"/>
  <c r="P158" i="11"/>
  <c r="N158" i="11"/>
  <c r="N157" i="11"/>
  <c r="P157" i="11" s="1"/>
  <c r="N156" i="11"/>
  <c r="P156" i="11" s="1"/>
  <c r="P155" i="11"/>
  <c r="N155" i="11"/>
  <c r="P154" i="11"/>
  <c r="N154" i="11"/>
  <c r="N153" i="11"/>
  <c r="P153" i="11" s="1"/>
  <c r="N152" i="11"/>
  <c r="P152" i="11" s="1"/>
  <c r="P151" i="11"/>
  <c r="N151" i="11"/>
  <c r="L150" i="11"/>
  <c r="J150" i="11"/>
  <c r="N149" i="11"/>
  <c r="P149" i="11" s="1"/>
  <c r="P148" i="11"/>
  <c r="N148" i="11"/>
  <c r="N147" i="11"/>
  <c r="P147" i="11" s="1"/>
  <c r="N146" i="11"/>
  <c r="P146" i="11" s="1"/>
  <c r="N145" i="11"/>
  <c r="P145" i="11" s="1"/>
  <c r="O144" i="11"/>
  <c r="M144" i="11"/>
  <c r="L144" i="11"/>
  <c r="K144" i="11"/>
  <c r="J144" i="11"/>
  <c r="I144" i="11"/>
  <c r="H144" i="11"/>
  <c r="G144" i="11"/>
  <c r="G138" i="11" s="1"/>
  <c r="F144" i="11"/>
  <c r="E144" i="11"/>
  <c r="P143" i="11"/>
  <c r="N143" i="11"/>
  <c r="N142" i="11"/>
  <c r="P142" i="11" s="1"/>
  <c r="N141" i="11"/>
  <c r="P141" i="11" s="1"/>
  <c r="P140" i="11"/>
  <c r="N140" i="11"/>
  <c r="O139" i="11"/>
  <c r="O138" i="11" s="1"/>
  <c r="M139" i="11"/>
  <c r="L139" i="11"/>
  <c r="K139" i="11"/>
  <c r="K138" i="11" s="1"/>
  <c r="J139" i="11"/>
  <c r="I139" i="11"/>
  <c r="I138" i="11" s="1"/>
  <c r="H139" i="11"/>
  <c r="H138" i="11" s="1"/>
  <c r="G139" i="11"/>
  <c r="F139" i="11"/>
  <c r="E139" i="11"/>
  <c r="M138" i="11"/>
  <c r="J138" i="11"/>
  <c r="F138" i="11"/>
  <c r="E138" i="11"/>
  <c r="N137" i="11"/>
  <c r="P137" i="11" s="1"/>
  <c r="N136" i="11"/>
  <c r="P136" i="11" s="1"/>
  <c r="N135" i="11"/>
  <c r="P135" i="11" s="1"/>
  <c r="P134" i="11"/>
  <c r="N134" i="11"/>
  <c r="N133" i="11"/>
  <c r="P133" i="11" s="1"/>
  <c r="N132" i="11"/>
  <c r="P132" i="11" s="1"/>
  <c r="O131" i="11"/>
  <c r="M131" i="11"/>
  <c r="L131" i="11"/>
  <c r="K131" i="11"/>
  <c r="J131" i="11"/>
  <c r="I131" i="11"/>
  <c r="H131" i="11"/>
  <c r="G131" i="11"/>
  <c r="F131" i="11"/>
  <c r="E131" i="11"/>
  <c r="N130" i="11"/>
  <c r="P130" i="11" s="1"/>
  <c r="N129" i="11"/>
  <c r="P129" i="11" s="1"/>
  <c r="O128" i="11"/>
  <c r="M128" i="11"/>
  <c r="L128" i="11"/>
  <c r="K128" i="11"/>
  <c r="J128" i="11"/>
  <c r="I128" i="11"/>
  <c r="H128" i="11"/>
  <c r="G128" i="11"/>
  <c r="F128" i="11"/>
  <c r="E128" i="11"/>
  <c r="E108" i="11" s="1"/>
  <c r="N127" i="11"/>
  <c r="P127" i="11" s="1"/>
  <c r="P126" i="11"/>
  <c r="N126" i="11"/>
  <c r="N125" i="11"/>
  <c r="P125" i="11" s="1"/>
  <c r="O124" i="11"/>
  <c r="M124" i="11"/>
  <c r="L124" i="11"/>
  <c r="K124" i="11"/>
  <c r="J124" i="11"/>
  <c r="I124" i="11"/>
  <c r="H124" i="11"/>
  <c r="G124" i="11"/>
  <c r="F124" i="11"/>
  <c r="E124" i="11"/>
  <c r="P123" i="11"/>
  <c r="N123" i="11"/>
  <c r="P122" i="11"/>
  <c r="N122" i="11"/>
  <c r="N121" i="11"/>
  <c r="P121" i="11" s="1"/>
  <c r="N120" i="11"/>
  <c r="P120" i="11" s="1"/>
  <c r="P119" i="11"/>
  <c r="N119" i="11"/>
  <c r="O118" i="11"/>
  <c r="M118" i="11"/>
  <c r="L118" i="11"/>
  <c r="K118" i="11"/>
  <c r="J118" i="11"/>
  <c r="I118" i="11"/>
  <c r="H118" i="11"/>
  <c r="H108" i="11" s="1"/>
  <c r="G118" i="11"/>
  <c r="F118" i="11"/>
  <c r="E118" i="11"/>
  <c r="N117" i="11"/>
  <c r="P117" i="11" s="1"/>
  <c r="N116" i="11"/>
  <c r="P116" i="11" s="1"/>
  <c r="N115" i="11"/>
  <c r="P115" i="11" s="1"/>
  <c r="P114" i="11"/>
  <c r="N114" i="11"/>
  <c r="N113" i="11"/>
  <c r="P113" i="11" s="1"/>
  <c r="N112" i="11"/>
  <c r="P112" i="11" s="1"/>
  <c r="P111" i="11"/>
  <c r="N111" i="11"/>
  <c r="N110" i="11"/>
  <c r="P110" i="11" s="1"/>
  <c r="O109" i="11"/>
  <c r="M109" i="11"/>
  <c r="L109" i="11"/>
  <c r="K109" i="11"/>
  <c r="J109" i="11"/>
  <c r="I109" i="11"/>
  <c r="I108" i="11" s="1"/>
  <c r="H109" i="11"/>
  <c r="G109" i="11"/>
  <c r="F109" i="11"/>
  <c r="E109" i="11"/>
  <c r="L108" i="11"/>
  <c r="P107" i="11"/>
  <c r="N107" i="11"/>
  <c r="N106" i="11"/>
  <c r="P106" i="11" s="1"/>
  <c r="N105" i="11"/>
  <c r="P105" i="11" s="1"/>
  <c r="N104" i="11"/>
  <c r="P104" i="11" s="1"/>
  <c r="N103" i="11"/>
  <c r="P103" i="11" s="1"/>
  <c r="N102" i="11"/>
  <c r="P102" i="11" s="1"/>
  <c r="O101" i="11"/>
  <c r="M101" i="11"/>
  <c r="L101" i="11"/>
  <c r="K101" i="11"/>
  <c r="J101" i="11"/>
  <c r="I101" i="11"/>
  <c r="H101" i="11"/>
  <c r="G101" i="11"/>
  <c r="F101" i="11"/>
  <c r="E101" i="11"/>
  <c r="P100" i="11"/>
  <c r="N100" i="11"/>
  <c r="P99" i="11"/>
  <c r="N99" i="11"/>
  <c r="N98" i="11"/>
  <c r="P98" i="11" s="1"/>
  <c r="N97" i="11"/>
  <c r="P97" i="11" s="1"/>
  <c r="O96" i="11"/>
  <c r="M96" i="11"/>
  <c r="L96" i="11"/>
  <c r="K96" i="11"/>
  <c r="J96" i="11"/>
  <c r="I96" i="11"/>
  <c r="H96" i="11"/>
  <c r="G96" i="11"/>
  <c r="F96" i="11"/>
  <c r="E96" i="11"/>
  <c r="P95" i="11"/>
  <c r="N95" i="11"/>
  <c r="N94" i="11"/>
  <c r="P94" i="11" s="1"/>
  <c r="N93" i="11"/>
  <c r="P93" i="11" s="1"/>
  <c r="O92" i="11"/>
  <c r="M92" i="11"/>
  <c r="L92" i="11"/>
  <c r="K92" i="11"/>
  <c r="J92" i="11"/>
  <c r="I92" i="11"/>
  <c r="H92" i="11"/>
  <c r="G92" i="11"/>
  <c r="F92" i="11"/>
  <c r="N92" i="11" s="1"/>
  <c r="P92" i="11" s="1"/>
  <c r="E92" i="11"/>
  <c r="N91" i="11"/>
  <c r="P91" i="11" s="1"/>
  <c r="N90" i="11"/>
  <c r="P90" i="11" s="1"/>
  <c r="O89" i="11"/>
  <c r="M89" i="11"/>
  <c r="L89" i="11"/>
  <c r="K89" i="11"/>
  <c r="J89" i="11"/>
  <c r="I89" i="11"/>
  <c r="H89" i="11"/>
  <c r="G89" i="11"/>
  <c r="F89" i="11"/>
  <c r="E89" i="11"/>
  <c r="N88" i="11"/>
  <c r="P88" i="11" s="1"/>
  <c r="P87" i="11"/>
  <c r="N87" i="11"/>
  <c r="O86" i="11"/>
  <c r="M86" i="11"/>
  <c r="L86" i="11"/>
  <c r="K86" i="11"/>
  <c r="J86" i="11"/>
  <c r="I86" i="11"/>
  <c r="H86" i="11"/>
  <c r="G86" i="11"/>
  <c r="F86" i="11"/>
  <c r="E86" i="11"/>
  <c r="N85" i="11"/>
  <c r="P85" i="11" s="1"/>
  <c r="P84" i="11"/>
  <c r="N84" i="11"/>
  <c r="O83" i="11"/>
  <c r="O82" i="11" s="1"/>
  <c r="M83" i="11"/>
  <c r="L83" i="11"/>
  <c r="K83" i="11"/>
  <c r="K82" i="11" s="1"/>
  <c r="J83" i="11"/>
  <c r="I83" i="11"/>
  <c r="H83" i="11"/>
  <c r="G83" i="11"/>
  <c r="F83" i="11"/>
  <c r="F82" i="11" s="1"/>
  <c r="E83" i="11"/>
  <c r="P81" i="11"/>
  <c r="N81" i="11"/>
  <c r="N80" i="11"/>
  <c r="P80" i="11" s="1"/>
  <c r="P79" i="11"/>
  <c r="N79" i="11"/>
  <c r="P78" i="11"/>
  <c r="N78" i="11"/>
  <c r="P77" i="11"/>
  <c r="N77" i="11"/>
  <c r="O76" i="11"/>
  <c r="M76" i="11"/>
  <c r="M71" i="11" s="1"/>
  <c r="L76" i="11"/>
  <c r="K76" i="11"/>
  <c r="J76" i="11"/>
  <c r="I76" i="11"/>
  <c r="H76" i="11"/>
  <c r="H71" i="11" s="1"/>
  <c r="G76" i="11"/>
  <c r="F76" i="11"/>
  <c r="E76" i="11"/>
  <c r="E71" i="11" s="1"/>
  <c r="P75" i="11"/>
  <c r="N75" i="11"/>
  <c r="P74" i="11"/>
  <c r="N74" i="11"/>
  <c r="P73" i="11"/>
  <c r="N73" i="11"/>
  <c r="O72" i="11"/>
  <c r="O71" i="11" s="1"/>
  <c r="M72" i="11"/>
  <c r="L72" i="11"/>
  <c r="K72" i="11"/>
  <c r="J72" i="11"/>
  <c r="I72" i="11"/>
  <c r="H72" i="11"/>
  <c r="G72" i="11"/>
  <c r="G71" i="11" s="1"/>
  <c r="F72" i="11"/>
  <c r="F71" i="11" s="1"/>
  <c r="E72" i="11"/>
  <c r="K71" i="11"/>
  <c r="J71" i="11"/>
  <c r="N70" i="11"/>
  <c r="P70" i="11" s="1"/>
  <c r="P69" i="11"/>
  <c r="N69" i="11"/>
  <c r="P68" i="11"/>
  <c r="N68" i="11"/>
  <c r="O67" i="11"/>
  <c r="M67" i="11"/>
  <c r="L67" i="11"/>
  <c r="K67" i="11"/>
  <c r="K55" i="11" s="1"/>
  <c r="J67" i="11"/>
  <c r="I67" i="11"/>
  <c r="H67" i="11"/>
  <c r="G67" i="11"/>
  <c r="F67" i="11"/>
  <c r="E67" i="11"/>
  <c r="N66" i="11"/>
  <c r="P66" i="11" s="1"/>
  <c r="P65" i="11"/>
  <c r="N65" i="11"/>
  <c r="P64" i="11"/>
  <c r="N64" i="11"/>
  <c r="P63" i="11"/>
  <c r="N63" i="11"/>
  <c r="N62" i="11"/>
  <c r="P62" i="11" s="1"/>
  <c r="O61" i="11"/>
  <c r="M61" i="11"/>
  <c r="L61" i="11"/>
  <c r="K61" i="11"/>
  <c r="J61" i="11"/>
  <c r="I61" i="11"/>
  <c r="H61" i="11"/>
  <c r="G61" i="11"/>
  <c r="F61" i="11"/>
  <c r="E61" i="11"/>
  <c r="P60" i="11"/>
  <c r="N60" i="11"/>
  <c r="P59" i="11"/>
  <c r="N59" i="11"/>
  <c r="N58" i="11"/>
  <c r="P58" i="11" s="1"/>
  <c r="P57" i="11"/>
  <c r="N57" i="11"/>
  <c r="O56" i="11"/>
  <c r="O55" i="11" s="1"/>
  <c r="M56" i="11"/>
  <c r="L56" i="11"/>
  <c r="K56" i="11"/>
  <c r="J56" i="11"/>
  <c r="I56" i="11"/>
  <c r="H56" i="11"/>
  <c r="H55" i="11" s="1"/>
  <c r="G56" i="11"/>
  <c r="F56" i="11"/>
  <c r="N56" i="11" s="1"/>
  <c r="P56" i="11" s="1"/>
  <c r="E56" i="11"/>
  <c r="J55" i="11"/>
  <c r="G55" i="11"/>
  <c r="P54" i="11"/>
  <c r="N54" i="11"/>
  <c r="N53" i="11"/>
  <c r="P53" i="11" s="1"/>
  <c r="N52" i="11"/>
  <c r="P52" i="11" s="1"/>
  <c r="N51" i="11"/>
  <c r="P51" i="11" s="1"/>
  <c r="N50" i="11"/>
  <c r="P50" i="11" s="1"/>
  <c r="N49" i="11"/>
  <c r="P49" i="11" s="1"/>
  <c r="N48" i="11"/>
  <c r="P48" i="11" s="1"/>
  <c r="P47" i="11"/>
  <c r="N47" i="11"/>
  <c r="O46" i="11"/>
  <c r="M46" i="11"/>
  <c r="L46" i="11"/>
  <c r="K46" i="11"/>
  <c r="J46" i="11"/>
  <c r="I46" i="11"/>
  <c r="H46" i="11"/>
  <c r="G46" i="11"/>
  <c r="F46" i="11"/>
  <c r="E46" i="11"/>
  <c r="N45" i="11"/>
  <c r="P45" i="11" s="1"/>
  <c r="N44" i="11"/>
  <c r="P44" i="11" s="1"/>
  <c r="P43" i="11"/>
  <c r="N43" i="11"/>
  <c r="P42" i="11"/>
  <c r="N42" i="11"/>
  <c r="N41" i="11"/>
  <c r="P41" i="11" s="1"/>
  <c r="N40" i="11"/>
  <c r="P40" i="11" s="1"/>
  <c r="N39" i="11"/>
  <c r="P39" i="11" s="1"/>
  <c r="P38" i="11"/>
  <c r="N38" i="11"/>
  <c r="N37" i="11"/>
  <c r="P37" i="11" s="1"/>
  <c r="N36" i="11"/>
  <c r="P36" i="11" s="1"/>
  <c r="N35" i="11"/>
  <c r="P35" i="11" s="1"/>
  <c r="O34" i="11"/>
  <c r="M34" i="11"/>
  <c r="L34" i="11"/>
  <c r="K34" i="11"/>
  <c r="J34" i="11"/>
  <c r="I34" i="11"/>
  <c r="H34" i="11"/>
  <c r="G34" i="11"/>
  <c r="F34" i="11"/>
  <c r="E34" i="11"/>
  <c r="N33" i="11"/>
  <c r="P33" i="11" s="1"/>
  <c r="N32" i="11"/>
  <c r="P32" i="11" s="1"/>
  <c r="P31" i="11"/>
  <c r="N31" i="11"/>
  <c r="O30" i="11"/>
  <c r="M30" i="11"/>
  <c r="L30" i="11"/>
  <c r="K30" i="11"/>
  <c r="K7" i="11" s="1"/>
  <c r="J30" i="11"/>
  <c r="I30" i="11"/>
  <c r="H30" i="11"/>
  <c r="H7" i="11" s="1"/>
  <c r="G30" i="11"/>
  <c r="F30" i="11"/>
  <c r="E30" i="11"/>
  <c r="N29" i="11"/>
  <c r="P29" i="11" s="1"/>
  <c r="N28" i="11"/>
  <c r="P28" i="11" s="1"/>
  <c r="O27" i="11"/>
  <c r="M27" i="11"/>
  <c r="L27" i="11"/>
  <c r="K27" i="11"/>
  <c r="J27" i="11"/>
  <c r="I27" i="11"/>
  <c r="H27" i="11"/>
  <c r="G27" i="11"/>
  <c r="F27" i="11"/>
  <c r="E27" i="11"/>
  <c r="P26" i="11"/>
  <c r="N26" i="11"/>
  <c r="N25" i="11"/>
  <c r="P25" i="11" s="1"/>
  <c r="N24" i="11"/>
  <c r="P24" i="11" s="1"/>
  <c r="N23" i="11"/>
  <c r="P23" i="11" s="1"/>
  <c r="P22" i="11"/>
  <c r="N22" i="11"/>
  <c r="N21" i="11"/>
  <c r="P21" i="11" s="1"/>
  <c r="O20" i="11"/>
  <c r="M20" i="11"/>
  <c r="L20" i="11"/>
  <c r="K20" i="11"/>
  <c r="J20" i="11"/>
  <c r="I20" i="11"/>
  <c r="H20" i="11"/>
  <c r="G20" i="11"/>
  <c r="G7" i="11" s="1"/>
  <c r="F20" i="11"/>
  <c r="E20" i="11"/>
  <c r="P19" i="11"/>
  <c r="N19" i="11"/>
  <c r="N18" i="11"/>
  <c r="P18" i="11" s="1"/>
  <c r="N17" i="11"/>
  <c r="P17" i="11" s="1"/>
  <c r="N16" i="11"/>
  <c r="P16" i="11" s="1"/>
  <c r="N15" i="11"/>
  <c r="P15" i="11" s="1"/>
  <c r="P14" i="11"/>
  <c r="N14" i="11"/>
  <c r="N13" i="11"/>
  <c r="P13" i="11" s="1"/>
  <c r="O12" i="11"/>
  <c r="M12" i="11"/>
  <c r="L12" i="11"/>
  <c r="K12" i="11"/>
  <c r="J12" i="11"/>
  <c r="I12" i="11"/>
  <c r="H12" i="11"/>
  <c r="G12" i="11"/>
  <c r="F12" i="11"/>
  <c r="E12" i="11"/>
  <c r="P11" i="11"/>
  <c r="N11" i="11"/>
  <c r="N10" i="11"/>
  <c r="P10" i="11" s="1"/>
  <c r="N9" i="11"/>
  <c r="P9" i="11" s="1"/>
  <c r="O8" i="11"/>
  <c r="M8" i="11"/>
  <c r="L8" i="11"/>
  <c r="K8" i="11"/>
  <c r="J8" i="11"/>
  <c r="J7" i="11" s="1"/>
  <c r="I8" i="11"/>
  <c r="H8" i="11"/>
  <c r="G8" i="11"/>
  <c r="F8" i="11"/>
  <c r="F7" i="11" s="1"/>
  <c r="E8" i="11"/>
  <c r="O7" i="11"/>
  <c r="F335" i="9"/>
  <c r="H335" i="9" s="1"/>
  <c r="G332" i="9"/>
  <c r="G333" i="9" s="1"/>
  <c r="F331" i="9"/>
  <c r="H331" i="9" s="1"/>
  <c r="F330" i="9"/>
  <c r="H330" i="9" s="1"/>
  <c r="F329" i="9"/>
  <c r="H329" i="9" s="1"/>
  <c r="F328" i="9"/>
  <c r="H328" i="9" s="1"/>
  <c r="F327" i="9"/>
  <c r="H327" i="9" s="1"/>
  <c r="F326" i="9"/>
  <c r="H326" i="9" s="1"/>
  <c r="F325" i="9"/>
  <c r="H325" i="9" s="1"/>
  <c r="F324" i="9"/>
  <c r="H324" i="9" s="1"/>
  <c r="F323" i="9"/>
  <c r="H323" i="9" s="1"/>
  <c r="F322" i="9"/>
  <c r="H322" i="9" s="1"/>
  <c r="F321" i="9"/>
  <c r="H321" i="9" s="1"/>
  <c r="G320" i="9"/>
  <c r="E320" i="9"/>
  <c r="F319" i="9"/>
  <c r="H319" i="9" s="1"/>
  <c r="F318" i="9"/>
  <c r="H318" i="9" s="1"/>
  <c r="F317" i="9"/>
  <c r="H317" i="9" s="1"/>
  <c r="F316" i="9"/>
  <c r="H316" i="9" s="1"/>
  <c r="E315" i="9"/>
  <c r="F314" i="9"/>
  <c r="H314" i="9" s="1"/>
  <c r="F313" i="9"/>
  <c r="H313" i="9" s="1"/>
  <c r="F312" i="9"/>
  <c r="H312" i="9" s="1"/>
  <c r="F311" i="9"/>
  <c r="H311" i="9" s="1"/>
  <c r="F310" i="9"/>
  <c r="H310" i="9" s="1"/>
  <c r="F309" i="9"/>
  <c r="H309" i="9" s="1"/>
  <c r="F308" i="9"/>
  <c r="H308" i="9" s="1"/>
  <c r="F307" i="9"/>
  <c r="H307" i="9" s="1"/>
  <c r="F306" i="9"/>
  <c r="H306" i="9" s="1"/>
  <c r="F305" i="9"/>
  <c r="H305" i="9" s="1"/>
  <c r="F304" i="9"/>
  <c r="H304" i="9" s="1"/>
  <c r="G303" i="9"/>
  <c r="G315" i="9" s="1"/>
  <c r="E303" i="9"/>
  <c r="F303" i="9" s="1"/>
  <c r="H303" i="9" s="1"/>
  <c r="F302" i="9"/>
  <c r="H302" i="9" s="1"/>
  <c r="F301" i="9"/>
  <c r="H301" i="9" s="1"/>
  <c r="F300" i="9"/>
  <c r="H300" i="9" s="1"/>
  <c r="F299" i="9"/>
  <c r="H299" i="9" s="1"/>
  <c r="F298" i="9"/>
  <c r="H298" i="9" s="1"/>
  <c r="E296" i="9"/>
  <c r="F296" i="9" s="1"/>
  <c r="F295" i="9"/>
  <c r="H295" i="9" s="1"/>
  <c r="F294" i="9"/>
  <c r="H294" i="9" s="1"/>
  <c r="F293" i="9"/>
  <c r="H293" i="9" s="1"/>
  <c r="F292" i="9"/>
  <c r="H292" i="9" s="1"/>
  <c r="F291" i="9"/>
  <c r="H291" i="9" s="1"/>
  <c r="F290" i="9"/>
  <c r="H290" i="9" s="1"/>
  <c r="F289" i="9"/>
  <c r="H289" i="9" s="1"/>
  <c r="G288" i="9"/>
  <c r="G296" i="9" s="1"/>
  <c r="E288" i="9"/>
  <c r="F288" i="9" s="1"/>
  <c r="F287" i="9"/>
  <c r="H287" i="9" s="1"/>
  <c r="F285" i="9"/>
  <c r="H285" i="9" s="1"/>
  <c r="F284" i="9"/>
  <c r="H284" i="9" s="1"/>
  <c r="F283" i="9"/>
  <c r="H283" i="9" s="1"/>
  <c r="G282" i="9"/>
  <c r="E282" i="9"/>
  <c r="F282" i="9" s="1"/>
  <c r="H282" i="9" s="1"/>
  <c r="F281" i="9"/>
  <c r="H281" i="9" s="1"/>
  <c r="F280" i="9"/>
  <c r="H280" i="9" s="1"/>
  <c r="F279" i="9"/>
  <c r="H279" i="9" s="1"/>
  <c r="G278" i="9"/>
  <c r="E278" i="9"/>
  <c r="F278" i="9" s="1"/>
  <c r="F277" i="9"/>
  <c r="H277" i="9" s="1"/>
  <c r="F276" i="9"/>
  <c r="H276" i="9" s="1"/>
  <c r="G275" i="9"/>
  <c r="E275" i="9"/>
  <c r="F272" i="9"/>
  <c r="H272" i="9" s="1"/>
  <c r="F271" i="9"/>
  <c r="H271" i="9" s="1"/>
  <c r="F270" i="9"/>
  <c r="H270" i="9" s="1"/>
  <c r="G269" i="9"/>
  <c r="G267" i="9" s="1"/>
  <c r="E269" i="9"/>
  <c r="F269" i="9" s="1"/>
  <c r="H269" i="9" s="1"/>
  <c r="F268" i="9"/>
  <c r="H268" i="9" s="1"/>
  <c r="F266" i="9"/>
  <c r="H266" i="9" s="1"/>
  <c r="F265" i="9"/>
  <c r="H265" i="9" s="1"/>
  <c r="G264" i="9"/>
  <c r="E264" i="9"/>
  <c r="F264" i="9" s="1"/>
  <c r="H264" i="9" s="1"/>
  <c r="F263" i="9"/>
  <c r="H263" i="9" s="1"/>
  <c r="F262" i="9"/>
  <c r="H262" i="9" s="1"/>
  <c r="F261" i="9"/>
  <c r="H261" i="9" s="1"/>
  <c r="F260" i="9"/>
  <c r="H260" i="9" s="1"/>
  <c r="F259" i="9"/>
  <c r="H259" i="9" s="1"/>
  <c r="F258" i="9"/>
  <c r="H258" i="9" s="1"/>
  <c r="G257" i="9"/>
  <c r="G256" i="9" s="1"/>
  <c r="E257" i="9"/>
  <c r="F257" i="9" s="1"/>
  <c r="H257" i="9" s="1"/>
  <c r="E256" i="9"/>
  <c r="F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H248" i="9"/>
  <c r="F248" i="9"/>
  <c r="F247" i="9"/>
  <c r="H247" i="9" s="1"/>
  <c r="H246" i="9"/>
  <c r="F246" i="9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G233" i="9"/>
  <c r="E233" i="9"/>
  <c r="F233" i="9" s="1"/>
  <c r="F232" i="9"/>
  <c r="H232" i="9" s="1"/>
  <c r="F231" i="9"/>
  <c r="H231" i="9" s="1"/>
  <c r="F230" i="9"/>
  <c r="H230" i="9" s="1"/>
  <c r="F229" i="9"/>
  <c r="H229" i="9" s="1"/>
  <c r="F228" i="9"/>
  <c r="H228" i="9" s="1"/>
  <c r="F227" i="9"/>
  <c r="H227" i="9" s="1"/>
  <c r="F226" i="9"/>
  <c r="H226" i="9" s="1"/>
  <c r="H225" i="9"/>
  <c r="F225" i="9"/>
  <c r="F224" i="9"/>
  <c r="H224" i="9" s="1"/>
  <c r="F223" i="9"/>
  <c r="H223" i="9" s="1"/>
  <c r="F222" i="9"/>
  <c r="H222" i="9" s="1"/>
  <c r="F221" i="9"/>
  <c r="H221" i="9" s="1"/>
  <c r="F220" i="9"/>
  <c r="H220" i="9" s="1"/>
  <c r="F219" i="9"/>
  <c r="H219" i="9" s="1"/>
  <c r="F218" i="9"/>
  <c r="H218" i="9" s="1"/>
  <c r="H217" i="9"/>
  <c r="F217" i="9"/>
  <c r="F216" i="9"/>
  <c r="H216" i="9" s="1"/>
  <c r="H215" i="9"/>
  <c r="F215" i="9"/>
  <c r="F214" i="9"/>
  <c r="H214" i="9" s="1"/>
  <c r="F213" i="9"/>
  <c r="H213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G204" i="9"/>
  <c r="E204" i="9"/>
  <c r="F204" i="9" s="1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G195" i="9"/>
  <c r="F195" i="9"/>
  <c r="E195" i="9"/>
  <c r="F193" i="9"/>
  <c r="H193" i="9" s="1"/>
  <c r="F192" i="9"/>
  <c r="H192" i="9" s="1"/>
  <c r="F191" i="9"/>
  <c r="H191" i="9" s="1"/>
  <c r="G190" i="9"/>
  <c r="E190" i="9"/>
  <c r="F190" i="9" s="1"/>
  <c r="F189" i="9"/>
  <c r="H189" i="9" s="1"/>
  <c r="H188" i="9"/>
  <c r="F188" i="9"/>
  <c r="F187" i="9"/>
  <c r="H187" i="9" s="1"/>
  <c r="G186" i="9"/>
  <c r="E186" i="9"/>
  <c r="F186" i="9" s="1"/>
  <c r="F185" i="9"/>
  <c r="H185" i="9" s="1"/>
  <c r="F184" i="9"/>
  <c r="H184" i="9" s="1"/>
  <c r="H183" i="9"/>
  <c r="F183" i="9"/>
  <c r="F182" i="9"/>
  <c r="H182" i="9" s="1"/>
  <c r="G181" i="9"/>
  <c r="E181" i="9"/>
  <c r="F181" i="9" s="1"/>
  <c r="F180" i="9"/>
  <c r="H180" i="9" s="1"/>
  <c r="G179" i="9"/>
  <c r="F179" i="9"/>
  <c r="E179" i="9"/>
  <c r="E178" i="9" s="1"/>
  <c r="F178" i="9" s="1"/>
  <c r="G178" i="9"/>
  <c r="F177" i="9"/>
  <c r="H177" i="9" s="1"/>
  <c r="H176" i="9"/>
  <c r="F176" i="9"/>
  <c r="G175" i="9"/>
  <c r="E175" i="9"/>
  <c r="F175" i="9" s="1"/>
  <c r="F173" i="9"/>
  <c r="H173" i="9" s="1"/>
  <c r="H172" i="9"/>
  <c r="F172" i="9"/>
  <c r="G171" i="9"/>
  <c r="E171" i="9"/>
  <c r="F171" i="9" s="1"/>
  <c r="F169" i="9"/>
  <c r="H169" i="9" s="1"/>
  <c r="H168" i="9"/>
  <c r="F168" i="9"/>
  <c r="F167" i="9"/>
  <c r="H167" i="9" s="1"/>
  <c r="F166" i="9"/>
  <c r="H166" i="9" s="1"/>
  <c r="F165" i="9"/>
  <c r="H165" i="9" s="1"/>
  <c r="F164" i="9"/>
  <c r="H164" i="9" s="1"/>
  <c r="G163" i="9"/>
  <c r="E163" i="9"/>
  <c r="F163" i="9" s="1"/>
  <c r="F162" i="9"/>
  <c r="H162" i="9" s="1"/>
  <c r="F161" i="9"/>
  <c r="H161" i="9" s="1"/>
  <c r="G160" i="9"/>
  <c r="E160" i="9"/>
  <c r="E150" i="9" s="1"/>
  <c r="F150" i="9" s="1"/>
  <c r="F159" i="9"/>
  <c r="H159" i="9" s="1"/>
  <c r="H158" i="9"/>
  <c r="F158" i="9"/>
  <c r="F157" i="9"/>
  <c r="H157" i="9" s="1"/>
  <c r="H156" i="9"/>
  <c r="F156" i="9"/>
  <c r="F155" i="9"/>
  <c r="H155" i="9" s="1"/>
  <c r="H154" i="9"/>
  <c r="F154" i="9"/>
  <c r="F153" i="9"/>
  <c r="H153" i="9" s="1"/>
  <c r="F152" i="9"/>
  <c r="H152" i="9" s="1"/>
  <c r="F151" i="9"/>
  <c r="H151" i="9" s="1"/>
  <c r="F149" i="9"/>
  <c r="H149" i="9" s="1"/>
  <c r="F148" i="9"/>
  <c r="H148" i="9" s="1"/>
  <c r="H147" i="9"/>
  <c r="F147" i="9"/>
  <c r="F146" i="9"/>
  <c r="H146" i="9" s="1"/>
  <c r="H145" i="9"/>
  <c r="F145" i="9"/>
  <c r="G144" i="9"/>
  <c r="F144" i="9"/>
  <c r="E144" i="9"/>
  <c r="F143" i="9"/>
  <c r="H143" i="9" s="1"/>
  <c r="F142" i="9"/>
  <c r="H142" i="9" s="1"/>
  <c r="F141" i="9"/>
  <c r="H141" i="9" s="1"/>
  <c r="F140" i="9"/>
  <c r="H140" i="9" s="1"/>
  <c r="G139" i="9"/>
  <c r="E139" i="9"/>
  <c r="E138" i="9" s="1"/>
  <c r="F138" i="9" s="1"/>
  <c r="F137" i="9"/>
  <c r="H137" i="9" s="1"/>
  <c r="F136" i="9"/>
  <c r="H136" i="9" s="1"/>
  <c r="F135" i="9"/>
  <c r="H135" i="9" s="1"/>
  <c r="F134" i="9"/>
  <c r="H134" i="9" s="1"/>
  <c r="F133" i="9"/>
  <c r="H133" i="9" s="1"/>
  <c r="F132" i="9"/>
  <c r="H132" i="9" s="1"/>
  <c r="G131" i="9"/>
  <c r="E131" i="9"/>
  <c r="F131" i="9" s="1"/>
  <c r="F130" i="9"/>
  <c r="H130" i="9" s="1"/>
  <c r="H129" i="9"/>
  <c r="F129" i="9"/>
  <c r="G128" i="9"/>
  <c r="F128" i="9"/>
  <c r="E128" i="9"/>
  <c r="F127" i="9"/>
  <c r="H127" i="9" s="1"/>
  <c r="H126" i="9"/>
  <c r="F126" i="9"/>
  <c r="F125" i="9"/>
  <c r="H125" i="9" s="1"/>
  <c r="G124" i="9"/>
  <c r="E124" i="9"/>
  <c r="H123" i="9"/>
  <c r="F123" i="9"/>
  <c r="F122" i="9"/>
  <c r="H122" i="9" s="1"/>
  <c r="H121" i="9"/>
  <c r="F121" i="9"/>
  <c r="F120" i="9"/>
  <c r="H120" i="9" s="1"/>
  <c r="F119" i="9"/>
  <c r="H119" i="9" s="1"/>
  <c r="G118" i="9"/>
  <c r="E118" i="9"/>
  <c r="F118" i="9" s="1"/>
  <c r="F117" i="9"/>
  <c r="H117" i="9" s="1"/>
  <c r="F116" i="9"/>
  <c r="H116" i="9" s="1"/>
  <c r="F115" i="9"/>
  <c r="H115" i="9" s="1"/>
  <c r="F114" i="9"/>
  <c r="H114" i="9" s="1"/>
  <c r="F113" i="9"/>
  <c r="H113" i="9" s="1"/>
  <c r="F112" i="9"/>
  <c r="H112" i="9" s="1"/>
  <c r="F111" i="9"/>
  <c r="H111" i="9" s="1"/>
  <c r="H110" i="9"/>
  <c r="F110" i="9"/>
  <c r="G109" i="9"/>
  <c r="F109" i="9"/>
  <c r="E109" i="9"/>
  <c r="F107" i="9"/>
  <c r="H107" i="9" s="1"/>
  <c r="H106" i="9"/>
  <c r="F106" i="9"/>
  <c r="F105" i="9"/>
  <c r="H105" i="9" s="1"/>
  <c r="F104" i="9"/>
  <c r="H104" i="9" s="1"/>
  <c r="F103" i="9"/>
  <c r="H103" i="9" s="1"/>
  <c r="F102" i="9"/>
  <c r="H102" i="9" s="1"/>
  <c r="G101" i="9"/>
  <c r="F101" i="9"/>
  <c r="H101" i="9" s="1"/>
  <c r="E101" i="9"/>
  <c r="F100" i="9"/>
  <c r="H100" i="9" s="1"/>
  <c r="F99" i="9"/>
  <c r="H99" i="9" s="1"/>
  <c r="H98" i="9"/>
  <c r="F98" i="9"/>
  <c r="H97" i="9"/>
  <c r="F97" i="9"/>
  <c r="G96" i="9"/>
  <c r="E96" i="9"/>
  <c r="F96" i="9" s="1"/>
  <c r="H96" i="9" s="1"/>
  <c r="H95" i="9"/>
  <c r="F95" i="9"/>
  <c r="H94" i="9"/>
  <c r="F94" i="9"/>
  <c r="F93" i="9"/>
  <c r="H93" i="9" s="1"/>
  <c r="G92" i="9"/>
  <c r="E92" i="9"/>
  <c r="F92" i="9" s="1"/>
  <c r="H92" i="9" s="1"/>
  <c r="H91" i="9"/>
  <c r="F91" i="9"/>
  <c r="F90" i="9"/>
  <c r="H90" i="9" s="1"/>
  <c r="G89" i="9"/>
  <c r="E89" i="9"/>
  <c r="F89" i="9" s="1"/>
  <c r="H89" i="9" s="1"/>
  <c r="H88" i="9"/>
  <c r="F88" i="9"/>
  <c r="F87" i="9"/>
  <c r="H87" i="9" s="1"/>
  <c r="G86" i="9"/>
  <c r="E86" i="9"/>
  <c r="F86" i="9" s="1"/>
  <c r="H85" i="9"/>
  <c r="F85" i="9"/>
  <c r="F84" i="9"/>
  <c r="H84" i="9" s="1"/>
  <c r="G83" i="9"/>
  <c r="E83" i="9"/>
  <c r="F83" i="9" s="1"/>
  <c r="H83" i="9" s="1"/>
  <c r="H81" i="9"/>
  <c r="F81" i="9"/>
  <c r="F80" i="9"/>
  <c r="H80" i="9" s="1"/>
  <c r="F79" i="9"/>
  <c r="H79" i="9" s="1"/>
  <c r="F78" i="9"/>
  <c r="H78" i="9" s="1"/>
  <c r="F77" i="9"/>
  <c r="H77" i="9" s="1"/>
  <c r="G76" i="9"/>
  <c r="G71" i="9" s="1"/>
  <c r="E76" i="9"/>
  <c r="F76" i="9" s="1"/>
  <c r="F75" i="9"/>
  <c r="H75" i="9" s="1"/>
  <c r="F74" i="9"/>
  <c r="H74" i="9" s="1"/>
  <c r="F73" i="9"/>
  <c r="H73" i="9" s="1"/>
  <c r="G72" i="9"/>
  <c r="E72" i="9"/>
  <c r="F72" i="9" s="1"/>
  <c r="H72" i="9" s="1"/>
  <c r="H70" i="9"/>
  <c r="F70" i="9"/>
  <c r="F69" i="9"/>
  <c r="H69" i="9" s="1"/>
  <c r="H68" i="9"/>
  <c r="F68" i="9"/>
  <c r="G67" i="9"/>
  <c r="G55" i="9" s="1"/>
  <c r="F67" i="9"/>
  <c r="E67" i="9"/>
  <c r="F66" i="9"/>
  <c r="H66" i="9" s="1"/>
  <c r="F65" i="9"/>
  <c r="H65" i="9" s="1"/>
  <c r="F64" i="9"/>
  <c r="H64" i="9" s="1"/>
  <c r="F63" i="9"/>
  <c r="H63" i="9" s="1"/>
  <c r="F62" i="9"/>
  <c r="H62" i="9" s="1"/>
  <c r="G61" i="9"/>
  <c r="E61" i="9"/>
  <c r="F61" i="9" s="1"/>
  <c r="H61" i="9" s="1"/>
  <c r="F60" i="9"/>
  <c r="H60" i="9" s="1"/>
  <c r="F59" i="9"/>
  <c r="H59" i="9" s="1"/>
  <c r="F58" i="9"/>
  <c r="H58" i="9" s="1"/>
  <c r="F57" i="9"/>
  <c r="H57" i="9" s="1"/>
  <c r="G56" i="9"/>
  <c r="E56" i="9"/>
  <c r="F56" i="9" s="1"/>
  <c r="H56" i="9" s="1"/>
  <c r="F54" i="9"/>
  <c r="H54" i="9" s="1"/>
  <c r="F53" i="9"/>
  <c r="H53" i="9" s="1"/>
  <c r="F52" i="9"/>
  <c r="H52" i="9" s="1"/>
  <c r="F51" i="9"/>
  <c r="H51" i="9" s="1"/>
  <c r="H50" i="9"/>
  <c r="F50" i="9"/>
  <c r="F49" i="9"/>
  <c r="H49" i="9" s="1"/>
  <c r="H48" i="9"/>
  <c r="F48" i="9"/>
  <c r="F47" i="9"/>
  <c r="H47" i="9" s="1"/>
  <c r="G46" i="9"/>
  <c r="E46" i="9"/>
  <c r="F46" i="9" s="1"/>
  <c r="H45" i="9"/>
  <c r="F45" i="9"/>
  <c r="F44" i="9"/>
  <c r="H44" i="9" s="1"/>
  <c r="H43" i="9"/>
  <c r="F43" i="9"/>
  <c r="F42" i="9"/>
  <c r="H42" i="9" s="1"/>
  <c r="H41" i="9"/>
  <c r="F41" i="9"/>
  <c r="F40" i="9"/>
  <c r="H40" i="9" s="1"/>
  <c r="F39" i="9"/>
  <c r="H39" i="9" s="1"/>
  <c r="F38" i="9"/>
  <c r="H38" i="9" s="1"/>
  <c r="F37" i="9"/>
  <c r="H37" i="9" s="1"/>
  <c r="F36" i="9"/>
  <c r="H36" i="9" s="1"/>
  <c r="F35" i="9"/>
  <c r="H35" i="9" s="1"/>
  <c r="G34" i="9"/>
  <c r="E34" i="9"/>
  <c r="F34" i="9" s="1"/>
  <c r="H34" i="9" s="1"/>
  <c r="F33" i="9"/>
  <c r="H33" i="9" s="1"/>
  <c r="F32" i="9"/>
  <c r="H32" i="9" s="1"/>
  <c r="F31" i="9"/>
  <c r="H31" i="9" s="1"/>
  <c r="G30" i="9"/>
  <c r="E30" i="9"/>
  <c r="F30" i="9" s="1"/>
  <c r="F29" i="9"/>
  <c r="H29" i="9" s="1"/>
  <c r="F28" i="9"/>
  <c r="H28" i="9" s="1"/>
  <c r="G27" i="9"/>
  <c r="E27" i="9"/>
  <c r="F27" i="9" s="1"/>
  <c r="H27" i="9" s="1"/>
  <c r="F26" i="9"/>
  <c r="H26" i="9" s="1"/>
  <c r="F25" i="9"/>
  <c r="H25" i="9" s="1"/>
  <c r="F24" i="9"/>
  <c r="H24" i="9" s="1"/>
  <c r="F23" i="9"/>
  <c r="H23" i="9" s="1"/>
  <c r="F22" i="9"/>
  <c r="H22" i="9" s="1"/>
  <c r="F21" i="9"/>
  <c r="H21" i="9" s="1"/>
  <c r="G20" i="9"/>
  <c r="E20" i="9"/>
  <c r="F20" i="9" s="1"/>
  <c r="F19" i="9"/>
  <c r="H19" i="9" s="1"/>
  <c r="F18" i="9"/>
  <c r="H18" i="9" s="1"/>
  <c r="F17" i="9"/>
  <c r="H17" i="9" s="1"/>
  <c r="F16" i="9"/>
  <c r="H16" i="9" s="1"/>
  <c r="H15" i="9"/>
  <c r="F15" i="9"/>
  <c r="F14" i="9"/>
  <c r="H14" i="9" s="1"/>
  <c r="H13" i="9"/>
  <c r="F13" i="9"/>
  <c r="G12" i="9"/>
  <c r="F12" i="9"/>
  <c r="H12" i="9" s="1"/>
  <c r="E12" i="9"/>
  <c r="F11" i="9"/>
  <c r="H11" i="9" s="1"/>
  <c r="F10" i="9"/>
  <c r="H10" i="9" s="1"/>
  <c r="F9" i="9"/>
  <c r="H9" i="9" s="1"/>
  <c r="G8" i="9"/>
  <c r="E8" i="9"/>
  <c r="H46" i="9" l="1"/>
  <c r="E71" i="9"/>
  <c r="F71" i="9" s="1"/>
  <c r="H71" i="9" s="1"/>
  <c r="H86" i="9"/>
  <c r="F139" i="9"/>
  <c r="H139" i="9" s="1"/>
  <c r="H179" i="9"/>
  <c r="E273" i="9"/>
  <c r="F273" i="9" s="1"/>
  <c r="H278" i="9"/>
  <c r="E7" i="11"/>
  <c r="M7" i="11"/>
  <c r="I55" i="11"/>
  <c r="M108" i="11"/>
  <c r="I82" i="12"/>
  <c r="N12" i="11"/>
  <c r="P12" i="11" s="1"/>
  <c r="N27" i="11"/>
  <c r="P27" i="11" s="1"/>
  <c r="F55" i="11"/>
  <c r="N163" i="11"/>
  <c r="P163" i="11" s="1"/>
  <c r="E7" i="9"/>
  <c r="F160" i="9"/>
  <c r="M82" i="11"/>
  <c r="G108" i="11"/>
  <c r="H269" i="12"/>
  <c r="J269" i="12" s="1"/>
  <c r="E267" i="12"/>
  <c r="H267" i="12" s="1"/>
  <c r="G89" i="13"/>
  <c r="I89" i="13" s="1"/>
  <c r="I204" i="13"/>
  <c r="L7" i="11"/>
  <c r="H163" i="9"/>
  <c r="G7" i="9"/>
  <c r="H144" i="9"/>
  <c r="E82" i="11"/>
  <c r="H131" i="9"/>
  <c r="E170" i="9"/>
  <c r="F170" i="9" s="1"/>
  <c r="E174" i="9"/>
  <c r="F174" i="9" s="1"/>
  <c r="H181" i="9"/>
  <c r="H186" i="9"/>
  <c r="H190" i="9"/>
  <c r="H288" i="9"/>
  <c r="N34" i="11"/>
  <c r="P34" i="11" s="1"/>
  <c r="L55" i="11"/>
  <c r="N96" i="11"/>
  <c r="P96" i="11" s="1"/>
  <c r="K273" i="11"/>
  <c r="H76" i="12"/>
  <c r="H89" i="12"/>
  <c r="J89" i="12" s="1"/>
  <c r="H175" i="9"/>
  <c r="I7" i="11"/>
  <c r="J82" i="11"/>
  <c r="J194" i="11" s="1"/>
  <c r="N144" i="11"/>
  <c r="P144" i="11" s="1"/>
  <c r="H333" i="11"/>
  <c r="J61" i="12"/>
  <c r="G86" i="13"/>
  <c r="I86" i="13" s="1"/>
  <c r="E82" i="13"/>
  <c r="G82" i="9"/>
  <c r="H109" i="9"/>
  <c r="G286" i="9"/>
  <c r="G297" i="9" s="1"/>
  <c r="N46" i="11"/>
  <c r="P46" i="11" s="1"/>
  <c r="J108" i="11"/>
  <c r="N131" i="11"/>
  <c r="P131" i="11" s="1"/>
  <c r="O150" i="11"/>
  <c r="H171" i="9"/>
  <c r="H256" i="9"/>
  <c r="H118" i="9"/>
  <c r="H128" i="9"/>
  <c r="H178" i="9"/>
  <c r="E267" i="9"/>
  <c r="F267" i="9" s="1"/>
  <c r="H267" i="9" s="1"/>
  <c r="N30" i="11"/>
  <c r="P30" i="11" s="1"/>
  <c r="H20" i="9"/>
  <c r="H30" i="9"/>
  <c r="E55" i="9"/>
  <c r="F55" i="9" s="1"/>
  <c r="H55" i="9" s="1"/>
  <c r="L71" i="11"/>
  <c r="G82" i="11"/>
  <c r="I82" i="11"/>
  <c r="K108" i="11"/>
  <c r="K194" i="11" s="1"/>
  <c r="K274" i="11" s="1"/>
  <c r="K334" i="11" s="1"/>
  <c r="K336" i="11" s="1"/>
  <c r="L297" i="11"/>
  <c r="G131" i="13"/>
  <c r="I131" i="13" s="1"/>
  <c r="N20" i="11"/>
  <c r="P20" i="11" s="1"/>
  <c r="E55" i="11"/>
  <c r="M55" i="11"/>
  <c r="I71" i="11"/>
  <c r="N71" i="11" s="1"/>
  <c r="P71" i="11" s="1"/>
  <c r="N89" i="11"/>
  <c r="P89" i="11" s="1"/>
  <c r="F108" i="11"/>
  <c r="O108" i="11"/>
  <c r="N128" i="11"/>
  <c r="P128" i="11" s="1"/>
  <c r="G150" i="11"/>
  <c r="G194" i="11" s="1"/>
  <c r="G274" i="11" s="1"/>
  <c r="G334" i="11" s="1"/>
  <c r="G336" i="11" s="1"/>
  <c r="L273" i="11"/>
  <c r="N303" i="11"/>
  <c r="P303" i="11" s="1"/>
  <c r="M333" i="11"/>
  <c r="E315" i="11"/>
  <c r="F71" i="12"/>
  <c r="H160" i="12"/>
  <c r="J160" i="12" s="1"/>
  <c r="I286" i="12"/>
  <c r="I297" i="12" s="1"/>
  <c r="G109" i="13"/>
  <c r="I109" i="13" s="1"/>
  <c r="G163" i="13"/>
  <c r="I163" i="13" s="1"/>
  <c r="F178" i="13"/>
  <c r="G178" i="13" s="1"/>
  <c r="I178" i="13" s="1"/>
  <c r="G181" i="13"/>
  <c r="I181" i="13" s="1"/>
  <c r="F273" i="13"/>
  <c r="E286" i="13"/>
  <c r="G286" i="13" s="1"/>
  <c r="I286" i="13" s="1"/>
  <c r="I273" i="11"/>
  <c r="F286" i="11"/>
  <c r="F297" i="11" s="1"/>
  <c r="F333" i="11"/>
  <c r="G7" i="12"/>
  <c r="H67" i="12"/>
  <c r="J67" i="12" s="1"/>
  <c r="H118" i="12"/>
  <c r="J118" i="12" s="1"/>
  <c r="H128" i="12"/>
  <c r="J128" i="12" s="1"/>
  <c r="H131" i="12"/>
  <c r="J131" i="12" s="1"/>
  <c r="H190" i="12"/>
  <c r="F273" i="12"/>
  <c r="I46" i="13"/>
  <c r="I76" i="13"/>
  <c r="F150" i="13"/>
  <c r="I190" i="13"/>
  <c r="H273" i="13"/>
  <c r="N86" i="11"/>
  <c r="P86" i="11" s="1"/>
  <c r="N109" i="11"/>
  <c r="P109" i="11" s="1"/>
  <c r="L138" i="11"/>
  <c r="I150" i="11"/>
  <c r="N178" i="11"/>
  <c r="P178" i="11" s="1"/>
  <c r="N190" i="11"/>
  <c r="P190" i="11" s="1"/>
  <c r="O273" i="11"/>
  <c r="G286" i="11"/>
  <c r="G297" i="11" s="1"/>
  <c r="N288" i="11"/>
  <c r="H96" i="12"/>
  <c r="J96" i="12" s="1"/>
  <c r="H124" i="12"/>
  <c r="H186" i="12"/>
  <c r="H303" i="12"/>
  <c r="F7" i="13"/>
  <c r="G83" i="13"/>
  <c r="I83" i="13" s="1"/>
  <c r="G101" i="13"/>
  <c r="I101" i="13" s="1"/>
  <c r="H108" i="13"/>
  <c r="G233" i="13"/>
  <c r="I233" i="13" s="1"/>
  <c r="G269" i="13"/>
  <c r="I269" i="13" s="1"/>
  <c r="F286" i="13"/>
  <c r="F297" i="13" s="1"/>
  <c r="G332" i="13"/>
  <c r="I332" i="13" s="1"/>
  <c r="N282" i="11"/>
  <c r="P282" i="11" s="1"/>
  <c r="J92" i="12"/>
  <c r="I273" i="12"/>
  <c r="J264" i="12"/>
  <c r="I275" i="13"/>
  <c r="G315" i="13"/>
  <c r="I315" i="13" s="1"/>
  <c r="H20" i="12"/>
  <c r="J20" i="12" s="1"/>
  <c r="H101" i="12"/>
  <c r="J101" i="12" s="1"/>
  <c r="H144" i="12"/>
  <c r="J144" i="12" s="1"/>
  <c r="H181" i="12"/>
  <c r="J181" i="12" s="1"/>
  <c r="N170" i="11"/>
  <c r="N181" i="11"/>
  <c r="P181" i="11" s="1"/>
  <c r="N257" i="11"/>
  <c r="P257" i="11" s="1"/>
  <c r="J297" i="11"/>
  <c r="N278" i="11"/>
  <c r="P278" i="11" s="1"/>
  <c r="M286" i="11"/>
  <c r="M297" i="11" s="1"/>
  <c r="J333" i="11"/>
  <c r="I108" i="12"/>
  <c r="H233" i="12"/>
  <c r="J233" i="12" s="1"/>
  <c r="I333" i="12"/>
  <c r="G27" i="13"/>
  <c r="I27" i="13" s="1"/>
  <c r="E71" i="13"/>
  <c r="G71" i="13" s="1"/>
  <c r="I71" i="13" s="1"/>
  <c r="G170" i="13"/>
  <c r="I170" i="13" s="1"/>
  <c r="G92" i="13"/>
  <c r="I92" i="13" s="1"/>
  <c r="F82" i="13"/>
  <c r="G61" i="13"/>
  <c r="I61" i="13" s="1"/>
  <c r="F55" i="13"/>
  <c r="F194" i="13" s="1"/>
  <c r="F274" i="13" s="1"/>
  <c r="F334" i="13" s="1"/>
  <c r="F336" i="13" s="1"/>
  <c r="G82" i="13"/>
  <c r="I34" i="13"/>
  <c r="E7" i="13"/>
  <c r="G20" i="13"/>
  <c r="I20" i="13" s="1"/>
  <c r="I333" i="13"/>
  <c r="G333" i="13"/>
  <c r="H82" i="13"/>
  <c r="H194" i="13" s="1"/>
  <c r="H274" i="13" s="1"/>
  <c r="I144" i="13"/>
  <c r="E150" i="13"/>
  <c r="G150" i="13" s="1"/>
  <c r="I150" i="13" s="1"/>
  <c r="I195" i="13"/>
  <c r="E174" i="13"/>
  <c r="G174" i="13" s="1"/>
  <c r="I174" i="13" s="1"/>
  <c r="G175" i="13"/>
  <c r="I175" i="13" s="1"/>
  <c r="E108" i="13"/>
  <c r="G108" i="13" s="1"/>
  <c r="E138" i="13"/>
  <c r="G138" i="13" s="1"/>
  <c r="I138" i="13" s="1"/>
  <c r="G139" i="13"/>
  <c r="I139" i="13" s="1"/>
  <c r="E296" i="13"/>
  <c r="G288" i="13"/>
  <c r="I288" i="13" s="1"/>
  <c r="E256" i="13"/>
  <c r="G257" i="13"/>
  <c r="I257" i="13" s="1"/>
  <c r="H333" i="13"/>
  <c r="G278" i="13"/>
  <c r="I278" i="13" s="1"/>
  <c r="G303" i="13"/>
  <c r="I303" i="13" s="1"/>
  <c r="G320" i="13"/>
  <c r="I320" i="13" s="1"/>
  <c r="G82" i="12"/>
  <c r="H83" i="12"/>
  <c r="J83" i="12" s="1"/>
  <c r="H27" i="12"/>
  <c r="J27" i="12" s="1"/>
  <c r="G55" i="12"/>
  <c r="J124" i="12"/>
  <c r="H139" i="12"/>
  <c r="J139" i="12" s="1"/>
  <c r="G138" i="12"/>
  <c r="H138" i="12" s="1"/>
  <c r="J138" i="12" s="1"/>
  <c r="J190" i="12"/>
  <c r="G286" i="12"/>
  <c r="G297" i="12" s="1"/>
  <c r="H30" i="12"/>
  <c r="J30" i="12" s="1"/>
  <c r="I71" i="12"/>
  <c r="J76" i="12"/>
  <c r="G108" i="12"/>
  <c r="H109" i="12"/>
  <c r="J109" i="12" s="1"/>
  <c r="H175" i="12"/>
  <c r="J175" i="12" s="1"/>
  <c r="G174" i="12"/>
  <c r="H174" i="12" s="1"/>
  <c r="J174" i="12" s="1"/>
  <c r="H178" i="12"/>
  <c r="J178" i="12" s="1"/>
  <c r="J186" i="12"/>
  <c r="H8" i="12"/>
  <c r="J8" i="12" s="1"/>
  <c r="E7" i="12"/>
  <c r="H150" i="12"/>
  <c r="J150" i="12" s="1"/>
  <c r="G150" i="12"/>
  <c r="H163" i="12"/>
  <c r="J163" i="12" s="1"/>
  <c r="H170" i="12"/>
  <c r="J170" i="12" s="1"/>
  <c r="G273" i="12"/>
  <c r="H195" i="12"/>
  <c r="J195" i="12" s="1"/>
  <c r="F7" i="12"/>
  <c r="E108" i="12"/>
  <c r="G170" i="12"/>
  <c r="H171" i="12"/>
  <c r="J171" i="12" s="1"/>
  <c r="I7" i="12"/>
  <c r="I194" i="12" s="1"/>
  <c r="I274" i="12" s="1"/>
  <c r="H34" i="12"/>
  <c r="J34" i="12" s="1"/>
  <c r="H56" i="12"/>
  <c r="J56" i="12" s="1"/>
  <c r="E55" i="12"/>
  <c r="H55" i="12" s="1"/>
  <c r="J55" i="12" s="1"/>
  <c r="H72" i="12"/>
  <c r="J72" i="12" s="1"/>
  <c r="E71" i="12"/>
  <c r="H71" i="12" s="1"/>
  <c r="J71" i="12" s="1"/>
  <c r="E82" i="12"/>
  <c r="H82" i="12" s="1"/>
  <c r="J82" i="12" s="1"/>
  <c r="G178" i="12"/>
  <c r="H179" i="12"/>
  <c r="J179" i="12" s="1"/>
  <c r="H256" i="12"/>
  <c r="J256" i="12" s="1"/>
  <c r="H257" i="12"/>
  <c r="J257" i="12" s="1"/>
  <c r="J267" i="12"/>
  <c r="F297" i="12"/>
  <c r="H282" i="12"/>
  <c r="J282" i="12" s="1"/>
  <c r="J303" i="12"/>
  <c r="H275" i="12"/>
  <c r="J275" i="12" s="1"/>
  <c r="E286" i="12"/>
  <c r="H315" i="12"/>
  <c r="J315" i="12" s="1"/>
  <c r="H278" i="12"/>
  <c r="J278" i="12" s="1"/>
  <c r="H296" i="12"/>
  <c r="J296" i="12" s="1"/>
  <c r="F333" i="12"/>
  <c r="H332" i="12"/>
  <c r="J332" i="12" s="1"/>
  <c r="E333" i="12"/>
  <c r="H288" i="12"/>
  <c r="J288" i="12" s="1"/>
  <c r="H320" i="12"/>
  <c r="J320" i="12" s="1"/>
  <c r="F194" i="11"/>
  <c r="F274" i="11" s="1"/>
  <c r="N7" i="11"/>
  <c r="P7" i="11" s="1"/>
  <c r="O194" i="11"/>
  <c r="O274" i="11" s="1"/>
  <c r="N179" i="11"/>
  <c r="P179" i="11" s="1"/>
  <c r="I333" i="11"/>
  <c r="N8" i="11"/>
  <c r="P8" i="11" s="1"/>
  <c r="I194" i="11"/>
  <c r="I274" i="11" s="1"/>
  <c r="N61" i="11"/>
  <c r="P61" i="11" s="1"/>
  <c r="N72" i="11"/>
  <c r="P72" i="11" s="1"/>
  <c r="N83" i="11"/>
  <c r="P83" i="11" s="1"/>
  <c r="H82" i="11"/>
  <c r="H194" i="11" s="1"/>
  <c r="H274" i="11" s="1"/>
  <c r="H334" i="11" s="1"/>
  <c r="H336" i="11" s="1"/>
  <c r="L82" i="11"/>
  <c r="L194" i="11" s="1"/>
  <c r="L274" i="11" s="1"/>
  <c r="L334" i="11" s="1"/>
  <c r="L336" i="11" s="1"/>
  <c r="N139" i="11"/>
  <c r="P139" i="11" s="1"/>
  <c r="P170" i="11"/>
  <c r="N204" i="11"/>
  <c r="P204" i="11" s="1"/>
  <c r="N108" i="11"/>
  <c r="P108" i="11" s="1"/>
  <c r="N124" i="11"/>
  <c r="P124" i="11" s="1"/>
  <c r="M194" i="11"/>
  <c r="M274" i="11" s="1"/>
  <c r="M334" i="11" s="1"/>
  <c r="M336" i="11" s="1"/>
  <c r="N67" i="11"/>
  <c r="P67" i="11" s="1"/>
  <c r="N76" i="11"/>
  <c r="P76" i="11" s="1"/>
  <c r="N101" i="11"/>
  <c r="P101" i="11" s="1"/>
  <c r="N118" i="11"/>
  <c r="P118" i="11" s="1"/>
  <c r="N138" i="11"/>
  <c r="P138" i="11" s="1"/>
  <c r="E150" i="11"/>
  <c r="N160" i="11"/>
  <c r="P160" i="11" s="1"/>
  <c r="N175" i="11"/>
  <c r="P175" i="11" s="1"/>
  <c r="N267" i="11"/>
  <c r="P267" i="11" s="1"/>
  <c r="N315" i="11"/>
  <c r="P315" i="11" s="1"/>
  <c r="N186" i="11"/>
  <c r="P186" i="11" s="1"/>
  <c r="N195" i="11"/>
  <c r="P195" i="11" s="1"/>
  <c r="M273" i="11"/>
  <c r="N233" i="11"/>
  <c r="P233" i="11" s="1"/>
  <c r="N269" i="11"/>
  <c r="P269" i="11" s="1"/>
  <c r="E286" i="11"/>
  <c r="P288" i="11"/>
  <c r="E296" i="11"/>
  <c r="N296" i="11" s="1"/>
  <c r="P296" i="11" s="1"/>
  <c r="N320" i="11"/>
  <c r="P320" i="11" s="1"/>
  <c r="E332" i="11"/>
  <c r="N332" i="11" s="1"/>
  <c r="P332" i="11" s="1"/>
  <c r="N171" i="11"/>
  <c r="P171" i="11" s="1"/>
  <c r="E256" i="11"/>
  <c r="N256" i="11" s="1"/>
  <c r="P256" i="11" s="1"/>
  <c r="I286" i="11"/>
  <c r="I297" i="11" s="1"/>
  <c r="E174" i="11"/>
  <c r="N174" i="11" s="1"/>
  <c r="P174" i="11" s="1"/>
  <c r="N264" i="11"/>
  <c r="P264" i="11" s="1"/>
  <c r="O286" i="11"/>
  <c r="O297" i="11" s="1"/>
  <c r="F273" i="11"/>
  <c r="J273" i="11"/>
  <c r="N275" i="11"/>
  <c r="P275" i="11" s="1"/>
  <c r="F7" i="9"/>
  <c r="H7" i="9" s="1"/>
  <c r="F8" i="9"/>
  <c r="H8" i="9" s="1"/>
  <c r="G108" i="9"/>
  <c r="G170" i="9"/>
  <c r="H170" i="9" s="1"/>
  <c r="G273" i="9"/>
  <c r="G150" i="9"/>
  <c r="H150" i="9" s="1"/>
  <c r="H160" i="9"/>
  <c r="F275" i="9"/>
  <c r="H275" i="9" s="1"/>
  <c r="E286" i="9"/>
  <c r="H67" i="9"/>
  <c r="E82" i="9"/>
  <c r="F82" i="9" s="1"/>
  <c r="E108" i="9"/>
  <c r="F108" i="9" s="1"/>
  <c r="F124" i="9"/>
  <c r="H124" i="9" s="1"/>
  <c r="H76" i="9"/>
  <c r="G138" i="9"/>
  <c r="H138" i="9" s="1"/>
  <c r="G174" i="9"/>
  <c r="H174" i="9" s="1"/>
  <c r="H296" i="9"/>
  <c r="F315" i="9"/>
  <c r="H315" i="9" s="1"/>
  <c r="E332" i="9"/>
  <c r="F332" i="9" s="1"/>
  <c r="H332" i="9" s="1"/>
  <c r="F320" i="9"/>
  <c r="H320" i="9" s="1"/>
  <c r="H195" i="9"/>
  <c r="H233" i="9"/>
  <c r="I82" i="13" l="1"/>
  <c r="E273" i="12"/>
  <c r="H273" i="12" s="1"/>
  <c r="J273" i="12" s="1"/>
  <c r="F334" i="11"/>
  <c r="F336" i="11" s="1"/>
  <c r="I334" i="12"/>
  <c r="I336" i="12" s="1"/>
  <c r="H334" i="13"/>
  <c r="H336" i="13" s="1"/>
  <c r="N150" i="11"/>
  <c r="P150" i="11" s="1"/>
  <c r="J274" i="11"/>
  <c r="J334" i="11" s="1"/>
  <c r="J336" i="11" s="1"/>
  <c r="E273" i="11"/>
  <c r="N273" i="11" s="1"/>
  <c r="P273" i="11" s="1"/>
  <c r="H108" i="9"/>
  <c r="I108" i="13"/>
  <c r="H273" i="9"/>
  <c r="H82" i="9"/>
  <c r="P333" i="11"/>
  <c r="H108" i="12"/>
  <c r="J108" i="12" s="1"/>
  <c r="G194" i="12"/>
  <c r="G274" i="12" s="1"/>
  <c r="G334" i="12" s="1"/>
  <c r="G336" i="12" s="1"/>
  <c r="E333" i="11"/>
  <c r="N333" i="11" s="1"/>
  <c r="F194" i="12"/>
  <c r="F274" i="12" s="1"/>
  <c r="N55" i="11"/>
  <c r="P55" i="11" s="1"/>
  <c r="G296" i="13"/>
  <c r="I296" i="13" s="1"/>
  <c r="I297" i="13" s="1"/>
  <c r="E297" i="13"/>
  <c r="G297" i="13" s="1"/>
  <c r="G55" i="13"/>
  <c r="I55" i="13" s="1"/>
  <c r="G256" i="13"/>
  <c r="I256" i="13" s="1"/>
  <c r="E273" i="13"/>
  <c r="G273" i="13" s="1"/>
  <c r="I273" i="13" s="1"/>
  <c r="G7" i="13"/>
  <c r="I7" i="13" s="1"/>
  <c r="E194" i="13"/>
  <c r="H286" i="12"/>
  <c r="J286" i="12" s="1"/>
  <c r="J297" i="12" s="1"/>
  <c r="E297" i="12"/>
  <c r="H297" i="12" s="1"/>
  <c r="F334" i="12"/>
  <c r="F336" i="12" s="1"/>
  <c r="H7" i="12"/>
  <c r="J7" i="12" s="1"/>
  <c r="E194" i="12"/>
  <c r="J333" i="12"/>
  <c r="H333" i="12"/>
  <c r="I334" i="11"/>
  <c r="I336" i="11" s="1"/>
  <c r="O334" i="11"/>
  <c r="O336" i="11" s="1"/>
  <c r="E194" i="11"/>
  <c r="N82" i="11"/>
  <c r="P82" i="11" s="1"/>
  <c r="N286" i="11"/>
  <c r="P286" i="11" s="1"/>
  <c r="P297" i="11" s="1"/>
  <c r="E297" i="11"/>
  <c r="N297" i="11" s="1"/>
  <c r="E333" i="9"/>
  <c r="F333" i="9" s="1"/>
  <c r="F286" i="9"/>
  <c r="H286" i="9" s="1"/>
  <c r="H297" i="9" s="1"/>
  <c r="E297" i="9"/>
  <c r="F297" i="9" s="1"/>
  <c r="H333" i="9"/>
  <c r="G194" i="9"/>
  <c r="G274" i="9" s="1"/>
  <c r="G334" i="9" s="1"/>
  <c r="G336" i="9" s="1"/>
  <c r="E194" i="9"/>
  <c r="E274" i="13" l="1"/>
  <c r="G194" i="13"/>
  <c r="I194" i="13" s="1"/>
  <c r="I274" i="13" s="1"/>
  <c r="I334" i="13" s="1"/>
  <c r="I336" i="13" s="1"/>
  <c r="E274" i="12"/>
  <c r="H194" i="12"/>
  <c r="J194" i="12" s="1"/>
  <c r="J274" i="12" s="1"/>
  <c r="J334" i="12" s="1"/>
  <c r="J336" i="12" s="1"/>
  <c r="N194" i="11"/>
  <c r="P194" i="11" s="1"/>
  <c r="P274" i="11" s="1"/>
  <c r="P334" i="11" s="1"/>
  <c r="P336" i="11" s="1"/>
  <c r="E274" i="11"/>
  <c r="E274" i="9"/>
  <c r="F194" i="9"/>
  <c r="H194" i="9" s="1"/>
  <c r="H274" i="9" s="1"/>
  <c r="H334" i="9" s="1"/>
  <c r="H336" i="9" s="1"/>
  <c r="G274" i="13" l="1"/>
  <c r="E334" i="13"/>
  <c r="E334" i="12"/>
  <c r="H274" i="12"/>
  <c r="N274" i="11"/>
  <c r="E334" i="11"/>
  <c r="E334" i="9"/>
  <c r="F274" i="9"/>
  <c r="E336" i="13" l="1"/>
  <c r="G336" i="13" s="1"/>
  <c r="G334" i="13"/>
  <c r="E336" i="12"/>
  <c r="H336" i="12" s="1"/>
  <c r="H334" i="12"/>
  <c r="N334" i="11"/>
  <c r="E336" i="11"/>
  <c r="N336" i="11" s="1"/>
  <c r="F334" i="9"/>
  <c r="E336" i="9"/>
  <c r="F336" i="9" s="1"/>
  <c r="G334" i="8" l="1"/>
  <c r="G331" i="8"/>
  <c r="G328" i="8"/>
  <c r="G327" i="8"/>
  <c r="G326" i="8"/>
  <c r="G325" i="8"/>
  <c r="G324" i="8"/>
  <c r="G323" i="8"/>
  <c r="G322" i="8"/>
  <c r="G321" i="8"/>
  <c r="G320" i="8"/>
  <c r="G319" i="8"/>
  <c r="F318" i="8"/>
  <c r="F329" i="8" s="1"/>
  <c r="E318" i="8"/>
  <c r="G318" i="8" s="1"/>
  <c r="G317" i="8"/>
  <c r="G316" i="8"/>
  <c r="G315" i="8"/>
  <c r="G314" i="8"/>
  <c r="G312" i="8"/>
  <c r="G311" i="8"/>
  <c r="G310" i="8"/>
  <c r="G309" i="8"/>
  <c r="G308" i="8"/>
  <c r="G307" i="8"/>
  <c r="G306" i="8"/>
  <c r="G305" i="8"/>
  <c r="G304" i="8"/>
  <c r="G303" i="8"/>
  <c r="F302" i="8"/>
  <c r="F313" i="8" s="1"/>
  <c r="F330" i="8" s="1"/>
  <c r="E302" i="8"/>
  <c r="G302" i="8" s="1"/>
  <c r="G301" i="8"/>
  <c r="G300" i="8"/>
  <c r="G299" i="8"/>
  <c r="G298" i="8"/>
  <c r="G297" i="8"/>
  <c r="G294" i="8"/>
  <c r="G293" i="8"/>
  <c r="G292" i="8"/>
  <c r="G291" i="8"/>
  <c r="G290" i="8"/>
  <c r="G289" i="8"/>
  <c r="G288" i="8"/>
  <c r="F287" i="8"/>
  <c r="F295" i="8" s="1"/>
  <c r="E287" i="8"/>
  <c r="E295" i="8" s="1"/>
  <c r="G295" i="8" s="1"/>
  <c r="G286" i="8"/>
  <c r="G284" i="8"/>
  <c r="G283" i="8"/>
  <c r="G282" i="8"/>
  <c r="F281" i="8"/>
  <c r="E281" i="8"/>
  <c r="G281" i="8" s="1"/>
  <c r="G280" i="8"/>
  <c r="G279" i="8"/>
  <c r="G278" i="8"/>
  <c r="F277" i="8"/>
  <c r="E277" i="8"/>
  <c r="G277" i="8" s="1"/>
  <c r="G276" i="8"/>
  <c r="G275" i="8"/>
  <c r="F274" i="8"/>
  <c r="E274" i="8"/>
  <c r="G271" i="8"/>
  <c r="G270" i="8"/>
  <c r="G269" i="8"/>
  <c r="F268" i="8"/>
  <c r="G268" i="8" s="1"/>
  <c r="E268" i="8"/>
  <c r="G267" i="8"/>
  <c r="E266" i="8"/>
  <c r="G265" i="8"/>
  <c r="G264" i="8"/>
  <c r="F263" i="8"/>
  <c r="G263" i="8" s="1"/>
  <c r="E263" i="8"/>
  <c r="G262" i="8"/>
  <c r="G261" i="8"/>
  <c r="G260" i="8"/>
  <c r="G259" i="8"/>
  <c r="G258" i="8"/>
  <c r="G257" i="8"/>
  <c r="F256" i="8"/>
  <c r="F255" i="8" s="1"/>
  <c r="G255" i="8" s="1"/>
  <c r="E256" i="8"/>
  <c r="E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F232" i="8"/>
  <c r="E232" i="8"/>
  <c r="G232" i="8" s="1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F203" i="8"/>
  <c r="E203" i="8"/>
  <c r="G203" i="8" s="1"/>
  <c r="G202" i="8"/>
  <c r="G201" i="8"/>
  <c r="G200" i="8"/>
  <c r="G199" i="8"/>
  <c r="G198" i="8"/>
  <c r="G197" i="8"/>
  <c r="G196" i="8"/>
  <c r="G195" i="8"/>
  <c r="F194" i="8"/>
  <c r="E194" i="8"/>
  <c r="G192" i="8"/>
  <c r="G191" i="8"/>
  <c r="G190" i="8"/>
  <c r="F189" i="8"/>
  <c r="E189" i="8"/>
  <c r="G189" i="8" s="1"/>
  <c r="G188" i="8"/>
  <c r="G187" i="8"/>
  <c r="G186" i="8"/>
  <c r="F185" i="8"/>
  <c r="E185" i="8"/>
  <c r="G185" i="8" s="1"/>
  <c r="G184" i="8"/>
  <c r="G183" i="8"/>
  <c r="G182" i="8"/>
  <c r="G181" i="8"/>
  <c r="F180" i="8"/>
  <c r="E180" i="8"/>
  <c r="G179" i="8"/>
  <c r="F178" i="8"/>
  <c r="G178" i="8" s="1"/>
  <c r="E178" i="8"/>
  <c r="E177" i="8"/>
  <c r="G176" i="8"/>
  <c r="G175" i="8"/>
  <c r="F174" i="8"/>
  <c r="E174" i="8"/>
  <c r="E173" i="8" s="1"/>
  <c r="G172" i="8"/>
  <c r="G171" i="8"/>
  <c r="F170" i="8"/>
  <c r="F169" i="8" s="1"/>
  <c r="E170" i="8"/>
  <c r="E169" i="8" s="1"/>
  <c r="G168" i="8"/>
  <c r="G167" i="8"/>
  <c r="G166" i="8"/>
  <c r="G165" i="8"/>
  <c r="G164" i="8"/>
  <c r="G163" i="8"/>
  <c r="F162" i="8"/>
  <c r="E162" i="8"/>
  <c r="G161" i="8"/>
  <c r="G160" i="8"/>
  <c r="F159" i="8"/>
  <c r="E159" i="8"/>
  <c r="G159" i="8" s="1"/>
  <c r="G158" i="8"/>
  <c r="G157" i="8"/>
  <c r="G156" i="8"/>
  <c r="G155" i="8"/>
  <c r="G154" i="8"/>
  <c r="G153" i="8"/>
  <c r="G152" i="8"/>
  <c r="G151" i="8"/>
  <c r="G150" i="8"/>
  <c r="F149" i="8"/>
  <c r="G148" i="8"/>
  <c r="G147" i="8"/>
  <c r="G146" i="8"/>
  <c r="G145" i="8"/>
  <c r="G144" i="8"/>
  <c r="F143" i="8"/>
  <c r="E143" i="8"/>
  <c r="G143" i="8" s="1"/>
  <c r="G142" i="8"/>
  <c r="G141" i="8"/>
  <c r="G140" i="8"/>
  <c r="G139" i="8"/>
  <c r="F138" i="8"/>
  <c r="E138" i="8"/>
  <c r="G138" i="8" s="1"/>
  <c r="G136" i="8"/>
  <c r="G135" i="8"/>
  <c r="G134" i="8"/>
  <c r="G133" i="8"/>
  <c r="G132" i="8"/>
  <c r="G131" i="8"/>
  <c r="F130" i="8"/>
  <c r="E130" i="8"/>
  <c r="G130" i="8" s="1"/>
  <c r="G129" i="8"/>
  <c r="G128" i="8"/>
  <c r="F127" i="8"/>
  <c r="E127" i="8"/>
  <c r="G127" i="8" s="1"/>
  <c r="G126" i="8"/>
  <c r="G125" i="8"/>
  <c r="G124" i="8"/>
  <c r="G123" i="8"/>
  <c r="F123" i="8"/>
  <c r="E123" i="8"/>
  <c r="G122" i="8"/>
  <c r="G121" i="8"/>
  <c r="G120" i="8"/>
  <c r="G119" i="8"/>
  <c r="G118" i="8"/>
  <c r="G117" i="8"/>
  <c r="F117" i="8"/>
  <c r="E117" i="8"/>
  <c r="G116" i="8"/>
  <c r="G115" i="8"/>
  <c r="G114" i="8"/>
  <c r="G113" i="8"/>
  <c r="G112" i="8"/>
  <c r="G111" i="8"/>
  <c r="G110" i="8"/>
  <c r="G109" i="8"/>
  <c r="F108" i="8"/>
  <c r="F107" i="8" s="1"/>
  <c r="E108" i="8"/>
  <c r="E107" i="8" s="1"/>
  <c r="G107" i="8" s="1"/>
  <c r="G106" i="8"/>
  <c r="G105" i="8"/>
  <c r="G104" i="8"/>
  <c r="G103" i="8"/>
  <c r="G102" i="8"/>
  <c r="G101" i="8"/>
  <c r="F100" i="8"/>
  <c r="G100" i="8" s="1"/>
  <c r="E100" i="8"/>
  <c r="G99" i="8"/>
  <c r="G98" i="8"/>
  <c r="G97" i="8"/>
  <c r="G96" i="8"/>
  <c r="F95" i="8"/>
  <c r="E95" i="8"/>
  <c r="E81" i="8" s="1"/>
  <c r="G94" i="8"/>
  <c r="G93" i="8"/>
  <c r="G92" i="8"/>
  <c r="F91" i="8"/>
  <c r="E91" i="8"/>
  <c r="G91" i="8" s="1"/>
  <c r="G90" i="8"/>
  <c r="G89" i="8"/>
  <c r="F88" i="8"/>
  <c r="E88" i="8"/>
  <c r="G87" i="8"/>
  <c r="G86" i="8"/>
  <c r="F85" i="8"/>
  <c r="E85" i="8"/>
  <c r="G84" i="8"/>
  <c r="G83" i="8"/>
  <c r="F82" i="8"/>
  <c r="G82" i="8" s="1"/>
  <c r="E82" i="8"/>
  <c r="G80" i="8"/>
  <c r="G79" i="8"/>
  <c r="G78" i="8"/>
  <c r="G77" i="8"/>
  <c r="G76" i="8"/>
  <c r="F75" i="8"/>
  <c r="E75" i="8"/>
  <c r="G74" i="8"/>
  <c r="G73" i="8"/>
  <c r="G72" i="8"/>
  <c r="F71" i="8"/>
  <c r="F70" i="8" s="1"/>
  <c r="E71" i="8"/>
  <c r="G71" i="8" s="1"/>
  <c r="G69" i="8"/>
  <c r="G68" i="8"/>
  <c r="G67" i="8"/>
  <c r="F66" i="8"/>
  <c r="E66" i="8"/>
  <c r="G65" i="8"/>
  <c r="G64" i="8"/>
  <c r="G63" i="8"/>
  <c r="G62" i="8"/>
  <c r="G61" i="8"/>
  <c r="F60" i="8"/>
  <c r="E60" i="8"/>
  <c r="G60" i="8" s="1"/>
  <c r="G59" i="8"/>
  <c r="G58" i="8"/>
  <c r="G57" i="8"/>
  <c r="G56" i="8"/>
  <c r="F55" i="8"/>
  <c r="G55" i="8" s="1"/>
  <c r="E55" i="8"/>
  <c r="F54" i="8"/>
  <c r="G53" i="8"/>
  <c r="G52" i="8"/>
  <c r="G51" i="8"/>
  <c r="G50" i="8"/>
  <c r="G49" i="8"/>
  <c r="G48" i="8"/>
  <c r="G47" i="8"/>
  <c r="G46" i="8"/>
  <c r="F45" i="8"/>
  <c r="E45" i="8"/>
  <c r="G45" i="8" s="1"/>
  <c r="G44" i="8"/>
  <c r="G43" i="8"/>
  <c r="G42" i="8"/>
  <c r="G41" i="8"/>
  <c r="G40" i="8"/>
  <c r="G39" i="8"/>
  <c r="G38" i="8"/>
  <c r="G37" i="8"/>
  <c r="G36" i="8"/>
  <c r="G35" i="8"/>
  <c r="G34" i="8"/>
  <c r="F33" i="8"/>
  <c r="E33" i="8"/>
  <c r="G33" i="8" s="1"/>
  <c r="G32" i="8"/>
  <c r="G31" i="8"/>
  <c r="G30" i="8"/>
  <c r="F29" i="8"/>
  <c r="E29" i="8"/>
  <c r="G28" i="8"/>
  <c r="G27" i="8"/>
  <c r="F26" i="8"/>
  <c r="G26" i="8" s="1"/>
  <c r="E26" i="8"/>
  <c r="G25" i="8"/>
  <c r="G24" i="8"/>
  <c r="G23" i="8"/>
  <c r="G22" i="8"/>
  <c r="G21" i="8"/>
  <c r="G20" i="8"/>
  <c r="G19" i="8"/>
  <c r="F19" i="8"/>
  <c r="E19" i="8"/>
  <c r="G18" i="8"/>
  <c r="G17" i="8"/>
  <c r="G16" i="8"/>
  <c r="G15" i="8"/>
  <c r="G14" i="8"/>
  <c r="G13" i="8"/>
  <c r="G12" i="8"/>
  <c r="F11" i="8"/>
  <c r="E11" i="8"/>
  <c r="G10" i="8"/>
  <c r="G9" i="8"/>
  <c r="G8" i="8"/>
  <c r="F7" i="8"/>
  <c r="F6" i="8" s="1"/>
  <c r="E7" i="8"/>
  <c r="G7" i="8" s="1"/>
  <c r="G334" i="6"/>
  <c r="G331" i="6"/>
  <c r="G328" i="6"/>
  <c r="G327" i="6"/>
  <c r="G326" i="6"/>
  <c r="G325" i="6"/>
  <c r="G324" i="6"/>
  <c r="G323" i="6"/>
  <c r="G322" i="6"/>
  <c r="G321" i="6"/>
  <c r="G320" i="6"/>
  <c r="G319" i="6"/>
  <c r="F318" i="6"/>
  <c r="F329" i="6" s="1"/>
  <c r="E318" i="6"/>
  <c r="G318" i="6" s="1"/>
  <c r="G317" i="6"/>
  <c r="G316" i="6"/>
  <c r="G315" i="6"/>
  <c r="G314" i="6"/>
  <c r="G312" i="6"/>
  <c r="G311" i="6"/>
  <c r="G310" i="6"/>
  <c r="G309" i="6"/>
  <c r="G308" i="6"/>
  <c r="G307" i="6"/>
  <c r="G306" i="6"/>
  <c r="G305" i="6"/>
  <c r="G304" i="6"/>
  <c r="G303" i="6"/>
  <c r="F302" i="6"/>
  <c r="F313" i="6" s="1"/>
  <c r="F330" i="6" s="1"/>
  <c r="E302" i="6"/>
  <c r="G302" i="6" s="1"/>
  <c r="G301" i="6"/>
  <c r="G300" i="6"/>
  <c r="G299" i="6"/>
  <c r="G298" i="6"/>
  <c r="G297" i="6"/>
  <c r="G294" i="6"/>
  <c r="G293" i="6"/>
  <c r="G292" i="6"/>
  <c r="G291" i="6"/>
  <c r="G290" i="6"/>
  <c r="G289" i="6"/>
  <c r="G288" i="6"/>
  <c r="F287" i="6"/>
  <c r="F295" i="6" s="1"/>
  <c r="E287" i="6"/>
  <c r="E295" i="6" s="1"/>
  <c r="G286" i="6"/>
  <c r="G284" i="6"/>
  <c r="G283" i="6"/>
  <c r="G282" i="6"/>
  <c r="F281" i="6"/>
  <c r="E281" i="6"/>
  <c r="G281" i="6" s="1"/>
  <c r="G280" i="6"/>
  <c r="G279" i="6"/>
  <c r="G278" i="6"/>
  <c r="F277" i="6"/>
  <c r="E277" i="6"/>
  <c r="E285" i="6" s="1"/>
  <c r="G276" i="6"/>
  <c r="G275" i="6"/>
  <c r="F274" i="6"/>
  <c r="F285" i="6" s="1"/>
  <c r="F296" i="6" s="1"/>
  <c r="E274" i="6"/>
  <c r="G271" i="6"/>
  <c r="G270" i="6"/>
  <c r="G269" i="6"/>
  <c r="F268" i="6"/>
  <c r="G268" i="6" s="1"/>
  <c r="E268" i="6"/>
  <c r="G267" i="6"/>
  <c r="E266" i="6"/>
  <c r="G265" i="6"/>
  <c r="G264" i="6"/>
  <c r="F263" i="6"/>
  <c r="E263" i="6"/>
  <c r="G263" i="6" s="1"/>
  <c r="G262" i="6"/>
  <c r="G261" i="6"/>
  <c r="G260" i="6"/>
  <c r="G259" i="6"/>
  <c r="G258" i="6"/>
  <c r="G257" i="6"/>
  <c r="F256" i="6"/>
  <c r="F255" i="6" s="1"/>
  <c r="E256" i="6"/>
  <c r="E255" i="6" s="1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F232" i="6"/>
  <c r="E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F203" i="6"/>
  <c r="E203" i="6"/>
  <c r="G203" i="6" s="1"/>
  <c r="G202" i="6"/>
  <c r="G201" i="6"/>
  <c r="G200" i="6"/>
  <c r="G199" i="6"/>
  <c r="G198" i="6"/>
  <c r="G197" i="6"/>
  <c r="G196" i="6"/>
  <c r="G195" i="6"/>
  <c r="F194" i="6"/>
  <c r="E194" i="6"/>
  <c r="G192" i="6"/>
  <c r="G191" i="6"/>
  <c r="G190" i="6"/>
  <c r="F189" i="6"/>
  <c r="E189" i="6"/>
  <c r="G189" i="6" s="1"/>
  <c r="G188" i="6"/>
  <c r="G187" i="6"/>
  <c r="G186" i="6"/>
  <c r="F185" i="6"/>
  <c r="E185" i="6"/>
  <c r="G185" i="6" s="1"/>
  <c r="G184" i="6"/>
  <c r="G183" i="6"/>
  <c r="G182" i="6"/>
  <c r="G181" i="6"/>
  <c r="F180" i="6"/>
  <c r="G180" i="6" s="1"/>
  <c r="E180" i="6"/>
  <c r="G179" i="6"/>
  <c r="F178" i="6"/>
  <c r="G178" i="6" s="1"/>
  <c r="E178" i="6"/>
  <c r="E177" i="6"/>
  <c r="G176" i="6"/>
  <c r="G175" i="6"/>
  <c r="F174" i="6"/>
  <c r="E174" i="6"/>
  <c r="E173" i="6" s="1"/>
  <c r="G173" i="6" s="1"/>
  <c r="F173" i="6"/>
  <c r="G172" i="6"/>
  <c r="G171" i="6"/>
  <c r="F170" i="6"/>
  <c r="G170" i="6" s="1"/>
  <c r="E170" i="6"/>
  <c r="E169" i="6"/>
  <c r="G168" i="6"/>
  <c r="G167" i="6"/>
  <c r="G166" i="6"/>
  <c r="G165" i="6"/>
  <c r="G164" i="6"/>
  <c r="G163" i="6"/>
  <c r="F162" i="6"/>
  <c r="E162" i="6"/>
  <c r="G161" i="6"/>
  <c r="G160" i="6"/>
  <c r="F159" i="6"/>
  <c r="E159" i="6"/>
  <c r="E149" i="6" s="1"/>
  <c r="G149" i="6" s="1"/>
  <c r="G158" i="6"/>
  <c r="G157" i="6"/>
  <c r="G156" i="6"/>
  <c r="G155" i="6"/>
  <c r="G154" i="6"/>
  <c r="G153" i="6"/>
  <c r="G152" i="6"/>
  <c r="G151" i="6"/>
  <c r="G150" i="6"/>
  <c r="F149" i="6"/>
  <c r="G148" i="6"/>
  <c r="G147" i="6"/>
  <c r="G146" i="6"/>
  <c r="G145" i="6"/>
  <c r="G144" i="6"/>
  <c r="F143" i="6"/>
  <c r="E143" i="6"/>
  <c r="G143" i="6" s="1"/>
  <c r="G142" i="6"/>
  <c r="G141" i="6"/>
  <c r="G140" i="6"/>
  <c r="G139" i="6"/>
  <c r="F138" i="6"/>
  <c r="F137" i="6" s="1"/>
  <c r="E138" i="6"/>
  <c r="G136" i="6"/>
  <c r="G135" i="6"/>
  <c r="G134" i="6"/>
  <c r="G133" i="6"/>
  <c r="G132" i="6"/>
  <c r="G131" i="6"/>
  <c r="F130" i="6"/>
  <c r="E130" i="6"/>
  <c r="G129" i="6"/>
  <c r="G128" i="6"/>
  <c r="F127" i="6"/>
  <c r="E127" i="6"/>
  <c r="G126" i="6"/>
  <c r="G125" i="6"/>
  <c r="G124" i="6"/>
  <c r="F123" i="6"/>
  <c r="E123" i="6"/>
  <c r="G123" i="6" s="1"/>
  <c r="G122" i="6"/>
  <c r="G121" i="6"/>
  <c r="G120" i="6"/>
  <c r="G119" i="6"/>
  <c r="G118" i="6"/>
  <c r="F117" i="6"/>
  <c r="E117" i="6"/>
  <c r="G117" i="6" s="1"/>
  <c r="G116" i="6"/>
  <c r="G115" i="6"/>
  <c r="G114" i="6"/>
  <c r="G113" i="6"/>
  <c r="G112" i="6"/>
  <c r="G111" i="6"/>
  <c r="G110" i="6"/>
  <c r="G109" i="6"/>
  <c r="F108" i="6"/>
  <c r="E108" i="6"/>
  <c r="E107" i="6" s="1"/>
  <c r="G106" i="6"/>
  <c r="G105" i="6"/>
  <c r="G104" i="6"/>
  <c r="G103" i="6"/>
  <c r="G102" i="6"/>
  <c r="G101" i="6"/>
  <c r="F100" i="6"/>
  <c r="E100" i="6"/>
  <c r="G99" i="6"/>
  <c r="G98" i="6"/>
  <c r="G97" i="6"/>
  <c r="G96" i="6"/>
  <c r="F95" i="6"/>
  <c r="E95" i="6"/>
  <c r="G95" i="6" s="1"/>
  <c r="G94" i="6"/>
  <c r="G93" i="6"/>
  <c r="G92" i="6"/>
  <c r="F91" i="6"/>
  <c r="E91" i="6"/>
  <c r="G91" i="6" s="1"/>
  <c r="G90" i="6"/>
  <c r="G89" i="6"/>
  <c r="G88" i="6"/>
  <c r="F88" i="6"/>
  <c r="E88" i="6"/>
  <c r="G87" i="6"/>
  <c r="G86" i="6"/>
  <c r="F85" i="6"/>
  <c r="E85" i="6"/>
  <c r="G84" i="6"/>
  <c r="G83" i="6"/>
  <c r="F82" i="6"/>
  <c r="E82" i="6"/>
  <c r="G82" i="6" s="1"/>
  <c r="G80" i="6"/>
  <c r="G79" i="6"/>
  <c r="G78" i="6"/>
  <c r="G77" i="6"/>
  <c r="G76" i="6"/>
  <c r="F75" i="6"/>
  <c r="E75" i="6"/>
  <c r="G74" i="6"/>
  <c r="G73" i="6"/>
  <c r="G72" i="6"/>
  <c r="F71" i="6"/>
  <c r="F70" i="6" s="1"/>
  <c r="E71" i="6"/>
  <c r="G71" i="6" s="1"/>
  <c r="G69" i="6"/>
  <c r="G68" i="6"/>
  <c r="G67" i="6"/>
  <c r="G66" i="6"/>
  <c r="F66" i="6"/>
  <c r="E66" i="6"/>
  <c r="G65" i="6"/>
  <c r="G64" i="6"/>
  <c r="G63" i="6"/>
  <c r="G62" i="6"/>
  <c r="G61" i="6"/>
  <c r="G60" i="6"/>
  <c r="F60" i="6"/>
  <c r="E60" i="6"/>
  <c r="E54" i="6" s="1"/>
  <c r="G59" i="6"/>
  <c r="G58" i="6"/>
  <c r="G57" i="6"/>
  <c r="G56" i="6"/>
  <c r="F55" i="6"/>
  <c r="F54" i="6" s="1"/>
  <c r="E55" i="6"/>
  <c r="G55" i="6" s="1"/>
  <c r="G53" i="6"/>
  <c r="G52" i="6"/>
  <c r="G51" i="6"/>
  <c r="G50" i="6"/>
  <c r="G49" i="6"/>
  <c r="G48" i="6"/>
  <c r="G47" i="6"/>
  <c r="G46" i="6"/>
  <c r="F45" i="6"/>
  <c r="E45" i="6"/>
  <c r="G45" i="6" s="1"/>
  <c r="G44" i="6"/>
  <c r="G43" i="6"/>
  <c r="G42" i="6"/>
  <c r="G41" i="6"/>
  <c r="G40" i="6"/>
  <c r="G39" i="6"/>
  <c r="G38" i="6"/>
  <c r="G37" i="6"/>
  <c r="G36" i="6"/>
  <c r="G35" i="6"/>
  <c r="G34" i="6"/>
  <c r="F33" i="6"/>
  <c r="E33" i="6"/>
  <c r="G33" i="6" s="1"/>
  <c r="G32" i="6"/>
  <c r="G31" i="6"/>
  <c r="G30" i="6"/>
  <c r="F29" i="6"/>
  <c r="E29" i="6"/>
  <c r="G29" i="6" s="1"/>
  <c r="G28" i="6"/>
  <c r="G27" i="6"/>
  <c r="F26" i="6"/>
  <c r="E26" i="6"/>
  <c r="G25" i="6"/>
  <c r="G24" i="6"/>
  <c r="G23" i="6"/>
  <c r="G22" i="6"/>
  <c r="G21" i="6"/>
  <c r="G20" i="6"/>
  <c r="F19" i="6"/>
  <c r="E19" i="6"/>
  <c r="G19" i="6" s="1"/>
  <c r="G18" i="6"/>
  <c r="G17" i="6"/>
  <c r="G16" i="6"/>
  <c r="G15" i="6"/>
  <c r="G14" i="6"/>
  <c r="G13" i="6"/>
  <c r="G12" i="6"/>
  <c r="F11" i="6"/>
  <c r="E11" i="6"/>
  <c r="G10" i="6"/>
  <c r="G9" i="6"/>
  <c r="G8" i="6"/>
  <c r="G7" i="6"/>
  <c r="F7" i="6"/>
  <c r="E7" i="6"/>
  <c r="F6" i="6"/>
  <c r="G334" i="5"/>
  <c r="G331" i="5"/>
  <c r="E329" i="5"/>
  <c r="G328" i="5"/>
  <c r="G327" i="5"/>
  <c r="G326" i="5"/>
  <c r="G325" i="5"/>
  <c r="G324" i="5"/>
  <c r="G323" i="5"/>
  <c r="G322" i="5"/>
  <c r="G321" i="5"/>
  <c r="G320" i="5"/>
  <c r="G319" i="5"/>
  <c r="F318" i="5"/>
  <c r="F329" i="5" s="1"/>
  <c r="E318" i="5"/>
  <c r="G317" i="5"/>
  <c r="G316" i="5"/>
  <c r="G315" i="5"/>
  <c r="G314" i="5"/>
  <c r="G312" i="5"/>
  <c r="G311" i="5"/>
  <c r="G310" i="5"/>
  <c r="G309" i="5"/>
  <c r="G308" i="5"/>
  <c r="G307" i="5"/>
  <c r="G306" i="5"/>
  <c r="G305" i="5"/>
  <c r="G304" i="5"/>
  <c r="G303" i="5"/>
  <c r="F302" i="5"/>
  <c r="F313" i="5" s="1"/>
  <c r="E302" i="5"/>
  <c r="E313" i="5" s="1"/>
  <c r="E330" i="5" s="1"/>
  <c r="G301" i="5"/>
  <c r="G300" i="5"/>
  <c r="G299" i="5"/>
  <c r="G298" i="5"/>
  <c r="G297" i="5"/>
  <c r="G294" i="5"/>
  <c r="G293" i="5"/>
  <c r="G292" i="5"/>
  <c r="G291" i="5"/>
  <c r="G290" i="5"/>
  <c r="G289" i="5"/>
  <c r="G288" i="5"/>
  <c r="F287" i="5"/>
  <c r="F295" i="5" s="1"/>
  <c r="E287" i="5"/>
  <c r="E295" i="5" s="1"/>
  <c r="G286" i="5"/>
  <c r="G284" i="5"/>
  <c r="G283" i="5"/>
  <c r="G282" i="5"/>
  <c r="F281" i="5"/>
  <c r="E281" i="5"/>
  <c r="G281" i="5" s="1"/>
  <c r="G280" i="5"/>
  <c r="G279" i="5"/>
  <c r="G278" i="5"/>
  <c r="F277" i="5"/>
  <c r="E277" i="5"/>
  <c r="G277" i="5" s="1"/>
  <c r="G276" i="5"/>
  <c r="G275" i="5"/>
  <c r="F274" i="5"/>
  <c r="F285" i="5" s="1"/>
  <c r="E274" i="5"/>
  <c r="G274" i="5" s="1"/>
  <c r="G271" i="5"/>
  <c r="G270" i="5"/>
  <c r="G269" i="5"/>
  <c r="F268" i="5"/>
  <c r="F266" i="5" s="1"/>
  <c r="E268" i="5"/>
  <c r="G267" i="5"/>
  <c r="E266" i="5"/>
  <c r="G265" i="5"/>
  <c r="G264" i="5"/>
  <c r="F263" i="5"/>
  <c r="E263" i="5"/>
  <c r="G263" i="5" s="1"/>
  <c r="G262" i="5"/>
  <c r="G261" i="5"/>
  <c r="G260" i="5"/>
  <c r="G259" i="5"/>
  <c r="G258" i="5"/>
  <c r="G257" i="5"/>
  <c r="F256" i="5"/>
  <c r="G256" i="5" s="1"/>
  <c r="E256" i="5"/>
  <c r="E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F232" i="5"/>
  <c r="E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F203" i="5"/>
  <c r="E203" i="5"/>
  <c r="G203" i="5" s="1"/>
  <c r="G202" i="5"/>
  <c r="G201" i="5"/>
  <c r="G200" i="5"/>
  <c r="G199" i="5"/>
  <c r="G198" i="5"/>
  <c r="G197" i="5"/>
  <c r="G196" i="5"/>
  <c r="G195" i="5"/>
  <c r="F194" i="5"/>
  <c r="E194" i="5"/>
  <c r="E272" i="5" s="1"/>
  <c r="G192" i="5"/>
  <c r="G191" i="5"/>
  <c r="G190" i="5"/>
  <c r="F189" i="5"/>
  <c r="E189" i="5"/>
  <c r="G189" i="5" s="1"/>
  <c r="G188" i="5"/>
  <c r="G187" i="5"/>
  <c r="G186" i="5"/>
  <c r="F185" i="5"/>
  <c r="E185" i="5"/>
  <c r="G184" i="5"/>
  <c r="G183" i="5"/>
  <c r="G182" i="5"/>
  <c r="G181" i="5"/>
  <c r="F180" i="5"/>
  <c r="G180" i="5" s="1"/>
  <c r="E180" i="5"/>
  <c r="G179" i="5"/>
  <c r="F178" i="5"/>
  <c r="G178" i="5" s="1"/>
  <c r="E178" i="5"/>
  <c r="E177" i="5"/>
  <c r="G176" i="5"/>
  <c r="G175" i="5"/>
  <c r="F174" i="5"/>
  <c r="G174" i="5" s="1"/>
  <c r="E174" i="5"/>
  <c r="E173" i="5" s="1"/>
  <c r="G172" i="5"/>
  <c r="G171" i="5"/>
  <c r="F170" i="5"/>
  <c r="G170" i="5" s="1"/>
  <c r="E170" i="5"/>
  <c r="E169" i="5"/>
  <c r="G168" i="5"/>
  <c r="G167" i="5"/>
  <c r="G166" i="5"/>
  <c r="G165" i="5"/>
  <c r="G164" i="5"/>
  <c r="G163" i="5"/>
  <c r="F162" i="5"/>
  <c r="E162" i="5"/>
  <c r="G161" i="5"/>
  <c r="G160" i="5"/>
  <c r="F159" i="5"/>
  <c r="E159" i="5"/>
  <c r="G158" i="5"/>
  <c r="G157" i="5"/>
  <c r="G156" i="5"/>
  <c r="G155" i="5"/>
  <c r="G154" i="5"/>
  <c r="G153" i="5"/>
  <c r="G152" i="5"/>
  <c r="G151" i="5"/>
  <c r="G150" i="5"/>
  <c r="E149" i="5"/>
  <c r="G148" i="5"/>
  <c r="G147" i="5"/>
  <c r="G146" i="5"/>
  <c r="G145" i="5"/>
  <c r="G144" i="5"/>
  <c r="F143" i="5"/>
  <c r="E143" i="5"/>
  <c r="G142" i="5"/>
  <c r="G141" i="5"/>
  <c r="G140" i="5"/>
  <c r="G139" i="5"/>
  <c r="F138" i="5"/>
  <c r="G138" i="5" s="1"/>
  <c r="E138" i="5"/>
  <c r="G136" i="5"/>
  <c r="G135" i="5"/>
  <c r="G134" i="5"/>
  <c r="G133" i="5"/>
  <c r="G132" i="5"/>
  <c r="G131" i="5"/>
  <c r="F130" i="5"/>
  <c r="G130" i="5" s="1"/>
  <c r="E130" i="5"/>
  <c r="G129" i="5"/>
  <c r="G128" i="5"/>
  <c r="F127" i="5"/>
  <c r="E127" i="5"/>
  <c r="G126" i="5"/>
  <c r="G125" i="5"/>
  <c r="G124" i="5"/>
  <c r="G123" i="5"/>
  <c r="F123" i="5"/>
  <c r="E123" i="5"/>
  <c r="G122" i="5"/>
  <c r="G121" i="5"/>
  <c r="G120" i="5"/>
  <c r="G119" i="5"/>
  <c r="G118" i="5"/>
  <c r="G117" i="5"/>
  <c r="F117" i="5"/>
  <c r="E117" i="5"/>
  <c r="G116" i="5"/>
  <c r="G115" i="5"/>
  <c r="G114" i="5"/>
  <c r="G113" i="5"/>
  <c r="G112" i="5"/>
  <c r="G111" i="5"/>
  <c r="G110" i="5"/>
  <c r="G109" i="5"/>
  <c r="F108" i="5"/>
  <c r="F107" i="5" s="1"/>
  <c r="E108" i="5"/>
  <c r="E107" i="5"/>
  <c r="G106" i="5"/>
  <c r="G105" i="5"/>
  <c r="G104" i="5"/>
  <c r="G103" i="5"/>
  <c r="G102" i="5"/>
  <c r="G101" i="5"/>
  <c r="F100" i="5"/>
  <c r="E100" i="5"/>
  <c r="G100" i="5" s="1"/>
  <c r="G99" i="5"/>
  <c r="G98" i="5"/>
  <c r="G97" i="5"/>
  <c r="G96" i="5"/>
  <c r="F95" i="5"/>
  <c r="E95" i="5"/>
  <c r="G95" i="5" s="1"/>
  <c r="G94" i="5"/>
  <c r="G93" i="5"/>
  <c r="G92" i="5"/>
  <c r="G91" i="5"/>
  <c r="F91" i="5"/>
  <c r="E91" i="5"/>
  <c r="G90" i="5"/>
  <c r="G89" i="5"/>
  <c r="F88" i="5"/>
  <c r="E88" i="5"/>
  <c r="G87" i="5"/>
  <c r="G86" i="5"/>
  <c r="F85" i="5"/>
  <c r="E85" i="5"/>
  <c r="G84" i="5"/>
  <c r="G83" i="5"/>
  <c r="F82" i="5"/>
  <c r="F81" i="5" s="1"/>
  <c r="E82" i="5"/>
  <c r="G82" i="5" s="1"/>
  <c r="G80" i="5"/>
  <c r="G79" i="5"/>
  <c r="G78" i="5"/>
  <c r="G77" i="5"/>
  <c r="G76" i="5"/>
  <c r="F75" i="5"/>
  <c r="E75" i="5"/>
  <c r="G74" i="5"/>
  <c r="G73" i="5"/>
  <c r="G72" i="5"/>
  <c r="F71" i="5"/>
  <c r="E71" i="5"/>
  <c r="G71" i="5" s="1"/>
  <c r="F70" i="5"/>
  <c r="G69" i="5"/>
  <c r="G68" i="5"/>
  <c r="G67" i="5"/>
  <c r="F66" i="5"/>
  <c r="G66" i="5" s="1"/>
  <c r="E66" i="5"/>
  <c r="G65" i="5"/>
  <c r="G64" i="5"/>
  <c r="G63" i="5"/>
  <c r="G62" i="5"/>
  <c r="G61" i="5"/>
  <c r="F60" i="5"/>
  <c r="G60" i="5" s="1"/>
  <c r="E60" i="5"/>
  <c r="G59" i="5"/>
  <c r="G58" i="5"/>
  <c r="G57" i="5"/>
  <c r="G56" i="5"/>
  <c r="F55" i="5"/>
  <c r="F54" i="5" s="1"/>
  <c r="E55" i="5"/>
  <c r="E54" i="5" s="1"/>
  <c r="G53" i="5"/>
  <c r="G52" i="5"/>
  <c r="G51" i="5"/>
  <c r="G50" i="5"/>
  <c r="G49" i="5"/>
  <c r="G48" i="5"/>
  <c r="G47" i="5"/>
  <c r="G46" i="5"/>
  <c r="F45" i="5"/>
  <c r="E45" i="5"/>
  <c r="G44" i="5"/>
  <c r="G43" i="5"/>
  <c r="G42" i="5"/>
  <c r="G41" i="5"/>
  <c r="G40" i="5"/>
  <c r="G39" i="5"/>
  <c r="G38" i="5"/>
  <c r="G37" i="5"/>
  <c r="G36" i="5"/>
  <c r="G35" i="5"/>
  <c r="G34" i="5"/>
  <c r="F33" i="5"/>
  <c r="G33" i="5" s="1"/>
  <c r="E33" i="5"/>
  <c r="G32" i="5"/>
  <c r="G31" i="5"/>
  <c r="G30" i="5"/>
  <c r="F29" i="5"/>
  <c r="E29" i="5"/>
  <c r="G29" i="5" s="1"/>
  <c r="G28" i="5"/>
  <c r="G27" i="5"/>
  <c r="F26" i="5"/>
  <c r="E26" i="5"/>
  <c r="G25" i="5"/>
  <c r="G24" i="5"/>
  <c r="G23" i="5"/>
  <c r="G22" i="5"/>
  <c r="G21" i="5"/>
  <c r="G20" i="5"/>
  <c r="G19" i="5"/>
  <c r="F19" i="5"/>
  <c r="E19" i="5"/>
  <c r="G18" i="5"/>
  <c r="G17" i="5"/>
  <c r="G16" i="5"/>
  <c r="G15" i="5"/>
  <c r="G14" i="5"/>
  <c r="G13" i="5"/>
  <c r="G12" i="5"/>
  <c r="F11" i="5"/>
  <c r="E11" i="5"/>
  <c r="E6" i="5" s="1"/>
  <c r="G10" i="5"/>
  <c r="G9" i="5"/>
  <c r="G8" i="5"/>
  <c r="G7" i="5"/>
  <c r="F7" i="5"/>
  <c r="F6" i="5" s="1"/>
  <c r="E7" i="5"/>
  <c r="G334" i="4"/>
  <c r="G331" i="4"/>
  <c r="G328" i="4"/>
  <c r="G327" i="4"/>
  <c r="G326" i="4"/>
  <c r="G325" i="4"/>
  <c r="G324" i="4"/>
  <c r="G323" i="4"/>
  <c r="G322" i="4"/>
  <c r="G321" i="4"/>
  <c r="G320" i="4"/>
  <c r="G319" i="4"/>
  <c r="F318" i="4"/>
  <c r="F329" i="4" s="1"/>
  <c r="E318" i="4"/>
  <c r="G317" i="4"/>
  <c r="G316" i="4"/>
  <c r="G315" i="4"/>
  <c r="G314" i="4"/>
  <c r="G312" i="4"/>
  <c r="G311" i="4"/>
  <c r="G310" i="4"/>
  <c r="G309" i="4"/>
  <c r="G308" i="4"/>
  <c r="G307" i="4"/>
  <c r="G306" i="4"/>
  <c r="G305" i="4"/>
  <c r="G304" i="4"/>
  <c r="G303" i="4"/>
  <c r="F302" i="4"/>
  <c r="F313" i="4" s="1"/>
  <c r="F330" i="4" s="1"/>
  <c r="E302" i="4"/>
  <c r="G301" i="4"/>
  <c r="G300" i="4"/>
  <c r="G299" i="4"/>
  <c r="G298" i="4"/>
  <c r="G297" i="4"/>
  <c r="G294" i="4"/>
  <c r="G293" i="4"/>
  <c r="G292" i="4"/>
  <c r="G291" i="4"/>
  <c r="G290" i="4"/>
  <c r="G289" i="4"/>
  <c r="G288" i="4"/>
  <c r="F287" i="4"/>
  <c r="F295" i="4" s="1"/>
  <c r="E287" i="4"/>
  <c r="E295" i="4" s="1"/>
  <c r="G286" i="4"/>
  <c r="G284" i="4"/>
  <c r="G283" i="4"/>
  <c r="G282" i="4"/>
  <c r="G281" i="4"/>
  <c r="F281" i="4"/>
  <c r="E281" i="4"/>
  <c r="G280" i="4"/>
  <c r="G279" i="4"/>
  <c r="G278" i="4"/>
  <c r="F277" i="4"/>
  <c r="E277" i="4"/>
  <c r="G276" i="4"/>
  <c r="G275" i="4"/>
  <c r="F274" i="4"/>
  <c r="F285" i="4" s="1"/>
  <c r="F296" i="4" s="1"/>
  <c r="E274" i="4"/>
  <c r="G271" i="4"/>
  <c r="G270" i="4"/>
  <c r="G269" i="4"/>
  <c r="F268" i="4"/>
  <c r="E268" i="4"/>
  <c r="G268" i="4" s="1"/>
  <c r="G267" i="4"/>
  <c r="F266" i="4"/>
  <c r="G265" i="4"/>
  <c r="G264" i="4"/>
  <c r="F263" i="4"/>
  <c r="E263" i="4"/>
  <c r="G263" i="4" s="1"/>
  <c r="G262" i="4"/>
  <c r="G261" i="4"/>
  <c r="G260" i="4"/>
  <c r="G259" i="4"/>
  <c r="G258" i="4"/>
  <c r="G257" i="4"/>
  <c r="F256" i="4"/>
  <c r="E256" i="4"/>
  <c r="G256" i="4" s="1"/>
  <c r="F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F232" i="4"/>
  <c r="E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F203" i="4"/>
  <c r="E203" i="4"/>
  <c r="G203" i="4" s="1"/>
  <c r="G202" i="4"/>
  <c r="G201" i="4"/>
  <c r="G200" i="4"/>
  <c r="G199" i="4"/>
  <c r="G198" i="4"/>
  <c r="G197" i="4"/>
  <c r="G196" i="4"/>
  <c r="G195" i="4"/>
  <c r="F194" i="4"/>
  <c r="E194" i="4"/>
  <c r="G192" i="4"/>
  <c r="G191" i="4"/>
  <c r="G190" i="4"/>
  <c r="F189" i="4"/>
  <c r="E189" i="4"/>
  <c r="G189" i="4" s="1"/>
  <c r="G188" i="4"/>
  <c r="G187" i="4"/>
  <c r="G186" i="4"/>
  <c r="F185" i="4"/>
  <c r="E185" i="4"/>
  <c r="G184" i="4"/>
  <c r="G183" i="4"/>
  <c r="G182" i="4"/>
  <c r="G181" i="4"/>
  <c r="F180" i="4"/>
  <c r="E180" i="4"/>
  <c r="G179" i="4"/>
  <c r="F178" i="4"/>
  <c r="F177" i="4" s="1"/>
  <c r="E178" i="4"/>
  <c r="E177" i="4" s="1"/>
  <c r="G176" i="4"/>
  <c r="G175" i="4"/>
  <c r="F174" i="4"/>
  <c r="F173" i="4" s="1"/>
  <c r="E174" i="4"/>
  <c r="E173" i="4"/>
  <c r="G172" i="4"/>
  <c r="G171" i="4"/>
  <c r="F170" i="4"/>
  <c r="F169" i="4" s="1"/>
  <c r="E170" i="4"/>
  <c r="G170" i="4" s="1"/>
  <c r="G168" i="4"/>
  <c r="G167" i="4"/>
  <c r="G166" i="4"/>
  <c r="G165" i="4"/>
  <c r="G164" i="4"/>
  <c r="G163" i="4"/>
  <c r="F162" i="4"/>
  <c r="E162" i="4"/>
  <c r="G161" i="4"/>
  <c r="G160" i="4"/>
  <c r="F159" i="4"/>
  <c r="F149" i="4" s="1"/>
  <c r="E159" i="4"/>
  <c r="G158" i="4"/>
  <c r="G157" i="4"/>
  <c r="G156" i="4"/>
  <c r="G155" i="4"/>
  <c r="G154" i="4"/>
  <c r="G153" i="4"/>
  <c r="G152" i="4"/>
  <c r="G151" i="4"/>
  <c r="G150" i="4"/>
  <c r="E149" i="4"/>
  <c r="G148" i="4"/>
  <c r="G147" i="4"/>
  <c r="G146" i="4"/>
  <c r="G145" i="4"/>
  <c r="G144" i="4"/>
  <c r="F143" i="4"/>
  <c r="E143" i="4"/>
  <c r="G142" i="4"/>
  <c r="G141" i="4"/>
  <c r="G140" i="4"/>
  <c r="G139" i="4"/>
  <c r="F138" i="4"/>
  <c r="F137" i="4" s="1"/>
  <c r="E138" i="4"/>
  <c r="G136" i="4"/>
  <c r="G135" i="4"/>
  <c r="G134" i="4"/>
  <c r="G133" i="4"/>
  <c r="G132" i="4"/>
  <c r="G131" i="4"/>
  <c r="F130" i="4"/>
  <c r="E130" i="4"/>
  <c r="G129" i="4"/>
  <c r="G128" i="4"/>
  <c r="F127" i="4"/>
  <c r="E127" i="4"/>
  <c r="G126" i="4"/>
  <c r="G125" i="4"/>
  <c r="G124" i="4"/>
  <c r="G123" i="4"/>
  <c r="F123" i="4"/>
  <c r="E123" i="4"/>
  <c r="G122" i="4"/>
  <c r="G121" i="4"/>
  <c r="G120" i="4"/>
  <c r="G119" i="4"/>
  <c r="G118" i="4"/>
  <c r="G117" i="4"/>
  <c r="F117" i="4"/>
  <c r="E117" i="4"/>
  <c r="G116" i="4"/>
  <c r="G115" i="4"/>
  <c r="G114" i="4"/>
  <c r="G113" i="4"/>
  <c r="G112" i="4"/>
  <c r="G111" i="4"/>
  <c r="G110" i="4"/>
  <c r="G109" i="4"/>
  <c r="F108" i="4"/>
  <c r="G108" i="4" s="1"/>
  <c r="E108" i="4"/>
  <c r="E107" i="4" s="1"/>
  <c r="G106" i="4"/>
  <c r="G105" i="4"/>
  <c r="G104" i="4"/>
  <c r="G103" i="4"/>
  <c r="G102" i="4"/>
  <c r="G101" i="4"/>
  <c r="F100" i="4"/>
  <c r="G100" i="4" s="1"/>
  <c r="E100" i="4"/>
  <c r="G99" i="4"/>
  <c r="G98" i="4"/>
  <c r="G97" i="4"/>
  <c r="G96" i="4"/>
  <c r="F95" i="4"/>
  <c r="E95" i="4"/>
  <c r="G95" i="4" s="1"/>
  <c r="G94" i="4"/>
  <c r="G93" i="4"/>
  <c r="G92" i="4"/>
  <c r="G91" i="4"/>
  <c r="F91" i="4"/>
  <c r="E91" i="4"/>
  <c r="G90" i="4"/>
  <c r="G89" i="4"/>
  <c r="F88" i="4"/>
  <c r="E88" i="4"/>
  <c r="G87" i="4"/>
  <c r="G86" i="4"/>
  <c r="F85" i="4"/>
  <c r="E85" i="4"/>
  <c r="G84" i="4"/>
  <c r="G83" i="4"/>
  <c r="F82" i="4"/>
  <c r="G82" i="4" s="1"/>
  <c r="E82" i="4"/>
  <c r="E81" i="4" s="1"/>
  <c r="G80" i="4"/>
  <c r="G79" i="4"/>
  <c r="G78" i="4"/>
  <c r="G77" i="4"/>
  <c r="G76" i="4"/>
  <c r="F75" i="4"/>
  <c r="E75" i="4"/>
  <c r="G74" i="4"/>
  <c r="G73" i="4"/>
  <c r="G72" i="4"/>
  <c r="F71" i="4"/>
  <c r="E71" i="4"/>
  <c r="E70" i="4" s="1"/>
  <c r="G70" i="4" s="1"/>
  <c r="F70" i="4"/>
  <c r="G69" i="4"/>
  <c r="G68" i="4"/>
  <c r="G67" i="4"/>
  <c r="F66" i="4"/>
  <c r="E66" i="4"/>
  <c r="G65" i="4"/>
  <c r="G64" i="4"/>
  <c r="G63" i="4"/>
  <c r="G62" i="4"/>
  <c r="G61" i="4"/>
  <c r="F60" i="4"/>
  <c r="E60" i="4"/>
  <c r="G59" i="4"/>
  <c r="G58" i="4"/>
  <c r="G57" i="4"/>
  <c r="G56" i="4"/>
  <c r="F55" i="4"/>
  <c r="F54" i="4" s="1"/>
  <c r="E55" i="4"/>
  <c r="E54" i="4" s="1"/>
  <c r="G53" i="4"/>
  <c r="G52" i="4"/>
  <c r="G51" i="4"/>
  <c r="G50" i="4"/>
  <c r="G49" i="4"/>
  <c r="G48" i="4"/>
  <c r="G47" i="4"/>
  <c r="G46" i="4"/>
  <c r="F45" i="4"/>
  <c r="E45" i="4"/>
  <c r="G44" i="4"/>
  <c r="G43" i="4"/>
  <c r="G42" i="4"/>
  <c r="G41" i="4"/>
  <c r="G40" i="4"/>
  <c r="G39" i="4"/>
  <c r="G38" i="4"/>
  <c r="G37" i="4"/>
  <c r="G36" i="4"/>
  <c r="G35" i="4"/>
  <c r="G34" i="4"/>
  <c r="F33" i="4"/>
  <c r="E33" i="4"/>
  <c r="G33" i="4" s="1"/>
  <c r="G32" i="4"/>
  <c r="G31" i="4"/>
  <c r="G30" i="4"/>
  <c r="F29" i="4"/>
  <c r="E29" i="4"/>
  <c r="G28" i="4"/>
  <c r="G27" i="4"/>
  <c r="F26" i="4"/>
  <c r="G26" i="4" s="1"/>
  <c r="E26" i="4"/>
  <c r="G25" i="4"/>
  <c r="G24" i="4"/>
  <c r="G23" i="4"/>
  <c r="G22" i="4"/>
  <c r="G21" i="4"/>
  <c r="G20" i="4"/>
  <c r="G19" i="4"/>
  <c r="F19" i="4"/>
  <c r="E19" i="4"/>
  <c r="G18" i="4"/>
  <c r="G17" i="4"/>
  <c r="G16" i="4"/>
  <c r="G15" i="4"/>
  <c r="G14" i="4"/>
  <c r="G13" i="4"/>
  <c r="G12" i="4"/>
  <c r="F11" i="4"/>
  <c r="E11" i="4"/>
  <c r="G11" i="4" s="1"/>
  <c r="G10" i="4"/>
  <c r="G9" i="4"/>
  <c r="G8" i="4"/>
  <c r="G7" i="4"/>
  <c r="F7" i="4"/>
  <c r="F6" i="4" s="1"/>
  <c r="E7" i="4"/>
  <c r="G54" i="6" l="1"/>
  <c r="G29" i="4"/>
  <c r="G55" i="4"/>
  <c r="G75" i="4"/>
  <c r="G88" i="4"/>
  <c r="G173" i="4"/>
  <c r="G55" i="5"/>
  <c r="E70" i="5"/>
  <c r="G70" i="5" s="1"/>
  <c r="F107" i="6"/>
  <c r="G255" i="6"/>
  <c r="G169" i="8"/>
  <c r="G127" i="4"/>
  <c r="G162" i="4"/>
  <c r="E169" i="4"/>
  <c r="F272" i="4"/>
  <c r="G232" i="4"/>
  <c r="G88" i="5"/>
  <c r="G108" i="5"/>
  <c r="G127" i="5"/>
  <c r="G162" i="5"/>
  <c r="G232" i="5"/>
  <c r="G268" i="5"/>
  <c r="G85" i="6"/>
  <c r="G162" i="6"/>
  <c r="F169" i="6"/>
  <c r="G169" i="6" s="1"/>
  <c r="G66" i="8"/>
  <c r="G85" i="8"/>
  <c r="G45" i="4"/>
  <c r="G143" i="4"/>
  <c r="G169" i="4"/>
  <c r="E285" i="4"/>
  <c r="G45" i="5"/>
  <c r="G143" i="5"/>
  <c r="G130" i="6"/>
  <c r="G174" i="6"/>
  <c r="F137" i="8"/>
  <c r="G149" i="4"/>
  <c r="E6" i="4"/>
  <c r="G66" i="4"/>
  <c r="G71" i="4"/>
  <c r="G85" i="4"/>
  <c r="G178" i="4"/>
  <c r="G26" i="5"/>
  <c r="G85" i="5"/>
  <c r="G159" i="5"/>
  <c r="G185" i="5"/>
  <c r="E6" i="6"/>
  <c r="E81" i="6"/>
  <c r="G81" i="6" s="1"/>
  <c r="G138" i="6"/>
  <c r="G159" i="6"/>
  <c r="G295" i="6"/>
  <c r="G60" i="4"/>
  <c r="G130" i="4"/>
  <c r="G138" i="4"/>
  <c r="G159" i="4"/>
  <c r="G177" i="4"/>
  <c r="G185" i="4"/>
  <c r="G302" i="4"/>
  <c r="G318" i="4"/>
  <c r="E70" i="6"/>
  <c r="G70" i="6" s="1"/>
  <c r="E272" i="6"/>
  <c r="F266" i="6"/>
  <c r="G266" i="6" s="1"/>
  <c r="G29" i="8"/>
  <c r="E70" i="8"/>
  <c r="G70" i="8" s="1"/>
  <c r="G88" i="8"/>
  <c r="G174" i="8"/>
  <c r="G180" i="8"/>
  <c r="E272" i="8"/>
  <c r="F266" i="8"/>
  <c r="G266" i="8" s="1"/>
  <c r="F285" i="8"/>
  <c r="F296" i="8" s="1"/>
  <c r="G54" i="5"/>
  <c r="G266" i="5"/>
  <c r="G295" i="5"/>
  <c r="G26" i="6"/>
  <c r="F81" i="6"/>
  <c r="F193" i="6" s="1"/>
  <c r="G100" i="6"/>
  <c r="G232" i="6"/>
  <c r="G162" i="8"/>
  <c r="G54" i="4"/>
  <c r="G174" i="4"/>
  <c r="G180" i="4"/>
  <c r="E266" i="4"/>
  <c r="G266" i="4" s="1"/>
  <c r="G295" i="4"/>
  <c r="E81" i="5"/>
  <c r="F296" i="5"/>
  <c r="G329" i="5"/>
  <c r="G108" i="6"/>
  <c r="G127" i="6"/>
  <c r="F177" i="6"/>
  <c r="G177" i="6" s="1"/>
  <c r="G256" i="6"/>
  <c r="E6" i="8"/>
  <c r="G95" i="8"/>
  <c r="E149" i="8"/>
  <c r="G149" i="8" s="1"/>
  <c r="G170" i="8"/>
  <c r="G256" i="8"/>
  <c r="G6" i="8"/>
  <c r="G194" i="8"/>
  <c r="G274" i="8"/>
  <c r="E285" i="8"/>
  <c r="F81" i="8"/>
  <c r="F193" i="8" s="1"/>
  <c r="G108" i="8"/>
  <c r="G11" i="8"/>
  <c r="G75" i="8"/>
  <c r="E137" i="8"/>
  <c r="G137" i="8" s="1"/>
  <c r="G287" i="8"/>
  <c r="E313" i="8"/>
  <c r="E329" i="8"/>
  <c r="G329" i="8" s="1"/>
  <c r="E54" i="8"/>
  <c r="G54" i="8" s="1"/>
  <c r="F173" i="8"/>
  <c r="G173" i="8" s="1"/>
  <c r="F177" i="8"/>
  <c r="G177" i="8" s="1"/>
  <c r="G285" i="6"/>
  <c r="E296" i="6"/>
  <c r="G296" i="6" s="1"/>
  <c r="G107" i="6"/>
  <c r="F272" i="6"/>
  <c r="G272" i="6" s="1"/>
  <c r="G6" i="6"/>
  <c r="G194" i="6"/>
  <c r="G274" i="6"/>
  <c r="G11" i="6"/>
  <c r="G75" i="6"/>
  <c r="E137" i="6"/>
  <c r="G137" i="6" s="1"/>
  <c r="G277" i="6"/>
  <c r="G287" i="6"/>
  <c r="E313" i="6"/>
  <c r="E329" i="6"/>
  <c r="G329" i="6" s="1"/>
  <c r="G6" i="5"/>
  <c r="G81" i="5"/>
  <c r="F330" i="5"/>
  <c r="G330" i="5" s="1"/>
  <c r="G313" i="5"/>
  <c r="G107" i="5"/>
  <c r="E285" i="5"/>
  <c r="F149" i="5"/>
  <c r="G149" i="5" s="1"/>
  <c r="G194" i="5"/>
  <c r="G11" i="5"/>
  <c r="G75" i="5"/>
  <c r="E137" i="5"/>
  <c r="G287" i="5"/>
  <c r="F137" i="5"/>
  <c r="F169" i="5"/>
  <c r="G169" i="5" s="1"/>
  <c r="F173" i="5"/>
  <c r="G173" i="5" s="1"/>
  <c r="F177" i="5"/>
  <c r="G177" i="5" s="1"/>
  <c r="F255" i="5"/>
  <c r="G255" i="5" s="1"/>
  <c r="G302" i="5"/>
  <c r="G318" i="5"/>
  <c r="G107" i="4"/>
  <c r="E272" i="4"/>
  <c r="G272" i="4" s="1"/>
  <c r="G285" i="4"/>
  <c r="E296" i="4"/>
  <c r="G296" i="4" s="1"/>
  <c r="G6" i="4"/>
  <c r="F81" i="4"/>
  <c r="F193" i="4" s="1"/>
  <c r="F273" i="4" s="1"/>
  <c r="F333" i="4" s="1"/>
  <c r="F335" i="4" s="1"/>
  <c r="F107" i="4"/>
  <c r="G194" i="4"/>
  <c r="G274" i="4"/>
  <c r="E137" i="4"/>
  <c r="G137" i="4" s="1"/>
  <c r="E255" i="4"/>
  <c r="G255" i="4" s="1"/>
  <c r="G277" i="4"/>
  <c r="G287" i="4"/>
  <c r="E313" i="4"/>
  <c r="E329" i="4"/>
  <c r="G329" i="4" s="1"/>
  <c r="E193" i="5" l="1"/>
  <c r="E193" i="4"/>
  <c r="G81" i="8"/>
  <c r="F193" i="5"/>
  <c r="F273" i="5" s="1"/>
  <c r="F333" i="5" s="1"/>
  <c r="F335" i="5" s="1"/>
  <c r="F272" i="8"/>
  <c r="G272" i="8" s="1"/>
  <c r="G313" i="8"/>
  <c r="E330" i="8"/>
  <c r="G330" i="8" s="1"/>
  <c r="E193" i="8"/>
  <c r="G285" i="8"/>
  <c r="E296" i="8"/>
  <c r="G296" i="8" s="1"/>
  <c r="G313" i="6"/>
  <c r="E330" i="6"/>
  <c r="G330" i="6" s="1"/>
  <c r="E193" i="6"/>
  <c r="F273" i="6"/>
  <c r="F333" i="6" s="1"/>
  <c r="F335" i="6" s="1"/>
  <c r="G193" i="5"/>
  <c r="E273" i="5"/>
  <c r="G285" i="5"/>
  <c r="E296" i="5"/>
  <c r="G296" i="5" s="1"/>
  <c r="F272" i="5"/>
  <c r="G272" i="5" s="1"/>
  <c r="G137" i="5"/>
  <c r="G81" i="4"/>
  <c r="E273" i="4"/>
  <c r="G193" i="4"/>
  <c r="G313" i="4"/>
  <c r="E330" i="4"/>
  <c r="G330" i="4" s="1"/>
  <c r="F273" i="8" l="1"/>
  <c r="F333" i="8" s="1"/>
  <c r="F335" i="8" s="1"/>
  <c r="G193" i="8"/>
  <c r="E273" i="8"/>
  <c r="G193" i="6"/>
  <c r="E273" i="6"/>
  <c r="G273" i="5"/>
  <c r="E333" i="5"/>
  <c r="G273" i="4"/>
  <c r="E333" i="4"/>
  <c r="G273" i="8" l="1"/>
  <c r="E333" i="8"/>
  <c r="G273" i="6"/>
  <c r="E333" i="6"/>
  <c r="G333" i="5"/>
  <c r="E335" i="5"/>
  <c r="G335" i="5" s="1"/>
  <c r="G333" i="4"/>
  <c r="E335" i="4"/>
  <c r="G335" i="4" s="1"/>
  <c r="G333" i="8" l="1"/>
  <c r="E335" i="8"/>
  <c r="G335" i="8" s="1"/>
  <c r="G333" i="6"/>
  <c r="E335" i="6"/>
  <c r="G335" i="6" s="1"/>
  <c r="I79" i="3" l="1"/>
  <c r="K79" i="3" s="1"/>
  <c r="J76" i="3"/>
  <c r="H76" i="3"/>
  <c r="G76" i="3"/>
  <c r="F76" i="3"/>
  <c r="E76" i="3"/>
  <c r="I76" i="3" s="1"/>
  <c r="K76" i="3" s="1"/>
  <c r="I75" i="3"/>
  <c r="K75" i="3" s="1"/>
  <c r="K74" i="3"/>
  <c r="I74" i="3"/>
  <c r="I73" i="3"/>
  <c r="K73" i="3" s="1"/>
  <c r="K72" i="3"/>
  <c r="I72" i="3"/>
  <c r="I71" i="3"/>
  <c r="K71" i="3" s="1"/>
  <c r="K70" i="3"/>
  <c r="I70" i="3"/>
  <c r="I69" i="3"/>
  <c r="K69" i="3" s="1"/>
  <c r="I68" i="3"/>
  <c r="K68" i="3" s="1"/>
  <c r="I67" i="3"/>
  <c r="K67" i="3" s="1"/>
  <c r="I66" i="3"/>
  <c r="K66" i="3" s="1"/>
  <c r="I65" i="3"/>
  <c r="K65" i="3" s="1"/>
  <c r="I64" i="3"/>
  <c r="K64" i="3" s="1"/>
  <c r="J63" i="3"/>
  <c r="J77" i="3" s="1"/>
  <c r="H63" i="3"/>
  <c r="H77" i="3" s="1"/>
  <c r="G63" i="3"/>
  <c r="G77" i="3" s="1"/>
  <c r="F63" i="3"/>
  <c r="F77" i="3" s="1"/>
  <c r="E63" i="3"/>
  <c r="K62" i="3"/>
  <c r="I62" i="3"/>
  <c r="I61" i="3"/>
  <c r="K61" i="3" s="1"/>
  <c r="I60" i="3"/>
  <c r="K60" i="3" s="1"/>
  <c r="I59" i="3"/>
  <c r="K59" i="3" s="1"/>
  <c r="I58" i="3"/>
  <c r="K58" i="3" s="1"/>
  <c r="I57" i="3"/>
  <c r="K57" i="3" s="1"/>
  <c r="I56" i="3"/>
  <c r="K56" i="3" s="1"/>
  <c r="I55" i="3"/>
  <c r="K55" i="3" s="1"/>
  <c r="I54" i="3"/>
  <c r="K54" i="3" s="1"/>
  <c r="I53" i="3"/>
  <c r="K53" i="3" s="1"/>
  <c r="I52" i="3"/>
  <c r="K52" i="3" s="1"/>
  <c r="I51" i="3"/>
  <c r="K51" i="3" s="1"/>
  <c r="K50" i="3"/>
  <c r="I50" i="3"/>
  <c r="J48" i="3"/>
  <c r="H48" i="3"/>
  <c r="G48" i="3"/>
  <c r="F48" i="3"/>
  <c r="E48" i="3"/>
  <c r="I48" i="3" s="1"/>
  <c r="K48" i="3" s="1"/>
  <c r="I47" i="3"/>
  <c r="K47" i="3" s="1"/>
  <c r="I46" i="3"/>
  <c r="K46" i="3" s="1"/>
  <c r="I45" i="3"/>
  <c r="K45" i="3" s="1"/>
  <c r="I44" i="3"/>
  <c r="K44" i="3" s="1"/>
  <c r="I43" i="3"/>
  <c r="K43" i="3" s="1"/>
  <c r="J42" i="3"/>
  <c r="J49" i="3" s="1"/>
  <c r="H42" i="3"/>
  <c r="H49" i="3" s="1"/>
  <c r="G42" i="3"/>
  <c r="G49" i="3" s="1"/>
  <c r="F42" i="3"/>
  <c r="F49" i="3" s="1"/>
  <c r="E42" i="3"/>
  <c r="I41" i="3"/>
  <c r="K41" i="3" s="1"/>
  <c r="I40" i="3"/>
  <c r="K40" i="3" s="1"/>
  <c r="I39" i="3"/>
  <c r="K39" i="3" s="1"/>
  <c r="K38" i="3"/>
  <c r="I38" i="3"/>
  <c r="I37" i="3"/>
  <c r="K37" i="3" s="1"/>
  <c r="J35" i="3"/>
  <c r="H35" i="3"/>
  <c r="G35" i="3"/>
  <c r="F35" i="3"/>
  <c r="E35" i="3"/>
  <c r="I34" i="3"/>
  <c r="K34" i="3" s="1"/>
  <c r="I33" i="3"/>
  <c r="K33" i="3" s="1"/>
  <c r="I32" i="3"/>
  <c r="K32" i="3" s="1"/>
  <c r="I31" i="3"/>
  <c r="K31" i="3" s="1"/>
  <c r="I30" i="3"/>
  <c r="K30" i="3" s="1"/>
  <c r="I29" i="3"/>
  <c r="K29" i="3" s="1"/>
  <c r="I28" i="3"/>
  <c r="K28" i="3" s="1"/>
  <c r="I27" i="3"/>
  <c r="K27" i="3" s="1"/>
  <c r="I26" i="3"/>
  <c r="K26" i="3" s="1"/>
  <c r="J25" i="3"/>
  <c r="J36" i="3" s="1"/>
  <c r="J78" i="3" s="1"/>
  <c r="J80" i="3" s="1"/>
  <c r="H25" i="3"/>
  <c r="H36" i="3" s="1"/>
  <c r="G25" i="3"/>
  <c r="G36" i="3" s="1"/>
  <c r="G78" i="3" s="1"/>
  <c r="G80" i="3" s="1"/>
  <c r="F25" i="3"/>
  <c r="F36" i="3" s="1"/>
  <c r="F78" i="3" s="1"/>
  <c r="F80" i="3" s="1"/>
  <c r="E25" i="3"/>
  <c r="E36" i="3" s="1"/>
  <c r="I24" i="3"/>
  <c r="K24" i="3" s="1"/>
  <c r="K23" i="3"/>
  <c r="I23" i="3"/>
  <c r="I22" i="3"/>
  <c r="K22" i="3" s="1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I14" i="3"/>
  <c r="K14" i="3" s="1"/>
  <c r="I13" i="3"/>
  <c r="K13" i="3" s="1"/>
  <c r="I12" i="3"/>
  <c r="K12" i="3" s="1"/>
  <c r="I11" i="3"/>
  <c r="K11" i="3" s="1"/>
  <c r="I10" i="3"/>
  <c r="K10" i="3" s="1"/>
  <c r="K9" i="3"/>
  <c r="I9" i="3"/>
  <c r="I8" i="3"/>
  <c r="K8" i="3" s="1"/>
  <c r="I35" i="3" l="1"/>
  <c r="K35" i="3" s="1"/>
  <c r="I63" i="3"/>
  <c r="K63" i="3" s="1"/>
  <c r="K77" i="3" s="1"/>
  <c r="E49" i="3"/>
  <c r="E78" i="3" s="1"/>
  <c r="H78" i="3"/>
  <c r="H80" i="3" s="1"/>
  <c r="I36" i="3"/>
  <c r="I25" i="3"/>
  <c r="K25" i="3" s="1"/>
  <c r="K36" i="3" s="1"/>
  <c r="E77" i="3"/>
  <c r="I77" i="3" s="1"/>
  <c r="I42" i="3"/>
  <c r="K42" i="3" s="1"/>
  <c r="K49" i="3" s="1"/>
  <c r="I49" i="3" l="1"/>
  <c r="E80" i="3"/>
  <c r="I80" i="3" s="1"/>
  <c r="I78" i="3"/>
  <c r="K78" i="3"/>
  <c r="K80" i="3" s="1"/>
  <c r="H73" i="2" l="1"/>
  <c r="J73" i="2" s="1"/>
  <c r="I70" i="2"/>
  <c r="G70" i="2"/>
  <c r="F70" i="2"/>
  <c r="E70" i="2"/>
  <c r="H69" i="2"/>
  <c r="J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61" i="2"/>
  <c r="J61" i="2" s="1"/>
  <c r="I60" i="2"/>
  <c r="I71" i="2" s="1"/>
  <c r="G60" i="2"/>
  <c r="G71" i="2" s="1"/>
  <c r="F60" i="2"/>
  <c r="F71" i="2" s="1"/>
  <c r="E60" i="2"/>
  <c r="H59" i="2"/>
  <c r="J59" i="2" s="1"/>
  <c r="H58" i="2"/>
  <c r="J58" i="2" s="1"/>
  <c r="H57" i="2"/>
  <c r="J57" i="2" s="1"/>
  <c r="H56" i="2"/>
  <c r="J56" i="2" s="1"/>
  <c r="H55" i="2"/>
  <c r="J55" i="2" s="1"/>
  <c r="H54" i="2"/>
  <c r="J54" i="2" s="1"/>
  <c r="H53" i="2"/>
  <c r="J53" i="2" s="1"/>
  <c r="H52" i="2"/>
  <c r="J52" i="2" s="1"/>
  <c r="H51" i="2"/>
  <c r="J51" i="2" s="1"/>
  <c r="H50" i="2"/>
  <c r="J50" i="2" s="1"/>
  <c r="E49" i="2"/>
  <c r="I48" i="2"/>
  <c r="G48" i="2"/>
  <c r="F48" i="2"/>
  <c r="E48" i="2"/>
  <c r="H47" i="2"/>
  <c r="J47" i="2" s="1"/>
  <c r="H46" i="2"/>
  <c r="J46" i="2" s="1"/>
  <c r="H45" i="2"/>
  <c r="J45" i="2" s="1"/>
  <c r="H44" i="2"/>
  <c r="J44" i="2" s="1"/>
  <c r="H43" i="2"/>
  <c r="J43" i="2" s="1"/>
  <c r="I42" i="2"/>
  <c r="I49" i="2" s="1"/>
  <c r="G42" i="2"/>
  <c r="G49" i="2" s="1"/>
  <c r="F42" i="2"/>
  <c r="E42" i="2"/>
  <c r="H42" i="2" s="1"/>
  <c r="J42" i="2" s="1"/>
  <c r="H41" i="2"/>
  <c r="J41" i="2" s="1"/>
  <c r="H40" i="2"/>
  <c r="J40" i="2" s="1"/>
  <c r="H39" i="2"/>
  <c r="J39" i="2" s="1"/>
  <c r="H38" i="2"/>
  <c r="J38" i="2" s="1"/>
  <c r="H37" i="2"/>
  <c r="J37" i="2" s="1"/>
  <c r="I35" i="2"/>
  <c r="G35" i="2"/>
  <c r="F35" i="2"/>
  <c r="E35" i="2"/>
  <c r="H35" i="2" s="1"/>
  <c r="J35" i="2" s="1"/>
  <c r="H34" i="2"/>
  <c r="J34" i="2" s="1"/>
  <c r="H33" i="2"/>
  <c r="J33" i="2" s="1"/>
  <c r="H32" i="2"/>
  <c r="J32" i="2" s="1"/>
  <c r="H31" i="2"/>
  <c r="J31" i="2" s="1"/>
  <c r="H30" i="2"/>
  <c r="J30" i="2" s="1"/>
  <c r="H29" i="2"/>
  <c r="J29" i="2" s="1"/>
  <c r="H28" i="2"/>
  <c r="J28" i="2" s="1"/>
  <c r="H27" i="2"/>
  <c r="J27" i="2" s="1"/>
  <c r="H26" i="2"/>
  <c r="J26" i="2" s="1"/>
  <c r="I25" i="2"/>
  <c r="I36" i="2" s="1"/>
  <c r="G25" i="2"/>
  <c r="G36" i="2" s="1"/>
  <c r="G72" i="2" s="1"/>
  <c r="G74" i="2" s="1"/>
  <c r="F25" i="2"/>
  <c r="F36" i="2" s="1"/>
  <c r="E25" i="2"/>
  <c r="H25" i="2" s="1"/>
  <c r="J25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H10" i="2"/>
  <c r="J10" i="2" s="1"/>
  <c r="H9" i="2"/>
  <c r="J9" i="2" s="1"/>
  <c r="H8" i="2"/>
  <c r="J8" i="2" s="1"/>
  <c r="H70" i="2" l="1"/>
  <c r="J70" i="2" s="1"/>
  <c r="F49" i="2"/>
  <c r="F72" i="2" s="1"/>
  <c r="F74" i="2" s="1"/>
  <c r="H48" i="2"/>
  <c r="J48" i="2" s="1"/>
  <c r="J49" i="2" s="1"/>
  <c r="H60" i="2"/>
  <c r="J60" i="2" s="1"/>
  <c r="J71" i="2" s="1"/>
  <c r="E71" i="2"/>
  <c r="I72" i="2"/>
  <c r="I74" i="2" s="1"/>
  <c r="H71" i="2"/>
  <c r="J36" i="2"/>
  <c r="E36" i="2"/>
  <c r="H49" i="2" l="1"/>
  <c r="J72" i="2"/>
  <c r="J74" i="2" s="1"/>
  <c r="E72" i="2"/>
  <c r="H36" i="2"/>
  <c r="E74" i="2" l="1"/>
  <c r="H74" i="2" s="1"/>
  <c r="H72" i="2"/>
  <c r="G69" i="1" l="1"/>
  <c r="G66" i="1"/>
  <c r="F64" i="1"/>
  <c r="E64" i="1"/>
  <c r="G64" i="1" s="1"/>
  <c r="G63" i="1"/>
  <c r="G62" i="1"/>
  <c r="G61" i="1"/>
  <c r="G60" i="1"/>
  <c r="G59" i="1"/>
  <c r="G58" i="1"/>
  <c r="F57" i="1"/>
  <c r="F65" i="1" s="1"/>
  <c r="E57" i="1"/>
  <c r="G57" i="1" s="1"/>
  <c r="G56" i="1"/>
  <c r="G55" i="1"/>
  <c r="G54" i="1"/>
  <c r="G53" i="1"/>
  <c r="G52" i="1"/>
  <c r="G51" i="1"/>
  <c r="G50" i="1"/>
  <c r="F48" i="1"/>
  <c r="E48" i="1"/>
  <c r="G48" i="1" s="1"/>
  <c r="G47" i="1"/>
  <c r="G46" i="1"/>
  <c r="G45" i="1"/>
  <c r="G44" i="1"/>
  <c r="G43" i="1"/>
  <c r="F42" i="1"/>
  <c r="F49" i="1" s="1"/>
  <c r="E42" i="1"/>
  <c r="E49" i="1" s="1"/>
  <c r="G41" i="1"/>
  <c r="G40" i="1"/>
  <c r="G39" i="1"/>
  <c r="G38" i="1"/>
  <c r="G37" i="1"/>
  <c r="F35" i="1"/>
  <c r="E35" i="1"/>
  <c r="G35" i="1" s="1"/>
  <c r="G34" i="1"/>
  <c r="G33" i="1"/>
  <c r="G32" i="1"/>
  <c r="G31" i="1"/>
  <c r="G30" i="1"/>
  <c r="G29" i="1"/>
  <c r="G28" i="1"/>
  <c r="G27" i="1"/>
  <c r="G26" i="1"/>
  <c r="F25" i="1"/>
  <c r="F36" i="1" s="1"/>
  <c r="E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68" i="1" l="1"/>
  <c r="F70" i="1" s="1"/>
  <c r="G49" i="1"/>
  <c r="E36" i="1"/>
  <c r="G25" i="1"/>
  <c r="G36" i="1"/>
  <c r="E65" i="1"/>
  <c r="G65" i="1" s="1"/>
  <c r="E68" i="1"/>
  <c r="G42" i="1"/>
  <c r="G68" i="1" l="1"/>
  <c r="E70" i="1"/>
  <c r="G70" i="1" s="1"/>
</calcChain>
</file>

<file path=xl/sharedStrings.xml><?xml version="1.0" encoding="utf-8"?>
<sst xmlns="http://schemas.openxmlformats.org/spreadsheetml/2006/main" count="6759" uniqueCount="721">
  <si>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</si>
  <si>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</si>
  <si>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</si>
  <si>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</si>
  <si>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</si>
  <si>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</si>
  <si>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</si>
  <si>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</si>
  <si>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</si>
  <si>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</si>
  <si>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</si>
  <si>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</si>
  <si>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</si>
  <si>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</si>
  <si>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</si>
  <si>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</si>
  <si>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</si>
  <si>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</si>
  <si>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</si>
  <si>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情報出版事業収入</t>
  </si>
  <si>
    <t>点字図書館事業収入</t>
  </si>
  <si>
    <t>付帯事業収入</t>
  </si>
  <si>
    <t>その他収入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</si>
  <si>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</si>
  <si>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</si>
  <si>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</si>
  <si>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</si>
  <si>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</si>
  <si>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</si>
  <si>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</si>
  <si>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</si>
  <si>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</si>
  <si>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</si>
  <si>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</si>
  <si>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</si>
  <si>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</si>
  <si>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</si>
  <si>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</si>
  <si>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</si>
  <si>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</si>
  <si>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</si>
  <si>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</si>
  <si>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</si>
  <si>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</si>
  <si>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</si>
  <si>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</si>
  <si>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</si>
  <si>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</si>
  <si>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</si>
  <si>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</si>
  <si>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</si>
  <si>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</si>
  <si>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</si>
  <si>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</si>
  <si>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</si>
  <si>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</si>
  <si>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</si>
  <si>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</si>
  <si>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</si>
  <si>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</si>
  <si>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</si>
  <si>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</si>
  <si>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</si>
  <si>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</si>
  <si>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</si>
  <si>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</si>
  <si>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</si>
  <si>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</si>
  <si>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</si>
  <si>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</si>
  <si>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</si>
  <si>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</si>
  <si>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</si>
  <si>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</si>
  <si>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</si>
  <si>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</si>
  <si>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第一号第二様式（第十七条第四項関係）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ニ</t>
    </rPh>
    <rPh sb="5" eb="7">
      <t>ヨウシキ</t>
    </rPh>
    <phoneticPr fontId="4"/>
  </si>
  <si>
    <t>資金収支内訳表</t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</si>
  <si>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</si>
  <si>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</si>
  <si>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</si>
  <si>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</si>
  <si>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</si>
  <si>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</si>
  <si>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事業区分間長期借入金収入</t>
  </si>
  <si>
    <t>事業区分間長期貸付金回収収入</t>
  </si>
  <si>
    <t>事業区分間繰入金収入</t>
  </si>
  <si>
    <t>事業区分間長期貸付金支出</t>
  </si>
  <si>
    <t>事業区分間長期借入金返済支出</t>
  </si>
  <si>
    <t>事業区分間繰入金支出</t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</si>
  <si>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</si>
  <si>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</si>
  <si>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</si>
  <si>
    <t>第一号第三様式（第十七条第四項関係）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</si>
  <si>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資金収支内訳表</t>
    <phoneticPr fontId="4"/>
  </si>
  <si>
    <t>本部</t>
    <phoneticPr fontId="1"/>
  </si>
  <si>
    <t>春光苑</t>
    <phoneticPr fontId="1"/>
  </si>
  <si>
    <t>点字図書館</t>
    <phoneticPr fontId="1"/>
  </si>
  <si>
    <t>光明園</t>
    <phoneticPr fontId="1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</si>
  <si>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</si>
  <si>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</si>
  <si>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</si>
  <si>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拠点区分間長期借入金収入</t>
  </si>
  <si>
    <t>拠点区分間長期貸付金回収収入</t>
  </si>
  <si>
    <t>拠点区分間繰入金収入</t>
  </si>
  <si>
    <t>拠点区分間長期貸付金支出</t>
  </si>
  <si>
    <t>拠点区分間長期借入金返済支出</t>
  </si>
  <si>
    <t>拠点区分間繰入金支出</t>
  </si>
  <si>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</si>
  <si>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本部  資金収支計算書</t>
    <phoneticPr fontId="4"/>
  </si>
  <si>
    <t>　施設介護料収入</t>
  </si>
  <si>
    <t>　　介護報酬収入</t>
  </si>
  <si>
    <t>　　利用者負担金収入（公費）</t>
  </si>
  <si>
    <t>　　利用者負担金収入（一般）</t>
  </si>
  <si>
    <t>　居宅介護料収入</t>
  </si>
  <si>
    <t>　　介護予防報酬収入</t>
  </si>
  <si>
    <t>　　介護負担金収入（公費）</t>
  </si>
  <si>
    <t>　　介護負担金収入（一般）</t>
  </si>
  <si>
    <t>　　介護予防負担金収入（公費）</t>
  </si>
  <si>
    <t>　　介護予防負担金収入（一般）</t>
  </si>
  <si>
    <t>　　利用者負担金収入</t>
  </si>
  <si>
    <t>　地域密着型介護料収入</t>
  </si>
  <si>
    <t>　居宅介護支援介護料収入</t>
  </si>
  <si>
    <t>　　居宅介護支援介護料収入</t>
  </si>
  <si>
    <t>　　介護予防支援介護料収入</t>
  </si>
  <si>
    <t>　介護予防・日常生活支援総合事業収入</t>
  </si>
  <si>
    <t>　　事業費収入</t>
  </si>
  <si>
    <t>　　事業負担金収入（公費）</t>
  </si>
  <si>
    <t>　　事業負担金収入（一般）</t>
  </si>
  <si>
    <t>　利用者等利用料収入</t>
  </si>
  <si>
    <t>　　施設サービス利用料収入</t>
  </si>
  <si>
    <t>　　居宅介護サービス利用料収入</t>
  </si>
  <si>
    <t>　　地域密着型介護サービス利用料収入</t>
  </si>
  <si>
    <t>　　食費収入（公費）</t>
  </si>
  <si>
    <t>　　食費収入（一般）</t>
  </si>
  <si>
    <t>　　食費収入（特定）</t>
  </si>
  <si>
    <t>　　居住費収入（公費）</t>
  </si>
  <si>
    <t>　　居住費収入（一般）</t>
  </si>
  <si>
    <t>　　居住費収入（特定）</t>
  </si>
  <si>
    <t>　　介護予防・日常生活支援総合事業利用料収入</t>
  </si>
  <si>
    <t>　　その他の利用料収入</t>
  </si>
  <si>
    <t>　その他の事業収入</t>
  </si>
  <si>
    <t>　　補助金事業収入（公費）</t>
  </si>
  <si>
    <t>　　補助金事業収入（一般）</t>
  </si>
  <si>
    <t>　　市町村特別事業収入（公費）</t>
  </si>
  <si>
    <t>　　市町村特別事業収入（一般）</t>
  </si>
  <si>
    <t>　　受託事業収入（公費）</t>
  </si>
  <si>
    <t>　　受託事業収入（一般）</t>
  </si>
  <si>
    <t>　　その他の事業収入</t>
  </si>
  <si>
    <t>　（保険等査定減）</t>
  </si>
  <si>
    <t>　措置事業収入</t>
  </si>
  <si>
    <t>　　事務費収入</t>
  </si>
  <si>
    <t>　運営事業収入</t>
  </si>
  <si>
    <t>　　管理費収入</t>
  </si>
  <si>
    <t>　措置費収入</t>
  </si>
  <si>
    <t>　私的契約利用料収入</t>
  </si>
  <si>
    <t>　施設型給付費収入</t>
  </si>
  <si>
    <t>　　施設型給付費収入</t>
  </si>
  <si>
    <t>　特例施設型給付費収入</t>
  </si>
  <si>
    <t>　　特例施設型給付費収入</t>
  </si>
  <si>
    <t>　地域型保育給付費収入</t>
  </si>
  <si>
    <t>　　地域型保育給付費収入</t>
  </si>
  <si>
    <t>　特例地域型保育給付費収入</t>
  </si>
  <si>
    <t>　　特例地域型保育給付費収入</t>
  </si>
  <si>
    <t>　委託費収入</t>
  </si>
  <si>
    <t>　　利用者等利用料収入（公費）</t>
  </si>
  <si>
    <t>　　利用者等利用料収入（一般）</t>
  </si>
  <si>
    <t>　自立支援給付費収入</t>
  </si>
  <si>
    <t>　　介護給付費収入</t>
  </si>
  <si>
    <t>　　特例介護給付費収入</t>
  </si>
  <si>
    <t>　　訓練等給付費収入</t>
  </si>
  <si>
    <t>　　特例訓練等給付費収入</t>
  </si>
  <si>
    <t>　　地域相談支援給付費収入</t>
  </si>
  <si>
    <t>　　特例地域相談支援給付費収入</t>
  </si>
  <si>
    <t>　　計画相談支援給付費収入</t>
  </si>
  <si>
    <t>　　特例計画相談支援給付費収入</t>
  </si>
  <si>
    <t>　障害児施設給付費収入</t>
  </si>
  <si>
    <t>　　障害児通所給付費収入</t>
  </si>
  <si>
    <t>　　障害児入所給付費収入</t>
  </si>
  <si>
    <t>　　障害児相談支援給付費収入</t>
  </si>
  <si>
    <t>　　特例障害児相談支援給付費収入</t>
  </si>
  <si>
    <t>　利用者負担金収入</t>
  </si>
  <si>
    <t>　補足給付費収入</t>
  </si>
  <si>
    <t>　　特定障害者特別給付費収入</t>
  </si>
  <si>
    <t>　　特例特定障害者特別給付費収入</t>
  </si>
  <si>
    <t>　　特定入所障害児食費等給付費収入</t>
  </si>
  <si>
    <t>　特定費用収入</t>
  </si>
  <si>
    <t>　　協力金収入</t>
  </si>
  <si>
    <t>　授産事業収入</t>
  </si>
  <si>
    <t>　入院診療収入（公費）</t>
  </si>
  <si>
    <t>　入院診療収入（一般）</t>
  </si>
  <si>
    <t>　室料差額収入</t>
  </si>
  <si>
    <t>　外来診療収入（公費）</t>
  </si>
  <si>
    <t>　外来診療収入（一般）</t>
  </si>
  <si>
    <t>　保健予防活動収入</t>
  </si>
  <si>
    <t>　受託検査・施設利用収入</t>
  </si>
  <si>
    <t>　訪問看護療養費収入（公費）</t>
  </si>
  <si>
    <t>　訪問看護療養費収入（一般）</t>
  </si>
  <si>
    <t>　訪問看護利用料収入</t>
  </si>
  <si>
    <t>　　訪問看護基本利用料収入</t>
  </si>
  <si>
    <t>　　訪問看護その他の利用料収入</t>
  </si>
  <si>
    <t>　その他の医療事業収入</t>
  </si>
  <si>
    <t>　　その他の医療事業収入</t>
  </si>
  <si>
    <t>　　その他印刷収入</t>
  </si>
  <si>
    <t>　　受託事業収入</t>
  </si>
  <si>
    <t>　　補助金事業収入</t>
  </si>
  <si>
    <t>　その他収入</t>
  </si>
  <si>
    <t>　受入研修費収入</t>
  </si>
  <si>
    <t>　利用者等外給食費収入</t>
  </si>
  <si>
    <t>　雑収入</t>
  </si>
  <si>
    <t>　有価証券売却益</t>
  </si>
  <si>
    <t>　有価証券評価益</t>
  </si>
  <si>
    <t>　為替差益</t>
  </si>
  <si>
    <t>　役員報酬支出</t>
  </si>
  <si>
    <t>　職員給料支出</t>
  </si>
  <si>
    <t>　職員賞与支出</t>
  </si>
  <si>
    <t>　非常勤職員給与支出</t>
  </si>
  <si>
    <t>　派遣職員費支出</t>
  </si>
  <si>
    <t>　退職給付支出</t>
  </si>
  <si>
    <t>　役員退職慰労金支出</t>
  </si>
  <si>
    <t>　法定福利費支出</t>
  </si>
  <si>
    <t>　給食費支出</t>
  </si>
  <si>
    <t>　介護用品費支出</t>
  </si>
  <si>
    <t>　医薬品費支出</t>
  </si>
  <si>
    <t>　診療・療養等材料費支出</t>
  </si>
  <si>
    <t>　保健衛生費支出</t>
  </si>
  <si>
    <t>　医療費支出</t>
  </si>
  <si>
    <t>　被服費支出</t>
  </si>
  <si>
    <t>　教養娯楽費支出</t>
  </si>
  <si>
    <t>　日用品費支出</t>
  </si>
  <si>
    <t>　保育材料費支出</t>
  </si>
  <si>
    <t>　本人支給金支出</t>
  </si>
  <si>
    <t>　水道光熱費支出</t>
  </si>
  <si>
    <t>　燃料費支出</t>
  </si>
  <si>
    <t>　消耗器具備品費支出</t>
  </si>
  <si>
    <t>　保険料支出</t>
  </si>
  <si>
    <t>　賃借料支出</t>
  </si>
  <si>
    <t>　教育指導費支出</t>
  </si>
  <si>
    <t>　就職支度費支出</t>
  </si>
  <si>
    <t>　修繕費支出</t>
  </si>
  <si>
    <t>　葬祭費支出</t>
  </si>
  <si>
    <t>　車輌費支出</t>
  </si>
  <si>
    <t>　委託事業費</t>
  </si>
  <si>
    <t>　管理費返還支出</t>
  </si>
  <si>
    <t>　文化祭開催等事業費支出</t>
  </si>
  <si>
    <t>　整備費支出</t>
  </si>
  <si>
    <t>　材料費支出</t>
  </si>
  <si>
    <t>　講習会費支出</t>
  </si>
  <si>
    <t>　雑支出</t>
  </si>
  <si>
    <t>　福利厚生費支出</t>
  </si>
  <si>
    <t>　職員被服費支出</t>
  </si>
  <si>
    <t>　旅費交通費支出</t>
  </si>
  <si>
    <t>　研修研究費支出</t>
  </si>
  <si>
    <t>　事務消耗品費支出</t>
  </si>
  <si>
    <t>　印刷製本費支出</t>
  </si>
  <si>
    <t>　通信運搬費支出</t>
  </si>
  <si>
    <t>　会議費支出</t>
  </si>
  <si>
    <t>　広報費支出</t>
  </si>
  <si>
    <t>　業務委託費支出</t>
  </si>
  <si>
    <t>　手数料支出</t>
  </si>
  <si>
    <t>　土地・建物賃借料支出</t>
  </si>
  <si>
    <t>　租税公課支出</t>
  </si>
  <si>
    <t>　保守料支出</t>
  </si>
  <si>
    <t>　渉外費支出</t>
  </si>
  <si>
    <t>　諸会費支出</t>
  </si>
  <si>
    <t>　就労支援事業販売原価支出</t>
  </si>
  <si>
    <t>　　就労支援事業製造原価支出</t>
  </si>
  <si>
    <t>　　就労支援事業仕入支出</t>
  </si>
  <si>
    <t>　就労支援事業販管費支出</t>
  </si>
  <si>
    <t>　利用者等外給食費支出</t>
  </si>
  <si>
    <t>　有価証券売却損</t>
  </si>
  <si>
    <t>　資産評価損</t>
  </si>
  <si>
    <t>　　有価証券評価損</t>
  </si>
  <si>
    <t>　為替差損</t>
  </si>
  <si>
    <t>　徴収不能額</t>
  </si>
  <si>
    <t>　施設整備等補助金収入</t>
  </si>
  <si>
    <t>　設備資金借入金元金償還補助金収入</t>
  </si>
  <si>
    <t>　施設整備等寄附金収入</t>
  </si>
  <si>
    <t>　設備資金借入金元金償還寄附金収入</t>
  </si>
  <si>
    <t>　車輌運搬具売却収入</t>
  </si>
  <si>
    <t>　器具及び備品売却収入</t>
  </si>
  <si>
    <t>　土地取得支出</t>
  </si>
  <si>
    <t>　建物取得支出</t>
  </si>
  <si>
    <t>　車輌運搬具取得支出</t>
  </si>
  <si>
    <t>　器具及び備品取得支出</t>
  </si>
  <si>
    <t>　退職給付引当資産取崩収入</t>
  </si>
  <si>
    <t>　長期預り金積立資産取崩収入</t>
  </si>
  <si>
    <t>　積立資産取崩収入</t>
  </si>
  <si>
    <t>　退職給付引当資産支出</t>
  </si>
  <si>
    <t>　長期預り金積立資産支出</t>
  </si>
  <si>
    <t>　積立資産支出</t>
  </si>
  <si>
    <t>春光苑  資金収支計算書</t>
    <phoneticPr fontId="4"/>
  </si>
  <si>
    <t>点字図書館  資金収支計算書</t>
    <phoneticPr fontId="4"/>
  </si>
  <si>
    <t>光明園  資金収支計算書</t>
    <phoneticPr fontId="4"/>
  </si>
  <si>
    <t>別紙３（⑩）</t>
    <rPh sb="0" eb="2">
      <t>ベッシ</t>
    </rPh>
    <phoneticPr fontId="4"/>
  </si>
  <si>
    <t>本部  資金収支明細書</t>
    <phoneticPr fontId="4"/>
  </si>
  <si>
    <t>サービス区分</t>
  </si>
  <si>
    <t>拠点区分合計</t>
    <rPh sb="0" eb="2">
      <t>キョテン</t>
    </rPh>
    <rPh sb="2" eb="4">
      <t>クブン</t>
    </rPh>
    <rPh sb="4" eb="6">
      <t>ゴウケイ</t>
    </rPh>
    <phoneticPr fontId="2"/>
  </si>
  <si>
    <t>本部経理区分_法人本部</t>
    <phoneticPr fontId="1"/>
  </si>
  <si>
    <t>サービス区分間繰入金収入</t>
  </si>
  <si>
    <t>サービス区分間繰入金支出</t>
  </si>
  <si>
    <t>春光苑  資金収支明細書</t>
    <phoneticPr fontId="4"/>
  </si>
  <si>
    <t>養護老人ホーム_養護（盲人）老人ホーム春光苑</t>
    <phoneticPr fontId="1"/>
  </si>
  <si>
    <t>老人居宅介護等事業（訪問介護）_ﾍﾙﾊﾟｰｾﾝﾀｰ山風（訪問介護・山）</t>
  </si>
  <si>
    <t>老人デイサービス事業（通所介護）_通所介護事業所・あかり</t>
  </si>
  <si>
    <t>障害福祉サービス事業（居宅介護）_ﾍﾙﾊﾟｰｾﾝﾀｰ山風（居宅介護・風）</t>
  </si>
  <si>
    <t>障害福祉サービス事業（重度訪問介護）_ﾍﾙﾊﾟｰｾﾝﾀｰ山風（重度訪問・風）</t>
  </si>
  <si>
    <t>障害福祉サービス事業（同行援護）_ﾍﾙﾊﾟｰｾﾝﾀｰ山風（同行援護・風）</t>
  </si>
  <si>
    <t>移動支援事業_ﾍﾙﾊﾟｰｾﾝﾀｰ山風（移動支援・風）</t>
  </si>
  <si>
    <t>（公益）居宅サービス事業（特定施設入居生活介護）_特定春光苑</t>
  </si>
  <si>
    <t>（公益）居宅介護支援事業_居宅介護支援事業所・山</t>
  </si>
  <si>
    <t>点字図書館  資金収支明細書</t>
    <phoneticPr fontId="4"/>
  </si>
  <si>
    <t>視聴覚障害者情報提供施設_点字図書館</t>
    <phoneticPr fontId="1"/>
  </si>
  <si>
    <t>（公益事業）法人固有の公益事業サービス情報出版事業_情報出版</t>
  </si>
  <si>
    <t>（公益事業）法人固有の公益事業サービス付帯（歩行訓練）事業_付帯事業</t>
  </si>
  <si>
    <t>光明園  資金収支明細書</t>
    <phoneticPr fontId="4"/>
  </si>
  <si>
    <t>障害福祉サービス事業（共同生活援助）_共同生活援助事業所光明園</t>
    <phoneticPr fontId="1"/>
  </si>
  <si>
    <t>（公益）生活支援必要者に対する住居提供・確保事業_光明園付帯事業</t>
  </si>
  <si>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</si>
  <si>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</si>
  <si>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</si>
  <si>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</si>
  <si>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</si>
  <si>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</si>
  <si>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</si>
  <si>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</si>
  <si>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</si>
  <si>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児童福祉事業収益</t>
  </si>
  <si>
    <t>保育事業収益</t>
  </si>
  <si>
    <t>就労支援事業収益</t>
  </si>
  <si>
    <t>障害福祉サービス等事業収益</t>
  </si>
  <si>
    <t>生活保護事業収益</t>
  </si>
  <si>
    <t>医療事業収益</t>
  </si>
  <si>
    <t>情報出版事業収益</t>
  </si>
  <si>
    <t>点字図書館事業収益</t>
  </si>
  <si>
    <t>付帯事業収益</t>
  </si>
  <si>
    <t>その他収益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</si>
  <si>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</si>
  <si>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</si>
  <si>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</si>
  <si>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</si>
  <si>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</si>
  <si>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</si>
  <si>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</si>
  <si>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</si>
  <si>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授産事業費用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</si>
  <si>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</si>
  <si>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</si>
  <si>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</si>
  <si>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</si>
  <si>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</si>
  <si>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</si>
  <si>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</si>
  <si>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</si>
  <si>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</si>
  <si>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</si>
  <si>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</si>
  <si>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</si>
  <si>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</si>
  <si>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</si>
  <si>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</si>
  <si>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</si>
  <si>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</si>
  <si>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</si>
  <si>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</si>
  <si>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</si>
  <si>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</si>
  <si>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</si>
  <si>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</si>
  <si>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</si>
  <si>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</si>
  <si>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</si>
  <si>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</si>
  <si>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</si>
  <si>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</si>
  <si>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</si>
  <si>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</si>
  <si>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</si>
  <si>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</si>
  <si>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</si>
  <si>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</si>
  <si>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</si>
  <si>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</si>
  <si>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</si>
  <si>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</si>
  <si>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</si>
  <si>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</si>
  <si>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</si>
  <si>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</si>
  <si>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</si>
  <si>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</si>
  <si>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</si>
  <si>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</si>
  <si>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</si>
  <si>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</si>
  <si>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</si>
  <si>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</si>
  <si>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</si>
  <si>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</si>
  <si>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</si>
  <si>
    <t>第二号第二様式（第二十三条第四項関係）</t>
    <rPh sb="0" eb="1">
      <t>ダイ</t>
    </rPh>
    <rPh sb="1" eb="2">
      <t>ニ</t>
    </rPh>
    <rPh sb="2" eb="3">
      <t>ゴウ</t>
    </rPh>
    <rPh sb="3" eb="5">
      <t>ダイニ</t>
    </rPh>
    <rPh sb="5" eb="7">
      <t>ヨウシキ</t>
    </rPh>
    <phoneticPr fontId="4"/>
  </si>
  <si>
    <t>事業活動内訳表</t>
    <rPh sb="0" eb="2">
      <t>ジギョウ</t>
    </rPh>
    <rPh sb="2" eb="4">
      <t>カツドウ</t>
    </rPh>
    <phoneticPr fontId="4"/>
  </si>
  <si>
    <t>事業区分間繰入金収益</t>
  </si>
  <si>
    <t>事業区分間固定資産移管収益</t>
  </si>
  <si>
    <t>事業区分間繰入金費用</t>
  </si>
  <si>
    <t>事業区分間固定資産移管費用</t>
  </si>
  <si>
    <t>第二号第三様式（第二十三条第四項関係）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</si>
  <si>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事業活動内訳表</t>
    <phoneticPr fontId="4"/>
  </si>
  <si>
    <t>拠点区分間繰入金収益</t>
  </si>
  <si>
    <t>拠点区分間固定資産移管収益</t>
  </si>
  <si>
    <t>拠点区分間繰入金費用</t>
  </si>
  <si>
    <t>拠点区分間固定資産移管費用</t>
  </si>
  <si>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</si>
  <si>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光明園  事業活動計算書</t>
    <phoneticPr fontId="4"/>
  </si>
  <si>
    <t>　施設介護料収益</t>
  </si>
  <si>
    <t>　　介護報酬収益</t>
  </si>
  <si>
    <t>　　利用者負担金収益（公費）</t>
  </si>
  <si>
    <t>　　利用者負担金収益（一般）</t>
  </si>
  <si>
    <t>　居宅介護料収益</t>
  </si>
  <si>
    <t>　　介護予防報酬収益</t>
  </si>
  <si>
    <t>　　介護負担金収益（公費）</t>
  </si>
  <si>
    <t>　　介護負担金収益（一般）</t>
  </si>
  <si>
    <t>　　介護予防負担金収益（公費）</t>
  </si>
  <si>
    <t>　　介護予防負担金収益（一般）</t>
  </si>
  <si>
    <t>　　利用者負担金収益</t>
  </si>
  <si>
    <t>　地域密着型介護料収益</t>
  </si>
  <si>
    <t>　居宅介護支援介護料収益</t>
  </si>
  <si>
    <t>　　居宅介護支援介護料収益</t>
  </si>
  <si>
    <t>　　介護予防支援介護料収益</t>
  </si>
  <si>
    <t>　介護予防・日常生活支援総合事業収益</t>
  </si>
  <si>
    <t>　　事業費収益</t>
  </si>
  <si>
    <t>　　事業負担金収益（公費）</t>
  </si>
  <si>
    <t>　　事業負担金収益（一般）</t>
  </si>
  <si>
    <t>　利用者等利用料収益</t>
  </si>
  <si>
    <t>　　施設サービス利用料収益</t>
  </si>
  <si>
    <t>　　居宅介護サービス利用料収益</t>
  </si>
  <si>
    <t>　　地域密着型介護サービス利用料収益</t>
  </si>
  <si>
    <t>　　食費収益（公費）</t>
  </si>
  <si>
    <t>　　食費収益（一般）</t>
  </si>
  <si>
    <t>　　食費収益（特定）</t>
  </si>
  <si>
    <t>　　居住費収益（公費）</t>
  </si>
  <si>
    <t>　　居住費収益（一般）</t>
  </si>
  <si>
    <t>　　居住費収益（特定）</t>
  </si>
  <si>
    <t>　　介護予防・日常生活支援総合事業利用料収益</t>
  </si>
  <si>
    <t>　　その他の利用料収益</t>
  </si>
  <si>
    <t>　その他の事業収益</t>
  </si>
  <si>
    <t>　　補助金事業収益（公費）</t>
  </si>
  <si>
    <t>　　補助金事業収益（一般）</t>
  </si>
  <si>
    <t>　　市町村特別事業収益（公費）</t>
  </si>
  <si>
    <t>　　市町村特別事業収益（一般）</t>
  </si>
  <si>
    <t>　　受託事業収益（公費）</t>
  </si>
  <si>
    <t>　　受託事業収益（一般）</t>
  </si>
  <si>
    <t>　　その他の事業収益</t>
  </si>
  <si>
    <t>　措置事業収益</t>
  </si>
  <si>
    <t>　　事務費収益</t>
  </si>
  <si>
    <t>　運営事業収益</t>
  </si>
  <si>
    <t>　　管理費収益</t>
  </si>
  <si>
    <t>　措置費収益</t>
  </si>
  <si>
    <t>　私的契約利用料収益</t>
  </si>
  <si>
    <t>　施設型給付費収益</t>
  </si>
  <si>
    <t>　　施設型給付費収益</t>
  </si>
  <si>
    <t>　特例施設型給付費収益</t>
  </si>
  <si>
    <t>　　特例施設型給付費収益</t>
  </si>
  <si>
    <t>　地域型保育給付費収益</t>
  </si>
  <si>
    <t>　　地域型保育給付費収益</t>
  </si>
  <si>
    <t>　特例地域型保育給付費収益</t>
  </si>
  <si>
    <t>　　特例地域型保育給付費収益</t>
  </si>
  <si>
    <t>　委託費収益</t>
  </si>
  <si>
    <t>　　利用者等利用料収益（公費）</t>
  </si>
  <si>
    <t>　　利用者等利用料収益（一般）</t>
  </si>
  <si>
    <t>　自立支援給付費収益</t>
  </si>
  <si>
    <t>　　介護給付費収益</t>
  </si>
  <si>
    <t>　　特例介護給付費収益</t>
  </si>
  <si>
    <t>　　訓練等給付費収益</t>
  </si>
  <si>
    <t>　　特例訓練等給付費収益</t>
  </si>
  <si>
    <t>　　地域相談支援給付費収益</t>
  </si>
  <si>
    <t>　　特例地域相談支援給付費収益</t>
  </si>
  <si>
    <t>　　計画相談支援給付費収益</t>
  </si>
  <si>
    <t>　　特例計画相談支援給付費収益</t>
  </si>
  <si>
    <t>　障害児施設給付費収益</t>
  </si>
  <si>
    <t>　　障害児通所給付費収益</t>
  </si>
  <si>
    <t>　　障害児入所給付費収益</t>
  </si>
  <si>
    <t>　　障害児相談支援給付費収益</t>
  </si>
  <si>
    <t>　　特例障害児相談支援給付費収益</t>
  </si>
  <si>
    <t>　利用者負担金収益</t>
  </si>
  <si>
    <t>　補足給付費収益</t>
  </si>
  <si>
    <t>　　特定障害者特別給付費収益</t>
  </si>
  <si>
    <t>　　特例特定障害者特別給付費収益</t>
  </si>
  <si>
    <t>　　特定入所障害児食費等給付費収益</t>
  </si>
  <si>
    <t>　特定費用収益</t>
  </si>
  <si>
    <t>　　協力金収益</t>
  </si>
  <si>
    <t>　授産事業収益</t>
  </si>
  <si>
    <t>　入院診療収益（公費）</t>
  </si>
  <si>
    <t>　入院診療収益（一般）</t>
  </si>
  <si>
    <t>　室料差額収益</t>
  </si>
  <si>
    <t>　外来診療収益（公費）</t>
  </si>
  <si>
    <t>　外来診療収益（一般）</t>
  </si>
  <si>
    <t>　保健予防活動収益</t>
  </si>
  <si>
    <t>　受託検査・施設利用収益</t>
  </si>
  <si>
    <t>　訪問看護療養費収益（公費）</t>
  </si>
  <si>
    <t>　訪問看護療養費収益（一般）</t>
  </si>
  <si>
    <t>　訪問看護利用料収益</t>
  </si>
  <si>
    <t>　　訪問看護基本利用料収益</t>
  </si>
  <si>
    <t>　　訪問看護その他の利用料収益</t>
  </si>
  <si>
    <t>　その他の医療事業収益</t>
  </si>
  <si>
    <t>　　その他の医業収益</t>
  </si>
  <si>
    <t>　　その他印刷収益</t>
  </si>
  <si>
    <t>　　受託事業収益</t>
  </si>
  <si>
    <t>　　補助金事業収益</t>
  </si>
  <si>
    <t>　その他収益</t>
  </si>
  <si>
    <t>　役員報酬</t>
  </si>
  <si>
    <t>　職員給料</t>
  </si>
  <si>
    <t>　職員賞与</t>
  </si>
  <si>
    <t>　賞与引当金繰入</t>
  </si>
  <si>
    <t>　役員退職慰労引当金繰入</t>
  </si>
  <si>
    <t>　非常勤職員給与</t>
  </si>
  <si>
    <t>　派遣職員費</t>
  </si>
  <si>
    <t>　退職給付費用</t>
  </si>
  <si>
    <t>　役員退職慰労金</t>
  </si>
  <si>
    <t>　法定福利費</t>
  </si>
  <si>
    <t>　給食費</t>
  </si>
  <si>
    <t>　介護用品費</t>
  </si>
  <si>
    <t>　医薬品費</t>
  </si>
  <si>
    <t>　診療・療養等材料費</t>
  </si>
  <si>
    <t>　保健衛生費</t>
  </si>
  <si>
    <t>　医療費</t>
  </si>
  <si>
    <t>　被服費</t>
  </si>
  <si>
    <t>　教養娯楽費</t>
  </si>
  <si>
    <t>　日用品費</t>
  </si>
  <si>
    <t>　保育材料費</t>
  </si>
  <si>
    <t>　本人支給金</t>
  </si>
  <si>
    <t>　水道光熱費</t>
  </si>
  <si>
    <t>　燃料費</t>
  </si>
  <si>
    <t>　消耗器具備品費</t>
  </si>
  <si>
    <t>　保険料</t>
  </si>
  <si>
    <t>　賃借料</t>
  </si>
  <si>
    <t>　教育指導費</t>
  </si>
  <si>
    <t>　就職支度費</t>
  </si>
  <si>
    <t>　修繕費</t>
  </si>
  <si>
    <t>　葬祭費</t>
  </si>
  <si>
    <t>　車輌費</t>
  </si>
  <si>
    <t>　棚卸資産評価損</t>
  </si>
  <si>
    <t>　文化祭開催等事業費</t>
  </si>
  <si>
    <t>　整備費</t>
  </si>
  <si>
    <t>　材料費</t>
  </si>
  <si>
    <t>　講習会費</t>
  </si>
  <si>
    <t>　雑費</t>
  </si>
  <si>
    <t>　福利厚生費</t>
  </si>
  <si>
    <t>　職員被服費</t>
  </si>
  <si>
    <t>　旅費交通費</t>
  </si>
  <si>
    <t>　研修研究費</t>
  </si>
  <si>
    <t>　事務消耗品費</t>
  </si>
  <si>
    <t>　印刷製本費</t>
  </si>
  <si>
    <t>　通信運搬費</t>
  </si>
  <si>
    <t>　会議費</t>
  </si>
  <si>
    <t>　広報費</t>
  </si>
  <si>
    <t>　業務委託費</t>
  </si>
  <si>
    <t>　手数料</t>
  </si>
  <si>
    <t>　土地・建物賃借料</t>
  </si>
  <si>
    <t>　租税公課</t>
  </si>
  <si>
    <t>　保守料</t>
  </si>
  <si>
    <t>　渉外費</t>
  </si>
  <si>
    <t>　諸会費</t>
  </si>
  <si>
    <t>　就労支援事業販売原価</t>
  </si>
  <si>
    <t>　　期首製品（商品）棚卸高</t>
  </si>
  <si>
    <t>　　当期就労支援事業製造原価</t>
  </si>
  <si>
    <t>　　当期就労支援事業仕入高</t>
  </si>
  <si>
    <t>　　期末製品（商品）棚卸高</t>
  </si>
  <si>
    <t>　就労支援事業販管費</t>
  </si>
  <si>
    <t>　受入研修費収益</t>
  </si>
  <si>
    <t>　利用者等外給食収益</t>
  </si>
  <si>
    <t>　雑収益</t>
  </si>
  <si>
    <t>　利用者等外給食費</t>
  </si>
  <si>
    <t>　雑損失</t>
  </si>
  <si>
    <t>　施設整備等補助金収益</t>
  </si>
  <si>
    <t>　設備資金借入金元金償還補助金収益</t>
  </si>
  <si>
    <t>　施設整備等寄附金収益</t>
  </si>
  <si>
    <t>　設備資金借入金元金償還寄附金収益</t>
  </si>
  <si>
    <t>　車輌運搬具売却益</t>
  </si>
  <si>
    <t>　器具及び備品売却益</t>
  </si>
  <si>
    <t>　徴収不能引当金戻入益</t>
  </si>
  <si>
    <t>　建物売却損・処分損</t>
  </si>
  <si>
    <t>　車輌運搬具売却損・処分損</t>
  </si>
  <si>
    <t>　器具及び備品売却損・処分損</t>
  </si>
  <si>
    <t>　その他の固定資産売却損・処分損</t>
  </si>
  <si>
    <t>本部  事業活動計算書</t>
    <phoneticPr fontId="4"/>
  </si>
  <si>
    <t>春光苑  事業活動計算書</t>
    <phoneticPr fontId="4"/>
  </si>
  <si>
    <t>点字図書館  事業活動計算書</t>
    <phoneticPr fontId="4"/>
  </si>
  <si>
    <t>別紙３（⑪）</t>
    <rPh sb="0" eb="2">
      <t>ベッシ</t>
    </rPh>
    <phoneticPr fontId="4"/>
  </si>
  <si>
    <t>本部  事業活動明細書</t>
    <phoneticPr fontId="4"/>
  </si>
  <si>
    <t>春光苑  事業活動明細書</t>
    <phoneticPr fontId="4"/>
  </si>
  <si>
    <t>点字図書館  事業活動明細書</t>
    <phoneticPr fontId="4"/>
  </si>
  <si>
    <t>光明園  事業活動明細書</t>
    <phoneticPr fontId="4"/>
  </si>
  <si>
    <t>第三号第一様式（第二十七条第四項関係）</t>
    <phoneticPr fontId="4"/>
  </si>
  <si>
    <t>法人単位貸借対照表</t>
    <phoneticPr fontId="1"/>
  </si>
  <si>
    <t>令和2年3月31日現在</t>
    <phoneticPr fontId="1"/>
  </si>
  <si>
    <t>資産の部</t>
    <phoneticPr fontId="1"/>
  </si>
  <si>
    <t>負債の部</t>
    <phoneticPr fontId="1"/>
  </si>
  <si>
    <t>当年度末</t>
    <rPh sb="0" eb="1">
      <t>トウ</t>
    </rPh>
    <rPh sb="1" eb="4">
      <t>ネンドマツ</t>
    </rPh>
    <phoneticPr fontId="2"/>
  </si>
  <si>
    <t>前年度末</t>
    <rPh sb="0" eb="3">
      <t>ゼンネンド</t>
    </rPh>
    <rPh sb="3" eb="4">
      <t>マツ</t>
    </rPh>
    <phoneticPr fontId="2"/>
  </si>
  <si>
    <t>増減</t>
    <rPh sb="0" eb="2">
      <t>ゾウゲン</t>
    </rPh>
    <phoneticPr fontId="2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</si>
  <si>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</si>
  <si>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</si>
  <si>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</si>
  <si>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</si>
  <si>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</si>
  <si>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</si>
  <si>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</si>
  <si>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</si>
  <si>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</si>
  <si>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</si>
  <si>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</si>
  <si>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</si>
  <si>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</si>
  <si>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</si>
  <si>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</si>
  <si>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</si>
  <si>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</si>
  <si>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</si>
  <si>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</si>
  <si>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</si>
  <si>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</si>
  <si>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</si>
  <si>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</si>
  <si>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</si>
  <si>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商品・製品</t>
  </si>
  <si>
    <t>　預り金</t>
  </si>
  <si>
    <t>　仕掛品</t>
  </si>
  <si>
    <t>　職員預り金</t>
  </si>
  <si>
    <t>　原材料</t>
  </si>
  <si>
    <t>　前受金</t>
  </si>
  <si>
    <t>　立替金</t>
  </si>
  <si>
    <t>　前受収益</t>
  </si>
  <si>
    <t>　前払金</t>
  </si>
  <si>
    <t>　仮受金</t>
  </si>
  <si>
    <t>　前払費用</t>
  </si>
  <si>
    <t>　賞与引当金</t>
  </si>
  <si>
    <t>　１年以内回収予定長期貸付金</t>
  </si>
  <si>
    <t>　その他の流動負債</t>
  </si>
  <si>
    <t>　短期貸付金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</si>
  <si>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</si>
  <si>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</si>
  <si>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</si>
  <si>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</si>
  <si>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</si>
  <si>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</si>
  <si>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</si>
  <si>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</si>
  <si>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</si>
  <si>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</si>
  <si>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</si>
  <si>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</si>
  <si>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</si>
  <si>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</si>
  <si>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</si>
  <si>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</si>
  <si>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</si>
  <si>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</si>
  <si>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</si>
  <si>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構築物</t>
  </si>
  <si>
    <t>　その他の固定負債</t>
  </si>
  <si>
    <t>　機械及び装置</t>
  </si>
  <si>
    <t>負債の部合計</t>
  </si>
  <si>
    <t>　車輌運搬具</t>
  </si>
  <si>
    <t>純資産の部</t>
  </si>
  <si>
    <t>　器具及び備品</t>
  </si>
  <si>
    <t>基本金</t>
  </si>
  <si>
    <t>　建設仮勘定</t>
  </si>
  <si>
    <t>国庫補助金等特別積立金</t>
  </si>
  <si>
    <t>　有形リース資産</t>
  </si>
  <si>
    <t>その他の積立金</t>
  </si>
  <si>
    <t>　権利</t>
  </si>
  <si>
    <t>　人件費積立金</t>
  </si>
  <si>
    <t>　ソフトウェア</t>
  </si>
  <si>
    <t>　備品等購入積立金</t>
  </si>
  <si>
    <t>　無形リース資産</t>
  </si>
  <si>
    <t>　建設積立金</t>
  </si>
  <si>
    <t>次期繰越活動増減差額</t>
  </si>
  <si>
    <t>　長期貸付金</t>
  </si>
  <si>
    <t>（うち当期活動増減差額）</t>
  </si>
  <si>
    <t>　退職給付引当資産</t>
  </si>
  <si>
    <t>　長期預り金積立資産</t>
  </si>
  <si>
    <t>　人件費積立資産</t>
  </si>
  <si>
    <t>　差入保証金</t>
  </si>
  <si>
    <t>　長期前払費用</t>
  </si>
  <si>
    <t>　備品等購入積立資産</t>
  </si>
  <si>
    <t>　建設積立資産</t>
  </si>
  <si>
    <t>　その他の固定資産</t>
  </si>
  <si>
    <t>純資産の部合計</t>
  </si>
  <si>
    <t>資産の部合計</t>
  </si>
  <si>
    <t>負債及び純資産の部合計</t>
  </si>
  <si>
    <t>第三号第二様式（第二十七条第四項関係）</t>
    <rPh sb="0" eb="1">
      <t>ダイ</t>
    </rPh>
    <rPh sb="1" eb="2">
      <t>サン</t>
    </rPh>
    <rPh sb="2" eb="3">
      <t>ゴウ</t>
    </rPh>
    <rPh sb="3" eb="5">
      <t>ダイニ</t>
    </rPh>
    <rPh sb="5" eb="7">
      <t>ヨウシキ</t>
    </rPh>
    <phoneticPr fontId="4"/>
  </si>
  <si>
    <t>貸借対照表内訳表</t>
    <phoneticPr fontId="4"/>
  </si>
  <si>
    <t>勘定科目</t>
    <rPh sb="0" eb="2">
      <t>カンジョウ</t>
    </rPh>
    <rPh sb="2" eb="4">
      <t>カモク</t>
    </rPh>
    <phoneticPr fontId="1"/>
  </si>
  <si>
    <t>社会福祉事業</t>
    <phoneticPr fontId="1"/>
  </si>
  <si>
    <t>公益事業</t>
    <rPh sb="0" eb="2">
      <t>コウエキ</t>
    </rPh>
    <rPh sb="2" eb="4">
      <t>ジギョウ</t>
    </rPh>
    <phoneticPr fontId="1"/>
  </si>
  <si>
    <t>収益事業</t>
    <rPh sb="0" eb="2">
      <t>シュウエキ</t>
    </rPh>
    <rPh sb="2" eb="4">
      <t>ジギョウ</t>
    </rPh>
    <phoneticPr fontId="1"/>
  </si>
  <si>
    <t>内部取引消去</t>
    <rPh sb="0" eb="2">
      <t>ナイブ</t>
    </rPh>
    <rPh sb="2" eb="4">
      <t>トリヒキ</t>
    </rPh>
    <rPh sb="4" eb="6">
      <t>ショウキョ</t>
    </rPh>
    <phoneticPr fontId="1"/>
  </si>
  <si>
    <t>法人合計</t>
    <rPh sb="0" eb="2">
      <t>ホウジン</t>
    </rPh>
    <rPh sb="2" eb="4">
      <t>ゴウケイ</t>
    </rPh>
    <phoneticPr fontId="1"/>
  </si>
  <si>
    <t>資産の部</t>
  </si>
  <si>
    <t>　１年以内回収予定事業区分間長期貸付金</t>
  </si>
  <si>
    <t>　事業区分間貸付金</t>
  </si>
  <si>
    <t>　事業区分間長期貸付金</t>
  </si>
  <si>
    <t>負債の部</t>
  </si>
  <si>
    <t>　１年以内返済予定事業区分間長期借入金</t>
  </si>
  <si>
    <t>　事業区分間借入金</t>
  </si>
  <si>
    <t>　事業区分間長期借入金</t>
  </si>
  <si>
    <t>第三号第三様式（第二十七条第四項関係）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</si>
  <si>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貸借対照表内訳表</t>
    <phoneticPr fontId="1"/>
  </si>
  <si>
    <t>事業区分計</t>
    <rPh sb="0" eb="2">
      <t>ジギョウ</t>
    </rPh>
    <rPh sb="2" eb="4">
      <t>クブン</t>
    </rPh>
    <rPh sb="4" eb="5">
      <t>ケイ</t>
    </rPh>
    <phoneticPr fontId="2"/>
  </si>
  <si>
    <t>　１年以内回収予定拠点区分間長期貸付金</t>
  </si>
  <si>
    <t>　拠点区分間貸付金</t>
  </si>
  <si>
    <t>　拠点区分間長期貸付金</t>
  </si>
  <si>
    <t>　１年以内返済予定拠点区分間長期借入金</t>
  </si>
  <si>
    <t>　拠点区分間借入金</t>
  </si>
  <si>
    <t>　拠点区分間長期借入金</t>
  </si>
  <si>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</si>
  <si>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本部  貸借対照表</t>
    <phoneticPr fontId="1"/>
  </si>
  <si>
    <t>春光苑  貸借対照表</t>
    <phoneticPr fontId="1"/>
  </si>
  <si>
    <t>点字図書館  貸借対照表</t>
    <phoneticPr fontId="1"/>
  </si>
  <si>
    <t>光明園  貸借対照表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</si>
</sst>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96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shrinkToFit="1"/>
    </xf>
    <xf numFmtId="49" fontId="7" fillId="0" borderId="1" xfId="1" applyNumberFormat="1" applyFont="1" applyBorder="1" applyAlignment="1">
      <alignment horizontal="center" vertical="center" wrapText="1" shrinkToFit="1"/>
    </xf>
    <xf numFmtId="49" fontId="7" fillId="0" borderId="1" xfId="1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 wrapText="1" shrinkToFit="1"/>
    </xf>
    <xf numFmtId="0" fontId="7" fillId="0" borderId="3" xfId="2" applyFont="1" applyBorder="1" applyAlignment="1">
      <alignment horizontal="left" vertical="top" shrinkToFit="1"/>
    </xf>
    <xf numFmtId="0" fontId="7" fillId="0" borderId="4" xfId="1" applyFont="1" applyBorder="1" applyAlignment="1">
      <alignment horizontal="center" vertical="center" wrapText="1" shrinkToFit="1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horizontal="left" vertical="top" shrinkToFit="1"/>
    </xf>
    <xf numFmtId="176" fontId="9" fillId="0" borderId="13" xfId="2" applyNumberFormat="1" applyFont="1" applyBorder="1" applyAlignment="1" applyProtection="1">
      <alignment vertical="center" shrinkToFit="1"/>
      <protection locked="0"/>
    </xf>
    <xf numFmtId="0" fontId="7" fillId="0" borderId="14" xfId="2" applyFont="1" applyBorder="1" applyAlignment="1">
      <alignment horizontal="left" vertical="top" shrinkToFit="1"/>
    </xf>
    <xf numFmtId="176" fontId="9" fillId="0" borderId="14" xfId="2" applyNumberFormat="1" applyFont="1" applyBorder="1" applyAlignment="1" applyProtection="1">
      <alignment vertical="top" shrinkToFit="1"/>
      <protection locked="0"/>
    </xf>
    <xf numFmtId="0" fontId="7" fillId="0" borderId="7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5" fillId="0" borderId="0" xfId="0" applyFont="1" applyAlignment="1">
      <alignment horizontal="right" vertical="center" shrinkToFit="1"/>
    </xf>
    <xf numFmtId="0" fontId="7" fillId="0" borderId="1" xfId="2" applyFont="1" applyBorder="1" applyAlignment="1">
      <alignment vertical="center"/>
    </xf>
    <xf numFmtId="0" fontId="7" fillId="0" borderId="4" xfId="2" applyFont="1" applyBorder="1" applyAlignment="1">
      <alignment horizontal="left" vertical="top" shrinkToFit="1"/>
    </xf>
    <xf numFmtId="176" fontId="9" fillId="0" borderId="4" xfId="2" applyNumberFormat="1" applyFont="1" applyBorder="1" applyAlignment="1" applyProtection="1">
      <alignment vertical="top" shrinkToFit="1"/>
      <protection locked="0"/>
    </xf>
    <xf numFmtId="0" fontId="2" fillId="0" borderId="0" xfId="0" applyFont="1">
      <alignment vertical="center"/>
    </xf>
    <xf numFmtId="176" fontId="10" fillId="0" borderId="1" xfId="0" applyNumberFormat="1" applyFont="1" applyBorder="1" applyProtection="1">
      <alignment vertical="center"/>
      <protection locked="0"/>
    </xf>
    <xf numFmtId="176" fontId="10" fillId="0" borderId="3" xfId="0" applyNumberFormat="1" applyFont="1" applyBorder="1" applyProtection="1">
      <alignment vertical="center"/>
      <protection locked="0"/>
    </xf>
    <xf numFmtId="49" fontId="7" fillId="0" borderId="1" xfId="1" applyNumberFormat="1" applyFont="1" applyBorder="1" applyAlignment="1">
      <alignment horizontal="center" vertical="center" wrapText="1"/>
    </xf>
    <xf numFmtId="176" fontId="9" fillId="0" borderId="1" xfId="2" applyNumberFormat="1" applyFont="1" applyBorder="1" applyAlignment="1" applyProtection="1">
      <alignment vertical="center"/>
      <protection locked="0"/>
    </xf>
    <xf numFmtId="0" fontId="7" fillId="0" borderId="1" xfId="2" applyFont="1" applyBorder="1">
      <alignment horizontal="left" vertical="top"/>
    </xf>
    <xf numFmtId="176" fontId="9" fillId="0" borderId="1" xfId="2" applyNumberFormat="1" applyFont="1" applyBorder="1" applyAlignment="1" applyProtection="1">
      <alignment vertical="top"/>
      <protection locked="0"/>
    </xf>
    <xf numFmtId="0" fontId="7" fillId="0" borderId="2" xfId="2" applyFont="1" applyBorder="1">
      <alignment horizontal="left" vertical="top"/>
    </xf>
    <xf numFmtId="176" fontId="9" fillId="0" borderId="2" xfId="2" applyNumberFormat="1" applyFont="1" applyBorder="1" applyAlignment="1" applyProtection="1">
      <alignment vertical="top"/>
      <protection locked="0"/>
    </xf>
    <xf numFmtId="0" fontId="7" fillId="0" borderId="3" xfId="2" applyFont="1" applyBorder="1">
      <alignment horizontal="left" vertical="top"/>
    </xf>
    <xf numFmtId="176" fontId="9" fillId="0" borderId="3" xfId="2" applyNumberFormat="1" applyFont="1" applyBorder="1" applyAlignment="1" applyProtection="1">
      <alignment vertical="top"/>
      <protection locked="0"/>
    </xf>
    <xf numFmtId="0" fontId="7" fillId="0" borderId="4" xfId="2" applyFont="1" applyBorder="1">
      <alignment horizontal="left" vertical="top"/>
    </xf>
    <xf numFmtId="176" fontId="9" fillId="0" borderId="4" xfId="2" applyNumberFormat="1" applyFont="1" applyBorder="1" applyAlignment="1" applyProtection="1">
      <alignment vertical="top"/>
      <protection locked="0"/>
    </xf>
    <xf numFmtId="0" fontId="7" fillId="0" borderId="2" xfId="2" applyFont="1" applyBorder="1" applyAlignment="1">
      <alignment vertical="center" textRotation="255"/>
    </xf>
    <xf numFmtId="0" fontId="7" fillId="0" borderId="3" xfId="2" applyFont="1" applyBorder="1" applyAlignment="1">
      <alignment vertical="center" textRotation="255"/>
    </xf>
    <xf numFmtId="0" fontId="7" fillId="0" borderId="4" xfId="2" applyFont="1" applyBorder="1" applyAlignment="1">
      <alignment vertical="center" textRotation="255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  <xf numFmtId="49" fontId="7" fillId="0" borderId="7" xfId="1" applyNumberFormat="1" applyFont="1" applyBorder="1" applyAlignment="1">
      <alignment horizontal="center" vertical="center" shrinkToFit="1"/>
    </xf>
    <xf numFmtId="49" fontId="7" fillId="0" borderId="5" xfId="1" applyNumberFormat="1" applyFont="1" applyBorder="1" applyAlignment="1">
      <alignment horizontal="center" vertical="center" shrinkToFit="1"/>
    </xf>
    <xf numFmtId="49" fontId="7" fillId="0" borderId="6" xfId="1" applyNumberFormat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center" textRotation="255"/>
    </xf>
    <xf numFmtId="0" fontId="7" fillId="0" borderId="4" xfId="2" applyFont="1" applyBorder="1" applyAlignment="1">
      <alignment horizontal="left" vertical="center" textRotation="255"/>
    </xf>
    <xf numFmtId="0" fontId="7" fillId="0" borderId="7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shrinkToFit="1"/>
    </xf>
    <xf numFmtId="0" fontId="7" fillId="0" borderId="5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</cellXfs>
  <cellStyles count="3">
    <cellStyle name="標準" xfId="0" builtinId="0"/>
    <cellStyle name="標準 2" xfId="2" xr:uid="{4574CA9A-75B2-4426-BF3F-189666509CAA}"/>
    <cellStyle name="標準 3" xfId="1" xr:uid="{3A4D2BE3-0855-4D62-8632-624A1E7109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A4499-4C27-4747-B889-21DB11D22730}">
  <dimension ref="B2:H70"/>
  <sheetViews>
    <sheetView tabSelected="1" workbookViewId="0">
      <selection activeCell="D11" sqref="D11"/>
    </sheetView>
  </sheetViews>
  <sheetFormatPr defaultRowHeight="18" x14ac:dyDescent="0.55000000000000004"/>
  <cols>
    <col min="1" max="3" width="2.83203125" customWidth="1"/>
    <col min="4" max="4" width="51.08203125" customWidth="1"/>
    <col min="5" max="8" width="20.75" customWidth="1"/>
  </cols>
  <sheetData>
    <row r="2" spans="2:8" ht="22" x14ac:dyDescent="0.55000000000000004">
      <c r="B2" s="1"/>
      <c r="C2" s="1"/>
      <c r="D2" s="1"/>
      <c r="E2" s="2"/>
      <c r="F2" s="2"/>
      <c r="G2" s="3"/>
      <c r="H2" s="3" t="s">
        <v>0</v>
      </c>
    </row>
    <row r="3" spans="2:8" ht="22" x14ac:dyDescent="0.55000000000000004">
      <c r="B3" s="69" t="s">
        <v>1</v>
      </c>
      <c r="C3" s="69"/>
      <c r="D3" s="69"/>
      <c r="E3" s="69"/>
      <c r="F3" s="69"/>
      <c r="G3" s="69"/>
      <c r="H3" s="69"/>
    </row>
    <row r="4" spans="2:8" ht="22" x14ac:dyDescent="0.55000000000000004">
      <c r="B4" s="1"/>
      <c r="C4" s="1"/>
      <c r="D4" s="1"/>
      <c r="E4" s="1"/>
      <c r="F4" s="1"/>
      <c r="G4" s="2"/>
      <c r="H4" s="2"/>
    </row>
    <row r="5" spans="2:8" ht="22" x14ac:dyDescent="0.55000000000000004">
      <c r="B5" s="70" t="s">
        <v>2</v>
      </c>
      <c r="C5" s="70"/>
      <c r="D5" s="70"/>
      <c r="E5" s="70"/>
      <c r="F5" s="70"/>
      <c r="G5" s="70"/>
      <c r="H5" s="70"/>
    </row>
    <row r="6" spans="2:8" x14ac:dyDescent="0.55000000000000004">
      <c r="B6" s="4"/>
      <c r="C6" s="4"/>
      <c r="D6" s="4"/>
      <c r="E6" s="4"/>
      <c r="F6" s="2"/>
      <c r="G6" s="2"/>
      <c r="H6" s="4" t="s">
        <v>3</v>
      </c>
    </row>
    <row r="7" spans="2:8" x14ac:dyDescent="0.55000000000000004">
      <c r="B7" s="71" t="s">
        <v>4</v>
      </c>
      <c r="C7" s="71"/>
      <c r="D7" s="71"/>
      <c r="E7" s="5" t="s">
        <v>5</v>
      </c>
      <c r="F7" s="5" t="s">
        <v>6</v>
      </c>
      <c r="G7" s="5" t="s">
        <v>7</v>
      </c>
      <c r="H7" s="5" t="s">
        <v>8</v>
      </c>
    </row>
    <row r="8" spans="2:8" x14ac:dyDescent="0.55000000000000004">
      <c r="B8" s="66" t="s">
        <v>9</v>
      </c>
      <c r="C8" s="66" t="s">
        <v>10</v>
      </c>
      <c r="D8" s="6" t="s">
        <v>11</v>
      </c>
      <c r="E8" s="7">
        <v>44323000</v>
      </c>
      <c r="F8" s="8">
        <v>42946259</v>
      </c>
      <c r="G8" s="8">
        <f>E8-F8</f>
        <v>1376741</v>
      </c>
      <c r="H8" s="8"/>
    </row>
    <row r="9" spans="2:8" x14ac:dyDescent="0.55000000000000004">
      <c r="B9" s="67"/>
      <c r="C9" s="67"/>
      <c r="D9" s="9" t="s">
        <v>12</v>
      </c>
      <c r="E9" s="10">
        <v>111580000</v>
      </c>
      <c r="F9" s="11">
        <v>110054691</v>
      </c>
      <c r="G9" s="11">
        <f t="shared" ref="G9:G70" si="0">E9-F9</f>
        <v>1525309</v>
      </c>
      <c r="H9" s="11"/>
    </row>
    <row r="10" spans="2:8" x14ac:dyDescent="0.55000000000000004">
      <c r="B10" s="67"/>
      <c r="C10" s="67"/>
      <c r="D10" s="9" t="s">
        <v>13</v>
      </c>
      <c r="E10" s="10"/>
      <c r="F10" s="11">
        <v>0</v>
      </c>
      <c r="G10" s="11">
        <f t="shared" si="0"/>
        <v>0</v>
      </c>
      <c r="H10" s="11"/>
    </row>
    <row r="11" spans="2:8" x14ac:dyDescent="0.55000000000000004">
      <c r="B11" s="67"/>
      <c r="C11" s="67"/>
      <c r="D11" s="9" t="s">
        <v>14</v>
      </c>
      <c r="E11" s="10"/>
      <c r="F11" s="11">
        <v>0</v>
      </c>
      <c r="G11" s="11">
        <f t="shared" si="0"/>
        <v>0</v>
      </c>
      <c r="H11" s="11"/>
    </row>
    <row r="12" spans="2:8" x14ac:dyDescent="0.55000000000000004">
      <c r="B12" s="67"/>
      <c r="C12" s="67"/>
      <c r="D12" s="9" t="s">
        <v>15</v>
      </c>
      <c r="E12" s="10"/>
      <c r="F12" s="11">
        <v>0</v>
      </c>
      <c r="G12" s="11">
        <f t="shared" si="0"/>
        <v>0</v>
      </c>
      <c r="H12" s="11"/>
    </row>
    <row r="13" spans="2:8" x14ac:dyDescent="0.55000000000000004">
      <c r="B13" s="67"/>
      <c r="C13" s="67"/>
      <c r="D13" s="9" t="s">
        <v>16</v>
      </c>
      <c r="E13" s="10">
        <v>44261000</v>
      </c>
      <c r="F13" s="11">
        <v>43905570</v>
      </c>
      <c r="G13" s="11">
        <f t="shared" si="0"/>
        <v>355430</v>
      </c>
      <c r="H13" s="11"/>
    </row>
    <row r="14" spans="2:8" x14ac:dyDescent="0.55000000000000004">
      <c r="B14" s="67"/>
      <c r="C14" s="67"/>
      <c r="D14" s="9" t="s">
        <v>17</v>
      </c>
      <c r="E14" s="10"/>
      <c r="F14" s="11">
        <v>0</v>
      </c>
      <c r="G14" s="11">
        <f t="shared" si="0"/>
        <v>0</v>
      </c>
      <c r="H14" s="11"/>
    </row>
    <row r="15" spans="2:8" x14ac:dyDescent="0.55000000000000004">
      <c r="B15" s="67"/>
      <c r="C15" s="67"/>
      <c r="D15" s="9" t="s">
        <v>18</v>
      </c>
      <c r="E15" s="10"/>
      <c r="F15" s="11">
        <v>0</v>
      </c>
      <c r="G15" s="11">
        <f t="shared" si="0"/>
        <v>0</v>
      </c>
      <c r="H15" s="11"/>
    </row>
    <row r="16" spans="2:8" x14ac:dyDescent="0.55000000000000004">
      <c r="B16" s="67"/>
      <c r="C16" s="67"/>
      <c r="D16" s="9" t="s">
        <v>19</v>
      </c>
      <c r="E16" s="10">
        <v>14161000</v>
      </c>
      <c r="F16" s="11">
        <v>14245260</v>
      </c>
      <c r="G16" s="11">
        <f t="shared" si="0"/>
        <v>-84260</v>
      </c>
      <c r="H16" s="11"/>
    </row>
    <row r="17" spans="2:8" x14ac:dyDescent="0.55000000000000004">
      <c r="B17" s="67"/>
      <c r="C17" s="67"/>
      <c r="D17" s="9" t="s">
        <v>20</v>
      </c>
      <c r="E17" s="10">
        <v>32425120</v>
      </c>
      <c r="F17" s="11">
        <v>32425120</v>
      </c>
      <c r="G17" s="11">
        <f t="shared" si="0"/>
        <v>0</v>
      </c>
      <c r="H17" s="11"/>
    </row>
    <row r="18" spans="2:8" x14ac:dyDescent="0.55000000000000004">
      <c r="B18" s="67"/>
      <c r="C18" s="67"/>
      <c r="D18" s="9" t="s">
        <v>21</v>
      </c>
      <c r="E18" s="10">
        <v>5400000</v>
      </c>
      <c r="F18" s="11">
        <v>5400000</v>
      </c>
      <c r="G18" s="11">
        <f t="shared" si="0"/>
        <v>0</v>
      </c>
      <c r="H18" s="11"/>
    </row>
    <row r="19" spans="2:8" x14ac:dyDescent="0.55000000000000004">
      <c r="B19" s="67"/>
      <c r="C19" s="67"/>
      <c r="D19" s="9" t="s">
        <v>22</v>
      </c>
      <c r="E19" s="10"/>
      <c r="F19" s="11">
        <v>0</v>
      </c>
      <c r="G19" s="11">
        <f t="shared" si="0"/>
        <v>0</v>
      </c>
      <c r="H19" s="11"/>
    </row>
    <row r="20" spans="2:8" x14ac:dyDescent="0.55000000000000004">
      <c r="B20" s="67"/>
      <c r="C20" s="67"/>
      <c r="D20" s="9" t="s">
        <v>23</v>
      </c>
      <c r="E20" s="10"/>
      <c r="F20" s="11">
        <v>0</v>
      </c>
      <c r="G20" s="11">
        <f t="shared" si="0"/>
        <v>0</v>
      </c>
      <c r="H20" s="11"/>
    </row>
    <row r="21" spans="2:8" x14ac:dyDescent="0.55000000000000004">
      <c r="B21" s="67"/>
      <c r="C21" s="67"/>
      <c r="D21" s="9" t="s">
        <v>24</v>
      </c>
      <c r="E21" s="10">
        <v>8500000</v>
      </c>
      <c r="F21" s="11">
        <v>9452282</v>
      </c>
      <c r="G21" s="11">
        <f t="shared" si="0"/>
        <v>-952282</v>
      </c>
      <c r="H21" s="11"/>
    </row>
    <row r="22" spans="2:8" x14ac:dyDescent="0.55000000000000004">
      <c r="B22" s="67"/>
      <c r="C22" s="67"/>
      <c r="D22" s="9" t="s">
        <v>25</v>
      </c>
      <c r="E22" s="10">
        <v>4300</v>
      </c>
      <c r="F22" s="11">
        <v>832</v>
      </c>
      <c r="G22" s="11">
        <f t="shared" si="0"/>
        <v>3468</v>
      </c>
      <c r="H22" s="11"/>
    </row>
    <row r="23" spans="2:8" x14ac:dyDescent="0.55000000000000004">
      <c r="B23" s="67"/>
      <c r="C23" s="67"/>
      <c r="D23" s="9" t="s">
        <v>26</v>
      </c>
      <c r="E23" s="10">
        <v>9683000</v>
      </c>
      <c r="F23" s="11">
        <v>9718846</v>
      </c>
      <c r="G23" s="11">
        <f t="shared" si="0"/>
        <v>-35846</v>
      </c>
      <c r="H23" s="11"/>
    </row>
    <row r="24" spans="2:8" x14ac:dyDescent="0.55000000000000004">
      <c r="B24" s="67"/>
      <c r="C24" s="67"/>
      <c r="D24" s="9" t="s">
        <v>27</v>
      </c>
      <c r="E24" s="12"/>
      <c r="F24" s="11">
        <v>0</v>
      </c>
      <c r="G24" s="11">
        <f t="shared" si="0"/>
        <v>0</v>
      </c>
      <c r="H24" s="11"/>
    </row>
    <row r="25" spans="2:8" x14ac:dyDescent="0.55000000000000004">
      <c r="B25" s="67"/>
      <c r="C25" s="68"/>
      <c r="D25" s="13" t="s">
        <v>28</v>
      </c>
      <c r="E25" s="14">
        <f>+E8+E9+E10+E11+E12+E13+E14+E15+E16+E17+E18+E19+E20+E21+E22+E23+E24</f>
        <v>270337420</v>
      </c>
      <c r="F25" s="15">
        <f>+F8+F9+F10+F11+F12+F13+F14+F15+F16+F17+F18+F19+F20+F21+F22+F23+F24</f>
        <v>268148860</v>
      </c>
      <c r="G25" s="15">
        <f t="shared" si="0"/>
        <v>2188560</v>
      </c>
      <c r="H25" s="15"/>
    </row>
    <row r="26" spans="2:8" x14ac:dyDescent="0.55000000000000004">
      <c r="B26" s="67"/>
      <c r="C26" s="66" t="s">
        <v>29</v>
      </c>
      <c r="D26" s="9" t="s">
        <v>30</v>
      </c>
      <c r="E26" s="7">
        <v>187139000</v>
      </c>
      <c r="F26" s="11">
        <v>190789163</v>
      </c>
      <c r="G26" s="11">
        <f t="shared" si="0"/>
        <v>-3650163</v>
      </c>
      <c r="H26" s="11"/>
    </row>
    <row r="27" spans="2:8" x14ac:dyDescent="0.55000000000000004">
      <c r="B27" s="67"/>
      <c r="C27" s="67"/>
      <c r="D27" s="9" t="s">
        <v>31</v>
      </c>
      <c r="E27" s="10">
        <v>51713500</v>
      </c>
      <c r="F27" s="11">
        <v>51992810</v>
      </c>
      <c r="G27" s="11">
        <f t="shared" si="0"/>
        <v>-279310</v>
      </c>
      <c r="H27" s="11"/>
    </row>
    <row r="28" spans="2:8" x14ac:dyDescent="0.55000000000000004">
      <c r="B28" s="67"/>
      <c r="C28" s="67"/>
      <c r="D28" s="9" t="s">
        <v>32</v>
      </c>
      <c r="E28" s="10">
        <v>27918720</v>
      </c>
      <c r="F28" s="11">
        <v>27436823</v>
      </c>
      <c r="G28" s="11">
        <f t="shared" si="0"/>
        <v>481897</v>
      </c>
      <c r="H28" s="11"/>
    </row>
    <row r="29" spans="2:8" x14ac:dyDescent="0.55000000000000004">
      <c r="B29" s="67"/>
      <c r="C29" s="67"/>
      <c r="D29" s="9" t="s">
        <v>33</v>
      </c>
      <c r="E29" s="10"/>
      <c r="F29" s="11">
        <v>0</v>
      </c>
      <c r="G29" s="11">
        <f t="shared" si="0"/>
        <v>0</v>
      </c>
      <c r="H29" s="11"/>
    </row>
    <row r="30" spans="2:8" x14ac:dyDescent="0.55000000000000004">
      <c r="B30" s="67"/>
      <c r="C30" s="67"/>
      <c r="D30" s="9" t="s">
        <v>34</v>
      </c>
      <c r="E30" s="10"/>
      <c r="F30" s="11">
        <v>0</v>
      </c>
      <c r="G30" s="11">
        <f t="shared" si="0"/>
        <v>0</v>
      </c>
      <c r="H30" s="11"/>
    </row>
    <row r="31" spans="2:8" x14ac:dyDescent="0.55000000000000004">
      <c r="B31" s="67"/>
      <c r="C31" s="67"/>
      <c r="D31" s="9" t="s">
        <v>35</v>
      </c>
      <c r="E31" s="10"/>
      <c r="F31" s="11">
        <v>0</v>
      </c>
      <c r="G31" s="11">
        <f t="shared" si="0"/>
        <v>0</v>
      </c>
      <c r="H31" s="11"/>
    </row>
    <row r="32" spans="2:8" x14ac:dyDescent="0.55000000000000004">
      <c r="B32" s="67"/>
      <c r="C32" s="67"/>
      <c r="D32" s="9" t="s">
        <v>36</v>
      </c>
      <c r="E32" s="10">
        <v>130900</v>
      </c>
      <c r="F32" s="11">
        <v>130900</v>
      </c>
      <c r="G32" s="11">
        <f t="shared" si="0"/>
        <v>0</v>
      </c>
      <c r="H32" s="11"/>
    </row>
    <row r="33" spans="2:8" x14ac:dyDescent="0.55000000000000004">
      <c r="B33" s="67"/>
      <c r="C33" s="67"/>
      <c r="D33" s="9" t="s">
        <v>37</v>
      </c>
      <c r="E33" s="10"/>
      <c r="F33" s="11">
        <v>0</v>
      </c>
      <c r="G33" s="11">
        <f t="shared" si="0"/>
        <v>0</v>
      </c>
      <c r="H33" s="11"/>
    </row>
    <row r="34" spans="2:8" x14ac:dyDescent="0.55000000000000004">
      <c r="B34" s="67"/>
      <c r="C34" s="67"/>
      <c r="D34" s="9" t="s">
        <v>38</v>
      </c>
      <c r="E34" s="12"/>
      <c r="F34" s="11">
        <v>0</v>
      </c>
      <c r="G34" s="11">
        <f t="shared" si="0"/>
        <v>0</v>
      </c>
      <c r="H34" s="11"/>
    </row>
    <row r="35" spans="2:8" x14ac:dyDescent="0.55000000000000004">
      <c r="B35" s="67"/>
      <c r="C35" s="68"/>
      <c r="D35" s="13" t="s">
        <v>39</v>
      </c>
      <c r="E35" s="14">
        <f>+E26+E27+E28+E29+E30+E31+E32+E33+E34</f>
        <v>266902120</v>
      </c>
      <c r="F35" s="15">
        <f>+F26+F27+F28+F29+F30+F31+F32+F33+F34</f>
        <v>270349696</v>
      </c>
      <c r="G35" s="15">
        <f t="shared" si="0"/>
        <v>-3447576</v>
      </c>
      <c r="H35" s="15"/>
    </row>
    <row r="36" spans="2:8" x14ac:dyDescent="0.55000000000000004">
      <c r="B36" s="68"/>
      <c r="C36" s="16" t="s">
        <v>40</v>
      </c>
      <c r="D36" s="17"/>
      <c r="E36" s="14">
        <f xml:space="preserve"> +E25 - E35</f>
        <v>3435300</v>
      </c>
      <c r="F36" s="18">
        <f xml:space="preserve"> +F25 - F35</f>
        <v>-2200836</v>
      </c>
      <c r="G36" s="18">
        <f t="shared" si="0"/>
        <v>5636136</v>
      </c>
      <c r="H36" s="18"/>
    </row>
    <row r="37" spans="2:8" x14ac:dyDescent="0.55000000000000004">
      <c r="B37" s="66" t="s">
        <v>41</v>
      </c>
      <c r="C37" s="66" t="s">
        <v>10</v>
      </c>
      <c r="D37" s="9" t="s">
        <v>42</v>
      </c>
      <c r="E37" s="7"/>
      <c r="F37" s="11">
        <v>0</v>
      </c>
      <c r="G37" s="11">
        <f t="shared" si="0"/>
        <v>0</v>
      </c>
      <c r="H37" s="11"/>
    </row>
    <row r="38" spans="2:8" x14ac:dyDescent="0.55000000000000004">
      <c r="B38" s="67"/>
      <c r="C38" s="67"/>
      <c r="D38" s="9" t="s">
        <v>43</v>
      </c>
      <c r="E38" s="10"/>
      <c r="F38" s="11">
        <v>0</v>
      </c>
      <c r="G38" s="11">
        <f t="shared" si="0"/>
        <v>0</v>
      </c>
      <c r="H38" s="11"/>
    </row>
    <row r="39" spans="2:8" x14ac:dyDescent="0.55000000000000004">
      <c r="B39" s="67"/>
      <c r="C39" s="67"/>
      <c r="D39" s="9" t="s">
        <v>44</v>
      </c>
      <c r="E39" s="10"/>
      <c r="F39" s="11">
        <v>0</v>
      </c>
      <c r="G39" s="11">
        <f t="shared" si="0"/>
        <v>0</v>
      </c>
      <c r="H39" s="11"/>
    </row>
    <row r="40" spans="2:8" x14ac:dyDescent="0.55000000000000004">
      <c r="B40" s="67"/>
      <c r="C40" s="67"/>
      <c r="D40" s="9" t="s">
        <v>45</v>
      </c>
      <c r="E40" s="10"/>
      <c r="F40" s="11">
        <v>11845</v>
      </c>
      <c r="G40" s="11">
        <f t="shared" si="0"/>
        <v>-11845</v>
      </c>
      <c r="H40" s="11"/>
    </row>
    <row r="41" spans="2:8" x14ac:dyDescent="0.55000000000000004">
      <c r="B41" s="67"/>
      <c r="C41" s="67"/>
      <c r="D41" s="9" t="s">
        <v>46</v>
      </c>
      <c r="E41" s="12"/>
      <c r="F41" s="11">
        <v>0</v>
      </c>
      <c r="G41" s="11">
        <f t="shared" si="0"/>
        <v>0</v>
      </c>
      <c r="H41" s="11"/>
    </row>
    <row r="42" spans="2:8" x14ac:dyDescent="0.55000000000000004">
      <c r="B42" s="67"/>
      <c r="C42" s="68"/>
      <c r="D42" s="13" t="s">
        <v>47</v>
      </c>
      <c r="E42" s="14">
        <f>+E37+E38+E39+E40+E41</f>
        <v>0</v>
      </c>
      <c r="F42" s="15">
        <f>+F37+F38+F39+F40+F41</f>
        <v>11845</v>
      </c>
      <c r="G42" s="15">
        <f t="shared" si="0"/>
        <v>-11845</v>
      </c>
      <c r="H42" s="15"/>
    </row>
    <row r="43" spans="2:8" x14ac:dyDescent="0.55000000000000004">
      <c r="B43" s="67"/>
      <c r="C43" s="66" t="s">
        <v>29</v>
      </c>
      <c r="D43" s="9" t="s">
        <v>48</v>
      </c>
      <c r="E43" s="7">
        <v>1100000</v>
      </c>
      <c r="F43" s="11">
        <v>1100000</v>
      </c>
      <c r="G43" s="11">
        <f t="shared" si="0"/>
        <v>0</v>
      </c>
      <c r="H43" s="11"/>
    </row>
    <row r="44" spans="2:8" x14ac:dyDescent="0.55000000000000004">
      <c r="B44" s="67"/>
      <c r="C44" s="67"/>
      <c r="D44" s="9" t="s">
        <v>49</v>
      </c>
      <c r="E44" s="10">
        <v>8078200</v>
      </c>
      <c r="F44" s="11">
        <v>8323200</v>
      </c>
      <c r="G44" s="11">
        <f t="shared" si="0"/>
        <v>-245000</v>
      </c>
      <c r="H44" s="11"/>
    </row>
    <row r="45" spans="2:8" x14ac:dyDescent="0.55000000000000004">
      <c r="B45" s="67"/>
      <c r="C45" s="67"/>
      <c r="D45" s="9" t="s">
        <v>50</v>
      </c>
      <c r="E45" s="10"/>
      <c r="F45" s="11">
        <v>0</v>
      </c>
      <c r="G45" s="11">
        <f t="shared" si="0"/>
        <v>0</v>
      </c>
      <c r="H45" s="11"/>
    </row>
    <row r="46" spans="2:8" x14ac:dyDescent="0.55000000000000004">
      <c r="B46" s="67"/>
      <c r="C46" s="67"/>
      <c r="D46" s="9" t="s">
        <v>51</v>
      </c>
      <c r="E46" s="10"/>
      <c r="F46" s="11">
        <v>0</v>
      </c>
      <c r="G46" s="11">
        <f t="shared" si="0"/>
        <v>0</v>
      </c>
      <c r="H46" s="11"/>
    </row>
    <row r="47" spans="2:8" x14ac:dyDescent="0.55000000000000004">
      <c r="B47" s="67"/>
      <c r="C47" s="67"/>
      <c r="D47" s="9" t="s">
        <v>52</v>
      </c>
      <c r="E47" s="12"/>
      <c r="F47" s="11">
        <v>0</v>
      </c>
      <c r="G47" s="11">
        <f t="shared" si="0"/>
        <v>0</v>
      </c>
      <c r="H47" s="11"/>
    </row>
    <row r="48" spans="2:8" x14ac:dyDescent="0.55000000000000004">
      <c r="B48" s="67"/>
      <c r="C48" s="68"/>
      <c r="D48" s="13" t="s">
        <v>53</v>
      </c>
      <c r="E48" s="14">
        <f>+E43+E44+E45+E46+E47</f>
        <v>9178200</v>
      </c>
      <c r="F48" s="15">
        <f>+F43+F44+F45+F46+F47</f>
        <v>9423200</v>
      </c>
      <c r="G48" s="15">
        <f t="shared" si="0"/>
        <v>-245000</v>
      </c>
      <c r="H48" s="15"/>
    </row>
    <row r="49" spans="2:8" x14ac:dyDescent="0.55000000000000004">
      <c r="B49" s="68"/>
      <c r="C49" s="19" t="s">
        <v>54</v>
      </c>
      <c r="D49" s="17"/>
      <c r="E49" s="14">
        <f xml:space="preserve"> +E42 - E48</f>
        <v>-9178200</v>
      </c>
      <c r="F49" s="18">
        <f xml:space="preserve"> +F42 - F48</f>
        <v>-9411355</v>
      </c>
      <c r="G49" s="18">
        <f t="shared" si="0"/>
        <v>233155</v>
      </c>
      <c r="H49" s="18"/>
    </row>
    <row r="50" spans="2:8" x14ac:dyDescent="0.55000000000000004">
      <c r="B50" s="66" t="s">
        <v>55</v>
      </c>
      <c r="C50" s="66" t="s">
        <v>10</v>
      </c>
      <c r="D50" s="9" t="s">
        <v>56</v>
      </c>
      <c r="E50" s="7"/>
      <c r="F50" s="11">
        <v>0</v>
      </c>
      <c r="G50" s="11">
        <f t="shared" si="0"/>
        <v>0</v>
      </c>
      <c r="H50" s="11"/>
    </row>
    <row r="51" spans="2:8" x14ac:dyDescent="0.55000000000000004">
      <c r="B51" s="67"/>
      <c r="C51" s="67"/>
      <c r="D51" s="9" t="s">
        <v>57</v>
      </c>
      <c r="E51" s="10"/>
      <c r="F51" s="11">
        <v>0</v>
      </c>
      <c r="G51" s="11">
        <f t="shared" si="0"/>
        <v>0</v>
      </c>
      <c r="H51" s="11"/>
    </row>
    <row r="52" spans="2:8" x14ac:dyDescent="0.55000000000000004">
      <c r="B52" s="67"/>
      <c r="C52" s="67"/>
      <c r="D52" s="9" t="s">
        <v>58</v>
      </c>
      <c r="E52" s="10"/>
      <c r="F52" s="11">
        <v>0</v>
      </c>
      <c r="G52" s="11">
        <f t="shared" si="0"/>
        <v>0</v>
      </c>
      <c r="H52" s="11"/>
    </row>
    <row r="53" spans="2:8" x14ac:dyDescent="0.55000000000000004">
      <c r="B53" s="67"/>
      <c r="C53" s="67"/>
      <c r="D53" s="9" t="s">
        <v>59</v>
      </c>
      <c r="E53" s="10"/>
      <c r="F53" s="11">
        <v>0</v>
      </c>
      <c r="G53" s="11">
        <f t="shared" si="0"/>
        <v>0</v>
      </c>
      <c r="H53" s="11"/>
    </row>
    <row r="54" spans="2:8" x14ac:dyDescent="0.55000000000000004">
      <c r="B54" s="67"/>
      <c r="C54" s="67"/>
      <c r="D54" s="9" t="s">
        <v>60</v>
      </c>
      <c r="E54" s="10"/>
      <c r="F54" s="11">
        <v>0</v>
      </c>
      <c r="G54" s="11">
        <f t="shared" si="0"/>
        <v>0</v>
      </c>
      <c r="H54" s="11"/>
    </row>
    <row r="55" spans="2:8" x14ac:dyDescent="0.55000000000000004">
      <c r="B55" s="67"/>
      <c r="C55" s="67"/>
      <c r="D55" s="9" t="s">
        <v>61</v>
      </c>
      <c r="E55" s="10">
        <v>2500000</v>
      </c>
      <c r="F55" s="11">
        <v>2500000</v>
      </c>
      <c r="G55" s="11">
        <f t="shared" si="0"/>
        <v>0</v>
      </c>
      <c r="H55" s="11"/>
    </row>
    <row r="56" spans="2:8" x14ac:dyDescent="0.55000000000000004">
      <c r="B56" s="67"/>
      <c r="C56" s="67"/>
      <c r="D56" s="9" t="s">
        <v>62</v>
      </c>
      <c r="E56" s="12"/>
      <c r="F56" s="11">
        <v>19644</v>
      </c>
      <c r="G56" s="11">
        <f t="shared" si="0"/>
        <v>-19644</v>
      </c>
      <c r="H56" s="11"/>
    </row>
    <row r="57" spans="2:8" x14ac:dyDescent="0.55000000000000004">
      <c r="B57" s="67"/>
      <c r="C57" s="68"/>
      <c r="D57" s="13" t="s">
        <v>63</v>
      </c>
      <c r="E57" s="14">
        <f>+E50+E51+E52+E53+E54+E55+E56</f>
        <v>2500000</v>
      </c>
      <c r="F57" s="15">
        <f>+F50+F51+F52+F53+F54+F55+F56</f>
        <v>2519644</v>
      </c>
      <c r="G57" s="15">
        <f t="shared" si="0"/>
        <v>-19644</v>
      </c>
      <c r="H57" s="15"/>
    </row>
    <row r="58" spans="2:8" x14ac:dyDescent="0.55000000000000004">
      <c r="B58" s="67"/>
      <c r="C58" s="66" t="s">
        <v>29</v>
      </c>
      <c r="D58" s="9" t="s">
        <v>64</v>
      </c>
      <c r="E58" s="7"/>
      <c r="F58" s="11">
        <v>0</v>
      </c>
      <c r="G58" s="11">
        <f t="shared" si="0"/>
        <v>0</v>
      </c>
      <c r="H58" s="11"/>
    </row>
    <row r="59" spans="2:8" x14ac:dyDescent="0.55000000000000004">
      <c r="B59" s="67"/>
      <c r="C59" s="67"/>
      <c r="D59" s="9" t="s">
        <v>65</v>
      </c>
      <c r="E59" s="10"/>
      <c r="F59" s="11">
        <v>0</v>
      </c>
      <c r="G59" s="11">
        <f t="shared" si="0"/>
        <v>0</v>
      </c>
      <c r="H59" s="11"/>
    </row>
    <row r="60" spans="2:8" x14ac:dyDescent="0.55000000000000004">
      <c r="B60" s="67"/>
      <c r="C60" s="67"/>
      <c r="D60" s="9" t="s">
        <v>66</v>
      </c>
      <c r="E60" s="10"/>
      <c r="F60" s="11">
        <v>0</v>
      </c>
      <c r="G60" s="11">
        <f t="shared" si="0"/>
        <v>0</v>
      </c>
      <c r="H60" s="11"/>
    </row>
    <row r="61" spans="2:8" x14ac:dyDescent="0.55000000000000004">
      <c r="B61" s="67"/>
      <c r="C61" s="67"/>
      <c r="D61" s="9" t="s">
        <v>67</v>
      </c>
      <c r="E61" s="10"/>
      <c r="F61" s="11">
        <v>0</v>
      </c>
      <c r="G61" s="11">
        <f t="shared" si="0"/>
        <v>0</v>
      </c>
      <c r="H61" s="11"/>
    </row>
    <row r="62" spans="2:8" x14ac:dyDescent="0.55000000000000004">
      <c r="B62" s="67"/>
      <c r="C62" s="67"/>
      <c r="D62" s="9" t="s">
        <v>68</v>
      </c>
      <c r="E62" s="10">
        <v>1141600</v>
      </c>
      <c r="F62" s="11">
        <v>1153530</v>
      </c>
      <c r="G62" s="11">
        <f t="shared" si="0"/>
        <v>-11930</v>
      </c>
      <c r="H62" s="11"/>
    </row>
    <row r="63" spans="2:8" x14ac:dyDescent="0.55000000000000004">
      <c r="B63" s="67"/>
      <c r="C63" s="67"/>
      <c r="D63" s="20" t="s">
        <v>69</v>
      </c>
      <c r="E63" s="12"/>
      <c r="F63" s="21">
        <v>0</v>
      </c>
      <c r="G63" s="21">
        <f t="shared" si="0"/>
        <v>0</v>
      </c>
      <c r="H63" s="21"/>
    </row>
    <row r="64" spans="2:8" x14ac:dyDescent="0.55000000000000004">
      <c r="B64" s="67"/>
      <c r="C64" s="68"/>
      <c r="D64" s="22" t="s">
        <v>70</v>
      </c>
      <c r="E64" s="14">
        <f>+E58+E59+E60+E61+E62+E63</f>
        <v>1141600</v>
      </c>
      <c r="F64" s="23">
        <f>+F58+F59+F60+F61+F62+F63</f>
        <v>1153530</v>
      </c>
      <c r="G64" s="23">
        <f t="shared" si="0"/>
        <v>-11930</v>
      </c>
      <c r="H64" s="23"/>
    </row>
    <row r="65" spans="2:8" x14ac:dyDescent="0.55000000000000004">
      <c r="B65" s="68"/>
      <c r="C65" s="19" t="s">
        <v>71</v>
      </c>
      <c r="D65" s="17"/>
      <c r="E65" s="14">
        <f xml:space="preserve"> +E57 - E64</f>
        <v>1358400</v>
      </c>
      <c r="F65" s="18">
        <f xml:space="preserve"> +F57 - F64</f>
        <v>1366114</v>
      </c>
      <c r="G65" s="18">
        <f t="shared" si="0"/>
        <v>-7714</v>
      </c>
      <c r="H65" s="18"/>
    </row>
    <row r="66" spans="2:8" x14ac:dyDescent="0.55000000000000004">
      <c r="B66" s="24" t="s">
        <v>72</v>
      </c>
      <c r="C66" s="25"/>
      <c r="D66" s="26"/>
      <c r="E66" s="7">
        <v>1298500</v>
      </c>
      <c r="F66" s="27"/>
      <c r="G66" s="27">
        <f>E66 + E67</f>
        <v>1298500</v>
      </c>
      <c r="H66" s="27"/>
    </row>
    <row r="67" spans="2:8" x14ac:dyDescent="0.55000000000000004">
      <c r="B67" s="28"/>
      <c r="C67" s="29"/>
      <c r="D67" s="30"/>
      <c r="E67" s="12"/>
      <c r="F67" s="31"/>
      <c r="G67" s="31"/>
      <c r="H67" s="31"/>
    </row>
    <row r="68" spans="2:8" x14ac:dyDescent="0.55000000000000004">
      <c r="B68" s="19" t="s">
        <v>73</v>
      </c>
      <c r="C68" s="16"/>
      <c r="D68" s="17"/>
      <c r="E68" s="14">
        <f xml:space="preserve"> +E36 +E49 +E65 - (E66 + E67)</f>
        <v>-5683000</v>
      </c>
      <c r="F68" s="18">
        <f xml:space="preserve"> +F36 +F49 +F65 - (F66 + F67)</f>
        <v>-10246077</v>
      </c>
      <c r="G68" s="18">
        <f t="shared" si="0"/>
        <v>4563077</v>
      </c>
      <c r="H68" s="18"/>
    </row>
    <row r="69" spans="2:8" x14ac:dyDescent="0.55000000000000004">
      <c r="B69" s="19" t="s">
        <v>74</v>
      </c>
      <c r="C69" s="16"/>
      <c r="D69" s="17"/>
      <c r="E69" s="14">
        <v>209807504</v>
      </c>
      <c r="F69" s="18">
        <v>209807504</v>
      </c>
      <c r="G69" s="18">
        <f t="shared" si="0"/>
        <v>0</v>
      </c>
      <c r="H69" s="18"/>
    </row>
    <row r="70" spans="2:8" x14ac:dyDescent="0.55000000000000004">
      <c r="B70" s="19" t="s">
        <v>75</v>
      </c>
      <c r="C70" s="16"/>
      <c r="D70" s="17"/>
      <c r="E70" s="14">
        <f xml:space="preserve"> +E68 +E69</f>
        <v>204124504</v>
      </c>
      <c r="F70" s="18">
        <f xml:space="preserve"> +F68 +F69</f>
        <v>199561427</v>
      </c>
      <c r="G70" s="18">
        <f t="shared" si="0"/>
        <v>4563077</v>
      </c>
      <c r="H70" s="18"/>
    </row>
  </sheetData>
  <mergeCells count="12">
    <mergeCell ref="B3:H3"/>
    <mergeCell ref="B5:H5"/>
    <mergeCell ref="B7:D7"/>
    <mergeCell ref="B8:B36"/>
    <mergeCell ref="C8:C25"/>
    <mergeCell ref="C26:C35"/>
    <mergeCell ref="B37:B49"/>
    <mergeCell ref="C37:C42"/>
    <mergeCell ref="C43:C48"/>
    <mergeCell ref="B50:B65"/>
    <mergeCell ref="C50:C57"/>
    <mergeCell ref="C58:C64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A7A1-979B-4D1B-ADC0-B09DFDD0B9DF}">
  <dimension ref="B1:J336"/>
  <sheetViews>
    <sheetView workbookViewId="0">
      <selection sqref="A1:XFD1048576"/>
    </sheetView>
  </sheetViews>
  <sheetFormatPr defaultRowHeight="18" x14ac:dyDescent="0.55000000000000004"/>
  <cols>
    <col min="1" max="3" width="2.83203125" customWidth="1"/>
    <col min="4" max="4" width="44.33203125" customWidth="1"/>
    <col min="5" max="10" width="20.75" customWidth="1"/>
  </cols>
  <sheetData>
    <row r="1" spans="2:10" ht="22" x14ac:dyDescent="0.55000000000000004">
      <c r="B1" s="1"/>
      <c r="C1" s="1"/>
      <c r="D1" s="1"/>
      <c r="E1" s="1"/>
      <c r="F1" s="1"/>
      <c r="G1" s="1"/>
      <c r="I1" s="35"/>
      <c r="J1" s="36" t="s">
        <v>294</v>
      </c>
    </row>
    <row r="2" spans="2:10" ht="22" x14ac:dyDescent="0.55000000000000004">
      <c r="B2" s="69" t="s">
        <v>311</v>
      </c>
      <c r="C2" s="69"/>
      <c r="D2" s="69"/>
      <c r="E2" s="69"/>
      <c r="F2" s="69"/>
      <c r="G2" s="69"/>
      <c r="H2" s="69"/>
      <c r="I2" s="69"/>
      <c r="J2" s="69"/>
    </row>
    <row r="3" spans="2:10" ht="22" x14ac:dyDescent="0.55000000000000004">
      <c r="B3" s="70" t="s">
        <v>2</v>
      </c>
      <c r="C3" s="70"/>
      <c r="D3" s="70"/>
      <c r="E3" s="70"/>
      <c r="F3" s="70"/>
      <c r="G3" s="70"/>
      <c r="H3" s="70"/>
      <c r="I3" s="70"/>
      <c r="J3" s="70"/>
    </row>
    <row r="4" spans="2:10" x14ac:dyDescent="0.55000000000000004">
      <c r="B4" s="4"/>
      <c r="C4" s="4"/>
      <c r="D4" s="4"/>
      <c r="E4" s="4"/>
      <c r="F4" s="4"/>
      <c r="G4" s="4"/>
      <c r="H4" s="2"/>
      <c r="I4" s="2"/>
      <c r="J4" s="4" t="s">
        <v>3</v>
      </c>
    </row>
    <row r="5" spans="2:10" x14ac:dyDescent="0.55000000000000004">
      <c r="B5" s="75" t="s">
        <v>4</v>
      </c>
      <c r="C5" s="76"/>
      <c r="D5" s="77"/>
      <c r="E5" s="71" t="s">
        <v>296</v>
      </c>
      <c r="F5" s="83"/>
      <c r="G5" s="83"/>
      <c r="H5" s="81" t="s">
        <v>99</v>
      </c>
      <c r="I5" s="81" t="s">
        <v>82</v>
      </c>
      <c r="J5" s="81" t="s">
        <v>297</v>
      </c>
    </row>
    <row r="6" spans="2:10" ht="40.5" x14ac:dyDescent="0.55000000000000004">
      <c r="B6" s="78"/>
      <c r="C6" s="79"/>
      <c r="D6" s="80"/>
      <c r="E6" s="37" t="s">
        <v>312</v>
      </c>
      <c r="F6" s="39" t="s">
        <v>313</v>
      </c>
      <c r="G6" s="39" t="s">
        <v>314</v>
      </c>
      <c r="H6" s="82"/>
      <c r="I6" s="82"/>
      <c r="J6" s="82"/>
    </row>
    <row r="7" spans="2:10" x14ac:dyDescent="0.55000000000000004">
      <c r="B7" s="66" t="s">
        <v>9</v>
      </c>
      <c r="C7" s="66" t="s">
        <v>10</v>
      </c>
      <c r="D7" s="6" t="s">
        <v>11</v>
      </c>
      <c r="E7" s="8">
        <f>+E8+E12+E20+E27+E30+E34+E46+E54</f>
        <v>0</v>
      </c>
      <c r="F7" s="8">
        <f>+F8+F12+F20+F27+F30+F34+F46+F54</f>
        <v>0</v>
      </c>
      <c r="G7" s="8">
        <f>+G8+G12+G20+G27+G30+G34+G46+G54</f>
        <v>0</v>
      </c>
      <c r="H7" s="8">
        <f>+E7+F7+G7</f>
        <v>0</v>
      </c>
      <c r="I7" s="8">
        <f>+I8+I12+I20+I27+I30+I34+I46+I54</f>
        <v>0</v>
      </c>
      <c r="J7" s="8">
        <f>H7-ABS(I7)</f>
        <v>0</v>
      </c>
    </row>
    <row r="8" spans="2:10" x14ac:dyDescent="0.55000000000000004">
      <c r="B8" s="67"/>
      <c r="C8" s="67"/>
      <c r="D8" s="9" t="s">
        <v>110</v>
      </c>
      <c r="E8" s="11">
        <f>+E9+E10+E11</f>
        <v>0</v>
      </c>
      <c r="F8" s="11">
        <f>+F9+F10+F11</f>
        <v>0</v>
      </c>
      <c r="G8" s="11">
        <f>+G9+G10+G11</f>
        <v>0</v>
      </c>
      <c r="H8" s="11">
        <f t="shared" ref="H8:H71" si="0">+E8+F8+G8</f>
        <v>0</v>
      </c>
      <c r="I8" s="11">
        <f>+I9+I10+I11</f>
        <v>0</v>
      </c>
      <c r="J8" s="11">
        <f t="shared" ref="J8:J71" si="1">H8-ABS(I8)</f>
        <v>0</v>
      </c>
    </row>
    <row r="9" spans="2:10" x14ac:dyDescent="0.55000000000000004">
      <c r="B9" s="67"/>
      <c r="C9" s="67"/>
      <c r="D9" s="9" t="s">
        <v>111</v>
      </c>
      <c r="E9" s="11"/>
      <c r="F9" s="11"/>
      <c r="G9" s="11"/>
      <c r="H9" s="11">
        <f t="shared" si="0"/>
        <v>0</v>
      </c>
      <c r="I9" s="11"/>
      <c r="J9" s="11">
        <f t="shared" si="1"/>
        <v>0</v>
      </c>
    </row>
    <row r="10" spans="2:10" x14ac:dyDescent="0.55000000000000004">
      <c r="B10" s="67"/>
      <c r="C10" s="67"/>
      <c r="D10" s="9" t="s">
        <v>112</v>
      </c>
      <c r="E10" s="11"/>
      <c r="F10" s="11"/>
      <c r="G10" s="11"/>
      <c r="H10" s="11">
        <f t="shared" si="0"/>
        <v>0</v>
      </c>
      <c r="I10" s="11"/>
      <c r="J10" s="11">
        <f t="shared" si="1"/>
        <v>0</v>
      </c>
    </row>
    <row r="11" spans="2:10" x14ac:dyDescent="0.55000000000000004">
      <c r="B11" s="67"/>
      <c r="C11" s="67"/>
      <c r="D11" s="9" t="s">
        <v>113</v>
      </c>
      <c r="E11" s="11"/>
      <c r="F11" s="11"/>
      <c r="G11" s="11"/>
      <c r="H11" s="11">
        <f t="shared" si="0"/>
        <v>0</v>
      </c>
      <c r="I11" s="11"/>
      <c r="J11" s="11">
        <f t="shared" si="1"/>
        <v>0</v>
      </c>
    </row>
    <row r="12" spans="2:10" x14ac:dyDescent="0.55000000000000004">
      <c r="B12" s="67"/>
      <c r="C12" s="67"/>
      <c r="D12" s="9" t="s">
        <v>114</v>
      </c>
      <c r="E12" s="11">
        <f>+E13+E14+E15+E16+E17+E18+E19</f>
        <v>0</v>
      </c>
      <c r="F12" s="11">
        <f>+F13+F14+F15+F16+F17+F18+F19</f>
        <v>0</v>
      </c>
      <c r="G12" s="11">
        <f>+G13+G14+G15+G16+G17+G18+G19</f>
        <v>0</v>
      </c>
      <c r="H12" s="11">
        <f t="shared" si="0"/>
        <v>0</v>
      </c>
      <c r="I12" s="11">
        <f>+I13+I14+I15+I16+I17+I18+I19</f>
        <v>0</v>
      </c>
      <c r="J12" s="11">
        <f t="shared" si="1"/>
        <v>0</v>
      </c>
    </row>
    <row r="13" spans="2:10" x14ac:dyDescent="0.55000000000000004">
      <c r="B13" s="67"/>
      <c r="C13" s="67"/>
      <c r="D13" s="9" t="s">
        <v>111</v>
      </c>
      <c r="E13" s="11"/>
      <c r="F13" s="11"/>
      <c r="G13" s="11"/>
      <c r="H13" s="11">
        <f t="shared" si="0"/>
        <v>0</v>
      </c>
      <c r="I13" s="11"/>
      <c r="J13" s="11">
        <f t="shared" si="1"/>
        <v>0</v>
      </c>
    </row>
    <row r="14" spans="2:10" x14ac:dyDescent="0.55000000000000004">
      <c r="B14" s="67"/>
      <c r="C14" s="67"/>
      <c r="D14" s="9" t="s">
        <v>115</v>
      </c>
      <c r="E14" s="11"/>
      <c r="F14" s="11"/>
      <c r="G14" s="11"/>
      <c r="H14" s="11">
        <f t="shared" si="0"/>
        <v>0</v>
      </c>
      <c r="I14" s="11"/>
      <c r="J14" s="11">
        <f t="shared" si="1"/>
        <v>0</v>
      </c>
    </row>
    <row r="15" spans="2:10" x14ac:dyDescent="0.55000000000000004">
      <c r="B15" s="67"/>
      <c r="C15" s="67"/>
      <c r="D15" s="9" t="s">
        <v>116</v>
      </c>
      <c r="E15" s="11"/>
      <c r="F15" s="11"/>
      <c r="G15" s="11"/>
      <c r="H15" s="11">
        <f t="shared" si="0"/>
        <v>0</v>
      </c>
      <c r="I15" s="11"/>
      <c r="J15" s="11">
        <f t="shared" si="1"/>
        <v>0</v>
      </c>
    </row>
    <row r="16" spans="2:10" x14ac:dyDescent="0.55000000000000004">
      <c r="B16" s="67"/>
      <c r="C16" s="67"/>
      <c r="D16" s="9" t="s">
        <v>117</v>
      </c>
      <c r="E16" s="11"/>
      <c r="F16" s="11"/>
      <c r="G16" s="11"/>
      <c r="H16" s="11">
        <f t="shared" si="0"/>
        <v>0</v>
      </c>
      <c r="I16" s="11"/>
      <c r="J16" s="11">
        <f t="shared" si="1"/>
        <v>0</v>
      </c>
    </row>
    <row r="17" spans="2:10" x14ac:dyDescent="0.55000000000000004">
      <c r="B17" s="67"/>
      <c r="C17" s="67"/>
      <c r="D17" s="9" t="s">
        <v>118</v>
      </c>
      <c r="E17" s="11"/>
      <c r="F17" s="11"/>
      <c r="G17" s="11"/>
      <c r="H17" s="11">
        <f t="shared" si="0"/>
        <v>0</v>
      </c>
      <c r="I17" s="11"/>
      <c r="J17" s="11">
        <f t="shared" si="1"/>
        <v>0</v>
      </c>
    </row>
    <row r="18" spans="2:10" x14ac:dyDescent="0.55000000000000004">
      <c r="B18" s="67"/>
      <c r="C18" s="67"/>
      <c r="D18" s="9" t="s">
        <v>119</v>
      </c>
      <c r="E18" s="11"/>
      <c r="F18" s="11"/>
      <c r="G18" s="11"/>
      <c r="H18" s="11">
        <f t="shared" si="0"/>
        <v>0</v>
      </c>
      <c r="I18" s="11"/>
      <c r="J18" s="11">
        <f t="shared" si="1"/>
        <v>0</v>
      </c>
    </row>
    <row r="19" spans="2:10" x14ac:dyDescent="0.55000000000000004">
      <c r="B19" s="67"/>
      <c r="C19" s="67"/>
      <c r="D19" s="9" t="s">
        <v>120</v>
      </c>
      <c r="E19" s="11"/>
      <c r="F19" s="11"/>
      <c r="G19" s="11"/>
      <c r="H19" s="11">
        <f t="shared" si="0"/>
        <v>0</v>
      </c>
      <c r="I19" s="11"/>
      <c r="J19" s="11">
        <f t="shared" si="1"/>
        <v>0</v>
      </c>
    </row>
    <row r="20" spans="2:10" x14ac:dyDescent="0.55000000000000004">
      <c r="B20" s="67"/>
      <c r="C20" s="67"/>
      <c r="D20" s="9" t="s">
        <v>121</v>
      </c>
      <c r="E20" s="11">
        <f>+E21+E22+E23+E24+E25+E26</f>
        <v>0</v>
      </c>
      <c r="F20" s="11">
        <f>+F21+F22+F23+F24+F25+F26</f>
        <v>0</v>
      </c>
      <c r="G20" s="11">
        <f>+G21+G22+G23+G24+G25+G26</f>
        <v>0</v>
      </c>
      <c r="H20" s="11">
        <f t="shared" si="0"/>
        <v>0</v>
      </c>
      <c r="I20" s="11">
        <f>+I21+I22+I23+I24+I25+I26</f>
        <v>0</v>
      </c>
      <c r="J20" s="11">
        <f t="shared" si="1"/>
        <v>0</v>
      </c>
    </row>
    <row r="21" spans="2:10" x14ac:dyDescent="0.55000000000000004">
      <c r="B21" s="67"/>
      <c r="C21" s="67"/>
      <c r="D21" s="9" t="s">
        <v>111</v>
      </c>
      <c r="E21" s="11"/>
      <c r="F21" s="11"/>
      <c r="G21" s="11"/>
      <c r="H21" s="11">
        <f t="shared" si="0"/>
        <v>0</v>
      </c>
      <c r="I21" s="11"/>
      <c r="J21" s="11">
        <f t="shared" si="1"/>
        <v>0</v>
      </c>
    </row>
    <row r="22" spans="2:10" x14ac:dyDescent="0.55000000000000004">
      <c r="B22" s="67"/>
      <c r="C22" s="67"/>
      <c r="D22" s="9" t="s">
        <v>115</v>
      </c>
      <c r="E22" s="11"/>
      <c r="F22" s="11"/>
      <c r="G22" s="11"/>
      <c r="H22" s="11">
        <f t="shared" si="0"/>
        <v>0</v>
      </c>
      <c r="I22" s="11"/>
      <c r="J22" s="11">
        <f t="shared" si="1"/>
        <v>0</v>
      </c>
    </row>
    <row r="23" spans="2:10" x14ac:dyDescent="0.55000000000000004">
      <c r="B23" s="67"/>
      <c r="C23" s="67"/>
      <c r="D23" s="9" t="s">
        <v>116</v>
      </c>
      <c r="E23" s="11"/>
      <c r="F23" s="11"/>
      <c r="G23" s="11"/>
      <c r="H23" s="11">
        <f t="shared" si="0"/>
        <v>0</v>
      </c>
      <c r="I23" s="11"/>
      <c r="J23" s="11">
        <f t="shared" si="1"/>
        <v>0</v>
      </c>
    </row>
    <row r="24" spans="2:10" x14ac:dyDescent="0.55000000000000004">
      <c r="B24" s="67"/>
      <c r="C24" s="67"/>
      <c r="D24" s="9" t="s">
        <v>117</v>
      </c>
      <c r="E24" s="11"/>
      <c r="F24" s="11"/>
      <c r="G24" s="11"/>
      <c r="H24" s="11">
        <f t="shared" si="0"/>
        <v>0</v>
      </c>
      <c r="I24" s="11"/>
      <c r="J24" s="11">
        <f t="shared" si="1"/>
        <v>0</v>
      </c>
    </row>
    <row r="25" spans="2:10" x14ac:dyDescent="0.55000000000000004">
      <c r="B25" s="67"/>
      <c r="C25" s="67"/>
      <c r="D25" s="9" t="s">
        <v>118</v>
      </c>
      <c r="E25" s="11"/>
      <c r="F25" s="11"/>
      <c r="G25" s="11"/>
      <c r="H25" s="11">
        <f t="shared" si="0"/>
        <v>0</v>
      </c>
      <c r="I25" s="11"/>
      <c r="J25" s="11">
        <f t="shared" si="1"/>
        <v>0</v>
      </c>
    </row>
    <row r="26" spans="2:10" x14ac:dyDescent="0.55000000000000004">
      <c r="B26" s="67"/>
      <c r="C26" s="67"/>
      <c r="D26" s="9" t="s">
        <v>119</v>
      </c>
      <c r="E26" s="11"/>
      <c r="F26" s="11"/>
      <c r="G26" s="11"/>
      <c r="H26" s="11">
        <f t="shared" si="0"/>
        <v>0</v>
      </c>
      <c r="I26" s="11"/>
      <c r="J26" s="11">
        <f t="shared" si="1"/>
        <v>0</v>
      </c>
    </row>
    <row r="27" spans="2:10" x14ac:dyDescent="0.55000000000000004">
      <c r="B27" s="67"/>
      <c r="C27" s="67"/>
      <c r="D27" s="9" t="s">
        <v>122</v>
      </c>
      <c r="E27" s="11">
        <f>+E28+E29</f>
        <v>0</v>
      </c>
      <c r="F27" s="11">
        <f>+F28+F29</f>
        <v>0</v>
      </c>
      <c r="G27" s="11">
        <f>+G28+G29</f>
        <v>0</v>
      </c>
      <c r="H27" s="11">
        <f t="shared" si="0"/>
        <v>0</v>
      </c>
      <c r="I27" s="11">
        <f>+I28+I29</f>
        <v>0</v>
      </c>
      <c r="J27" s="11">
        <f t="shared" si="1"/>
        <v>0</v>
      </c>
    </row>
    <row r="28" spans="2:10" x14ac:dyDescent="0.55000000000000004">
      <c r="B28" s="67"/>
      <c r="C28" s="67"/>
      <c r="D28" s="9" t="s">
        <v>123</v>
      </c>
      <c r="E28" s="11"/>
      <c r="F28" s="11"/>
      <c r="G28" s="11"/>
      <c r="H28" s="11">
        <f t="shared" si="0"/>
        <v>0</v>
      </c>
      <c r="I28" s="11"/>
      <c r="J28" s="11">
        <f t="shared" si="1"/>
        <v>0</v>
      </c>
    </row>
    <row r="29" spans="2:10" x14ac:dyDescent="0.55000000000000004">
      <c r="B29" s="67"/>
      <c r="C29" s="67"/>
      <c r="D29" s="9" t="s">
        <v>124</v>
      </c>
      <c r="E29" s="11"/>
      <c r="F29" s="11"/>
      <c r="G29" s="11"/>
      <c r="H29" s="11">
        <f t="shared" si="0"/>
        <v>0</v>
      </c>
      <c r="I29" s="11"/>
      <c r="J29" s="11">
        <f t="shared" si="1"/>
        <v>0</v>
      </c>
    </row>
    <row r="30" spans="2:10" x14ac:dyDescent="0.55000000000000004">
      <c r="B30" s="67"/>
      <c r="C30" s="67"/>
      <c r="D30" s="9" t="s">
        <v>125</v>
      </c>
      <c r="E30" s="11">
        <f>+E31+E32+E33</f>
        <v>0</v>
      </c>
      <c r="F30" s="11">
        <f>+F31+F32+F33</f>
        <v>0</v>
      </c>
      <c r="G30" s="11">
        <f>+G31+G32+G33</f>
        <v>0</v>
      </c>
      <c r="H30" s="11">
        <f t="shared" si="0"/>
        <v>0</v>
      </c>
      <c r="I30" s="11">
        <f>+I31+I32+I33</f>
        <v>0</v>
      </c>
      <c r="J30" s="11">
        <f t="shared" si="1"/>
        <v>0</v>
      </c>
    </row>
    <row r="31" spans="2:10" x14ac:dyDescent="0.55000000000000004">
      <c r="B31" s="67"/>
      <c r="C31" s="67"/>
      <c r="D31" s="9" t="s">
        <v>126</v>
      </c>
      <c r="E31" s="11"/>
      <c r="F31" s="11"/>
      <c r="G31" s="11"/>
      <c r="H31" s="11">
        <f t="shared" si="0"/>
        <v>0</v>
      </c>
      <c r="I31" s="11"/>
      <c r="J31" s="11">
        <f t="shared" si="1"/>
        <v>0</v>
      </c>
    </row>
    <row r="32" spans="2:10" x14ac:dyDescent="0.55000000000000004">
      <c r="B32" s="67"/>
      <c r="C32" s="67"/>
      <c r="D32" s="9" t="s">
        <v>127</v>
      </c>
      <c r="E32" s="11"/>
      <c r="F32" s="11"/>
      <c r="G32" s="11"/>
      <c r="H32" s="11">
        <f t="shared" si="0"/>
        <v>0</v>
      </c>
      <c r="I32" s="11"/>
      <c r="J32" s="11">
        <f t="shared" si="1"/>
        <v>0</v>
      </c>
    </row>
    <row r="33" spans="2:10" x14ac:dyDescent="0.55000000000000004">
      <c r="B33" s="67"/>
      <c r="C33" s="67"/>
      <c r="D33" s="9" t="s">
        <v>128</v>
      </c>
      <c r="E33" s="11"/>
      <c r="F33" s="11"/>
      <c r="G33" s="11"/>
      <c r="H33" s="11">
        <f t="shared" si="0"/>
        <v>0</v>
      </c>
      <c r="I33" s="11"/>
      <c r="J33" s="11">
        <f t="shared" si="1"/>
        <v>0</v>
      </c>
    </row>
    <row r="34" spans="2:10" x14ac:dyDescent="0.55000000000000004">
      <c r="B34" s="67"/>
      <c r="C34" s="67"/>
      <c r="D34" s="9" t="s">
        <v>129</v>
      </c>
      <c r="E34" s="11">
        <f>+E35+E36+E37+E38+E39+E40+E41+E42+E43+E44+E45</f>
        <v>0</v>
      </c>
      <c r="F34" s="11">
        <f>+F35+F36+F37+F38+F39+F40+F41+F42+F43+F44+F45</f>
        <v>0</v>
      </c>
      <c r="G34" s="11">
        <f>+G35+G36+G37+G38+G39+G40+G41+G42+G43+G44+G45</f>
        <v>0</v>
      </c>
      <c r="H34" s="11">
        <f t="shared" si="0"/>
        <v>0</v>
      </c>
      <c r="I34" s="11">
        <f>+I35+I36+I37+I38+I39+I40+I41+I42+I43+I44+I45</f>
        <v>0</v>
      </c>
      <c r="J34" s="11">
        <f t="shared" si="1"/>
        <v>0</v>
      </c>
    </row>
    <row r="35" spans="2:10" x14ac:dyDescent="0.55000000000000004">
      <c r="B35" s="67"/>
      <c r="C35" s="67"/>
      <c r="D35" s="9" t="s">
        <v>130</v>
      </c>
      <c r="E35" s="11"/>
      <c r="F35" s="11"/>
      <c r="G35" s="11"/>
      <c r="H35" s="11">
        <f t="shared" si="0"/>
        <v>0</v>
      </c>
      <c r="I35" s="11"/>
      <c r="J35" s="11">
        <f t="shared" si="1"/>
        <v>0</v>
      </c>
    </row>
    <row r="36" spans="2:10" x14ac:dyDescent="0.55000000000000004">
      <c r="B36" s="67"/>
      <c r="C36" s="67"/>
      <c r="D36" s="9" t="s">
        <v>131</v>
      </c>
      <c r="E36" s="11"/>
      <c r="F36" s="11"/>
      <c r="G36" s="11"/>
      <c r="H36" s="11">
        <f t="shared" si="0"/>
        <v>0</v>
      </c>
      <c r="I36" s="11"/>
      <c r="J36" s="11">
        <f t="shared" si="1"/>
        <v>0</v>
      </c>
    </row>
    <row r="37" spans="2:10" x14ac:dyDescent="0.55000000000000004">
      <c r="B37" s="67"/>
      <c r="C37" s="67"/>
      <c r="D37" s="9" t="s">
        <v>132</v>
      </c>
      <c r="E37" s="11"/>
      <c r="F37" s="11"/>
      <c r="G37" s="11"/>
      <c r="H37" s="11">
        <f t="shared" si="0"/>
        <v>0</v>
      </c>
      <c r="I37" s="11"/>
      <c r="J37" s="11">
        <f t="shared" si="1"/>
        <v>0</v>
      </c>
    </row>
    <row r="38" spans="2:10" x14ac:dyDescent="0.55000000000000004">
      <c r="B38" s="67"/>
      <c r="C38" s="67"/>
      <c r="D38" s="9" t="s">
        <v>133</v>
      </c>
      <c r="E38" s="11"/>
      <c r="F38" s="11"/>
      <c r="G38" s="11"/>
      <c r="H38" s="11">
        <f t="shared" si="0"/>
        <v>0</v>
      </c>
      <c r="I38" s="11"/>
      <c r="J38" s="11">
        <f t="shared" si="1"/>
        <v>0</v>
      </c>
    </row>
    <row r="39" spans="2:10" x14ac:dyDescent="0.55000000000000004">
      <c r="B39" s="67"/>
      <c r="C39" s="67"/>
      <c r="D39" s="9" t="s">
        <v>134</v>
      </c>
      <c r="E39" s="11"/>
      <c r="F39" s="11"/>
      <c r="G39" s="11"/>
      <c r="H39" s="11">
        <f t="shared" si="0"/>
        <v>0</v>
      </c>
      <c r="I39" s="11"/>
      <c r="J39" s="11">
        <f t="shared" si="1"/>
        <v>0</v>
      </c>
    </row>
    <row r="40" spans="2:10" x14ac:dyDescent="0.55000000000000004">
      <c r="B40" s="67"/>
      <c r="C40" s="67"/>
      <c r="D40" s="9" t="s">
        <v>135</v>
      </c>
      <c r="E40" s="11"/>
      <c r="F40" s="11"/>
      <c r="G40" s="11"/>
      <c r="H40" s="11">
        <f t="shared" si="0"/>
        <v>0</v>
      </c>
      <c r="I40" s="11"/>
      <c r="J40" s="11">
        <f t="shared" si="1"/>
        <v>0</v>
      </c>
    </row>
    <row r="41" spans="2:10" x14ac:dyDescent="0.55000000000000004">
      <c r="B41" s="67"/>
      <c r="C41" s="67"/>
      <c r="D41" s="9" t="s">
        <v>136</v>
      </c>
      <c r="E41" s="11"/>
      <c r="F41" s="11"/>
      <c r="G41" s="11"/>
      <c r="H41" s="11">
        <f t="shared" si="0"/>
        <v>0</v>
      </c>
      <c r="I41" s="11"/>
      <c r="J41" s="11">
        <f t="shared" si="1"/>
        <v>0</v>
      </c>
    </row>
    <row r="42" spans="2:10" x14ac:dyDescent="0.55000000000000004">
      <c r="B42" s="67"/>
      <c r="C42" s="67"/>
      <c r="D42" s="9" t="s">
        <v>137</v>
      </c>
      <c r="E42" s="11"/>
      <c r="F42" s="11"/>
      <c r="G42" s="11"/>
      <c r="H42" s="11">
        <f t="shared" si="0"/>
        <v>0</v>
      </c>
      <c r="I42" s="11"/>
      <c r="J42" s="11">
        <f t="shared" si="1"/>
        <v>0</v>
      </c>
    </row>
    <row r="43" spans="2:10" x14ac:dyDescent="0.55000000000000004">
      <c r="B43" s="67"/>
      <c r="C43" s="67"/>
      <c r="D43" s="9" t="s">
        <v>138</v>
      </c>
      <c r="E43" s="11"/>
      <c r="F43" s="11"/>
      <c r="G43" s="11"/>
      <c r="H43" s="11">
        <f t="shared" si="0"/>
        <v>0</v>
      </c>
      <c r="I43" s="11"/>
      <c r="J43" s="11">
        <f t="shared" si="1"/>
        <v>0</v>
      </c>
    </row>
    <row r="44" spans="2:10" x14ac:dyDescent="0.55000000000000004">
      <c r="B44" s="67"/>
      <c r="C44" s="67"/>
      <c r="D44" s="9" t="s">
        <v>139</v>
      </c>
      <c r="E44" s="11"/>
      <c r="F44" s="11"/>
      <c r="G44" s="11"/>
      <c r="H44" s="11">
        <f t="shared" si="0"/>
        <v>0</v>
      </c>
      <c r="I44" s="11"/>
      <c r="J44" s="11">
        <f t="shared" si="1"/>
        <v>0</v>
      </c>
    </row>
    <row r="45" spans="2:10" x14ac:dyDescent="0.55000000000000004">
      <c r="B45" s="67"/>
      <c r="C45" s="67"/>
      <c r="D45" s="9" t="s">
        <v>140</v>
      </c>
      <c r="E45" s="11"/>
      <c r="F45" s="11"/>
      <c r="G45" s="11"/>
      <c r="H45" s="11">
        <f t="shared" si="0"/>
        <v>0</v>
      </c>
      <c r="I45" s="11"/>
      <c r="J45" s="11">
        <f t="shared" si="1"/>
        <v>0</v>
      </c>
    </row>
    <row r="46" spans="2:10" x14ac:dyDescent="0.55000000000000004">
      <c r="B46" s="67"/>
      <c r="C46" s="67"/>
      <c r="D46" s="9" t="s">
        <v>141</v>
      </c>
      <c r="E46" s="11">
        <f>+E47+E48+E49+E50+E51+E52+E53</f>
        <v>0</v>
      </c>
      <c r="F46" s="11">
        <f>+F47+F48+F49+F50+F51+F52+F53</f>
        <v>0</v>
      </c>
      <c r="G46" s="11">
        <f>+G47+G48+G49+G50+G51+G52+G53</f>
        <v>0</v>
      </c>
      <c r="H46" s="11">
        <f t="shared" si="0"/>
        <v>0</v>
      </c>
      <c r="I46" s="11">
        <f>+I47+I48+I49+I50+I51+I52+I53</f>
        <v>0</v>
      </c>
      <c r="J46" s="11">
        <f t="shared" si="1"/>
        <v>0</v>
      </c>
    </row>
    <row r="47" spans="2:10" x14ac:dyDescent="0.55000000000000004">
      <c r="B47" s="67"/>
      <c r="C47" s="67"/>
      <c r="D47" s="9" t="s">
        <v>142</v>
      </c>
      <c r="E47" s="11"/>
      <c r="F47" s="11"/>
      <c r="G47" s="11"/>
      <c r="H47" s="11">
        <f t="shared" si="0"/>
        <v>0</v>
      </c>
      <c r="I47" s="11"/>
      <c r="J47" s="11">
        <f t="shared" si="1"/>
        <v>0</v>
      </c>
    </row>
    <row r="48" spans="2:10" x14ac:dyDescent="0.55000000000000004">
      <c r="B48" s="67"/>
      <c r="C48" s="67"/>
      <c r="D48" s="9" t="s">
        <v>143</v>
      </c>
      <c r="E48" s="11"/>
      <c r="F48" s="11"/>
      <c r="G48" s="11"/>
      <c r="H48" s="11">
        <f t="shared" si="0"/>
        <v>0</v>
      </c>
      <c r="I48" s="11"/>
      <c r="J48" s="11">
        <f t="shared" si="1"/>
        <v>0</v>
      </c>
    </row>
    <row r="49" spans="2:10" x14ac:dyDescent="0.55000000000000004">
      <c r="B49" s="67"/>
      <c r="C49" s="67"/>
      <c r="D49" s="9" t="s">
        <v>144</v>
      </c>
      <c r="E49" s="11"/>
      <c r="F49" s="11"/>
      <c r="G49" s="11"/>
      <c r="H49" s="11">
        <f t="shared" si="0"/>
        <v>0</v>
      </c>
      <c r="I49" s="11"/>
      <c r="J49" s="11">
        <f t="shared" si="1"/>
        <v>0</v>
      </c>
    </row>
    <row r="50" spans="2:10" x14ac:dyDescent="0.55000000000000004">
      <c r="B50" s="67"/>
      <c r="C50" s="67"/>
      <c r="D50" s="9" t="s">
        <v>145</v>
      </c>
      <c r="E50" s="11"/>
      <c r="F50" s="11"/>
      <c r="G50" s="11"/>
      <c r="H50" s="11">
        <f t="shared" si="0"/>
        <v>0</v>
      </c>
      <c r="I50" s="11"/>
      <c r="J50" s="11">
        <f t="shared" si="1"/>
        <v>0</v>
      </c>
    </row>
    <row r="51" spans="2:10" x14ac:dyDescent="0.55000000000000004">
      <c r="B51" s="67"/>
      <c r="C51" s="67"/>
      <c r="D51" s="9" t="s">
        <v>146</v>
      </c>
      <c r="E51" s="11"/>
      <c r="F51" s="11"/>
      <c r="G51" s="11"/>
      <c r="H51" s="11">
        <f t="shared" si="0"/>
        <v>0</v>
      </c>
      <c r="I51" s="11"/>
      <c r="J51" s="11">
        <f t="shared" si="1"/>
        <v>0</v>
      </c>
    </row>
    <row r="52" spans="2:10" x14ac:dyDescent="0.55000000000000004">
      <c r="B52" s="67"/>
      <c r="C52" s="67"/>
      <c r="D52" s="9" t="s">
        <v>147</v>
      </c>
      <c r="E52" s="11"/>
      <c r="F52" s="11"/>
      <c r="G52" s="11"/>
      <c r="H52" s="11">
        <f t="shared" si="0"/>
        <v>0</v>
      </c>
      <c r="I52" s="11"/>
      <c r="J52" s="11">
        <f t="shared" si="1"/>
        <v>0</v>
      </c>
    </row>
    <row r="53" spans="2:10" x14ac:dyDescent="0.55000000000000004">
      <c r="B53" s="67"/>
      <c r="C53" s="67"/>
      <c r="D53" s="9" t="s">
        <v>148</v>
      </c>
      <c r="E53" s="11"/>
      <c r="F53" s="11"/>
      <c r="G53" s="11"/>
      <c r="H53" s="11">
        <f t="shared" si="0"/>
        <v>0</v>
      </c>
      <c r="I53" s="11"/>
      <c r="J53" s="11">
        <f t="shared" si="1"/>
        <v>0</v>
      </c>
    </row>
    <row r="54" spans="2:10" x14ac:dyDescent="0.55000000000000004">
      <c r="B54" s="67"/>
      <c r="C54" s="67"/>
      <c r="D54" s="9" t="s">
        <v>149</v>
      </c>
      <c r="E54" s="11"/>
      <c r="F54" s="11"/>
      <c r="G54" s="11"/>
      <c r="H54" s="11">
        <f t="shared" si="0"/>
        <v>0</v>
      </c>
      <c r="I54" s="11"/>
      <c r="J54" s="11">
        <f t="shared" si="1"/>
        <v>0</v>
      </c>
    </row>
    <row r="55" spans="2:10" x14ac:dyDescent="0.55000000000000004">
      <c r="B55" s="67"/>
      <c r="C55" s="67"/>
      <c r="D55" s="9" t="s">
        <v>12</v>
      </c>
      <c r="E55" s="11">
        <f>+E56+E61+E67</f>
        <v>0</v>
      </c>
      <c r="F55" s="11">
        <f>+F56+F61+F67</f>
        <v>0</v>
      </c>
      <c r="G55" s="11">
        <f>+G56+G61+G67</f>
        <v>0</v>
      </c>
      <c r="H55" s="11">
        <f t="shared" si="0"/>
        <v>0</v>
      </c>
      <c r="I55" s="11">
        <f>+I56+I61+I67</f>
        <v>0</v>
      </c>
      <c r="J55" s="11">
        <f t="shared" si="1"/>
        <v>0</v>
      </c>
    </row>
    <row r="56" spans="2:10" x14ac:dyDescent="0.55000000000000004">
      <c r="B56" s="67"/>
      <c r="C56" s="67"/>
      <c r="D56" s="9" t="s">
        <v>150</v>
      </c>
      <c r="E56" s="11">
        <f>+E57+E58+E59+E60</f>
        <v>0</v>
      </c>
      <c r="F56" s="11">
        <f>+F57+F58+F59+F60</f>
        <v>0</v>
      </c>
      <c r="G56" s="11">
        <f>+G57+G58+G59+G60</f>
        <v>0</v>
      </c>
      <c r="H56" s="11">
        <f t="shared" si="0"/>
        <v>0</v>
      </c>
      <c r="I56" s="11">
        <f>+I57+I58+I59+I60</f>
        <v>0</v>
      </c>
      <c r="J56" s="11">
        <f t="shared" si="1"/>
        <v>0</v>
      </c>
    </row>
    <row r="57" spans="2:10" x14ac:dyDescent="0.55000000000000004">
      <c r="B57" s="67"/>
      <c r="C57" s="67"/>
      <c r="D57" s="9" t="s">
        <v>151</v>
      </c>
      <c r="E57" s="11"/>
      <c r="F57" s="11"/>
      <c r="G57" s="11"/>
      <c r="H57" s="11">
        <f t="shared" si="0"/>
        <v>0</v>
      </c>
      <c r="I57" s="11"/>
      <c r="J57" s="11">
        <f t="shared" si="1"/>
        <v>0</v>
      </c>
    </row>
    <row r="58" spans="2:10" x14ac:dyDescent="0.55000000000000004">
      <c r="B58" s="67"/>
      <c r="C58" s="67"/>
      <c r="D58" s="9" t="s">
        <v>126</v>
      </c>
      <c r="E58" s="11"/>
      <c r="F58" s="11"/>
      <c r="G58" s="11"/>
      <c r="H58" s="11">
        <f t="shared" si="0"/>
        <v>0</v>
      </c>
      <c r="I58" s="11"/>
      <c r="J58" s="11">
        <f t="shared" si="1"/>
        <v>0</v>
      </c>
    </row>
    <row r="59" spans="2:10" x14ac:dyDescent="0.55000000000000004">
      <c r="B59" s="67"/>
      <c r="C59" s="67"/>
      <c r="D59" s="9" t="s">
        <v>140</v>
      </c>
      <c r="E59" s="11"/>
      <c r="F59" s="11"/>
      <c r="G59" s="11"/>
      <c r="H59" s="11">
        <f t="shared" si="0"/>
        <v>0</v>
      </c>
      <c r="I59" s="11"/>
      <c r="J59" s="11">
        <f t="shared" si="1"/>
        <v>0</v>
      </c>
    </row>
    <row r="60" spans="2:10" x14ac:dyDescent="0.55000000000000004">
      <c r="B60" s="67"/>
      <c r="C60" s="67"/>
      <c r="D60" s="9" t="s">
        <v>148</v>
      </c>
      <c r="E60" s="11"/>
      <c r="F60" s="11"/>
      <c r="G60" s="11"/>
      <c r="H60" s="11">
        <f t="shared" si="0"/>
        <v>0</v>
      </c>
      <c r="I60" s="11"/>
      <c r="J60" s="11">
        <f t="shared" si="1"/>
        <v>0</v>
      </c>
    </row>
    <row r="61" spans="2:10" x14ac:dyDescent="0.55000000000000004">
      <c r="B61" s="67"/>
      <c r="C61" s="67"/>
      <c r="D61" s="9" t="s">
        <v>152</v>
      </c>
      <c r="E61" s="11">
        <f>+E62+E63+E64+E65+E66</f>
        <v>0</v>
      </c>
      <c r="F61" s="11">
        <f>+F62+F63+F64+F65+F66</f>
        <v>0</v>
      </c>
      <c r="G61" s="11">
        <f>+G62+G63+G64+G65+G66</f>
        <v>0</v>
      </c>
      <c r="H61" s="11">
        <f t="shared" si="0"/>
        <v>0</v>
      </c>
      <c r="I61" s="11">
        <f>+I62+I63+I64+I65+I66</f>
        <v>0</v>
      </c>
      <c r="J61" s="11">
        <f t="shared" si="1"/>
        <v>0</v>
      </c>
    </row>
    <row r="62" spans="2:10" x14ac:dyDescent="0.55000000000000004">
      <c r="B62" s="67"/>
      <c r="C62" s="67"/>
      <c r="D62" s="9" t="s">
        <v>153</v>
      </c>
      <c r="E62" s="11"/>
      <c r="F62" s="11"/>
      <c r="G62" s="11"/>
      <c r="H62" s="11">
        <f t="shared" si="0"/>
        <v>0</v>
      </c>
      <c r="I62" s="11"/>
      <c r="J62" s="11">
        <f t="shared" si="1"/>
        <v>0</v>
      </c>
    </row>
    <row r="63" spans="2:10" x14ac:dyDescent="0.55000000000000004">
      <c r="B63" s="67"/>
      <c r="C63" s="67"/>
      <c r="D63" s="9" t="s">
        <v>140</v>
      </c>
      <c r="E63" s="11"/>
      <c r="F63" s="11"/>
      <c r="G63" s="11"/>
      <c r="H63" s="11">
        <f t="shared" si="0"/>
        <v>0</v>
      </c>
      <c r="I63" s="11"/>
      <c r="J63" s="11">
        <f t="shared" si="1"/>
        <v>0</v>
      </c>
    </row>
    <row r="64" spans="2:10" x14ac:dyDescent="0.55000000000000004">
      <c r="B64" s="67"/>
      <c r="C64" s="67"/>
      <c r="D64" s="9" t="s">
        <v>142</v>
      </c>
      <c r="E64" s="11"/>
      <c r="F64" s="11"/>
      <c r="G64" s="11"/>
      <c r="H64" s="11">
        <f t="shared" si="0"/>
        <v>0</v>
      </c>
      <c r="I64" s="11"/>
      <c r="J64" s="11">
        <f t="shared" si="1"/>
        <v>0</v>
      </c>
    </row>
    <row r="65" spans="2:10" x14ac:dyDescent="0.55000000000000004">
      <c r="B65" s="67"/>
      <c r="C65" s="67"/>
      <c r="D65" s="9" t="s">
        <v>143</v>
      </c>
      <c r="E65" s="11"/>
      <c r="F65" s="11"/>
      <c r="G65" s="11"/>
      <c r="H65" s="11">
        <f t="shared" si="0"/>
        <v>0</v>
      </c>
      <c r="I65" s="11"/>
      <c r="J65" s="11">
        <f t="shared" si="1"/>
        <v>0</v>
      </c>
    </row>
    <row r="66" spans="2:10" x14ac:dyDescent="0.55000000000000004">
      <c r="B66" s="67"/>
      <c r="C66" s="67"/>
      <c r="D66" s="9" t="s">
        <v>148</v>
      </c>
      <c r="E66" s="11"/>
      <c r="F66" s="11"/>
      <c r="G66" s="11"/>
      <c r="H66" s="11">
        <f t="shared" si="0"/>
        <v>0</v>
      </c>
      <c r="I66" s="11"/>
      <c r="J66" s="11">
        <f t="shared" si="1"/>
        <v>0</v>
      </c>
    </row>
    <row r="67" spans="2:10" x14ac:dyDescent="0.55000000000000004">
      <c r="B67" s="67"/>
      <c r="C67" s="67"/>
      <c r="D67" s="9" t="s">
        <v>141</v>
      </c>
      <c r="E67" s="11">
        <f>+E68+E69+E70</f>
        <v>0</v>
      </c>
      <c r="F67" s="11">
        <f>+F68+F69+F70</f>
        <v>0</v>
      </c>
      <c r="G67" s="11">
        <f>+G68+G69+G70</f>
        <v>0</v>
      </c>
      <c r="H67" s="11">
        <f t="shared" si="0"/>
        <v>0</v>
      </c>
      <c r="I67" s="11">
        <f>+I68+I69+I70</f>
        <v>0</v>
      </c>
      <c r="J67" s="11">
        <f t="shared" si="1"/>
        <v>0</v>
      </c>
    </row>
    <row r="68" spans="2:10" x14ac:dyDescent="0.55000000000000004">
      <c r="B68" s="67"/>
      <c r="C68" s="67"/>
      <c r="D68" s="9" t="s">
        <v>153</v>
      </c>
      <c r="E68" s="11"/>
      <c r="F68" s="11"/>
      <c r="G68" s="11"/>
      <c r="H68" s="11">
        <f t="shared" si="0"/>
        <v>0</v>
      </c>
      <c r="I68" s="11"/>
      <c r="J68" s="11">
        <f t="shared" si="1"/>
        <v>0</v>
      </c>
    </row>
    <row r="69" spans="2:10" x14ac:dyDescent="0.55000000000000004">
      <c r="B69" s="67"/>
      <c r="C69" s="67"/>
      <c r="D69" s="9" t="s">
        <v>140</v>
      </c>
      <c r="E69" s="11"/>
      <c r="F69" s="11"/>
      <c r="G69" s="11"/>
      <c r="H69" s="11">
        <f t="shared" si="0"/>
        <v>0</v>
      </c>
      <c r="I69" s="11"/>
      <c r="J69" s="11">
        <f t="shared" si="1"/>
        <v>0</v>
      </c>
    </row>
    <row r="70" spans="2:10" x14ac:dyDescent="0.55000000000000004">
      <c r="B70" s="67"/>
      <c r="C70" s="67"/>
      <c r="D70" s="9" t="s">
        <v>148</v>
      </c>
      <c r="E70" s="11"/>
      <c r="F70" s="11"/>
      <c r="G70" s="11"/>
      <c r="H70" s="11">
        <f t="shared" si="0"/>
        <v>0</v>
      </c>
      <c r="I70" s="11"/>
      <c r="J70" s="11">
        <f t="shared" si="1"/>
        <v>0</v>
      </c>
    </row>
    <row r="71" spans="2:10" x14ac:dyDescent="0.55000000000000004">
      <c r="B71" s="67"/>
      <c r="C71" s="67"/>
      <c r="D71" s="9" t="s">
        <v>13</v>
      </c>
      <c r="E71" s="11">
        <f>+E72+E75+E76</f>
        <v>0</v>
      </c>
      <c r="F71" s="11">
        <f>+F72+F75+F76</f>
        <v>0</v>
      </c>
      <c r="G71" s="11">
        <f>+G72+G75+G76</f>
        <v>0</v>
      </c>
      <c r="H71" s="11">
        <f t="shared" si="0"/>
        <v>0</v>
      </c>
      <c r="I71" s="11">
        <f>+I72+I75+I76</f>
        <v>0</v>
      </c>
      <c r="J71" s="11">
        <f t="shared" si="1"/>
        <v>0</v>
      </c>
    </row>
    <row r="72" spans="2:10" x14ac:dyDescent="0.55000000000000004">
      <c r="B72" s="67"/>
      <c r="C72" s="67"/>
      <c r="D72" s="9" t="s">
        <v>154</v>
      </c>
      <c r="E72" s="11">
        <f>+E73+E74</f>
        <v>0</v>
      </c>
      <c r="F72" s="11">
        <f>+F73+F74</f>
        <v>0</v>
      </c>
      <c r="G72" s="11">
        <f>+G73+G74</f>
        <v>0</v>
      </c>
      <c r="H72" s="11">
        <f t="shared" ref="H72:H135" si="2">+E72+F72+G72</f>
        <v>0</v>
      </c>
      <c r="I72" s="11">
        <f>+I73+I74</f>
        <v>0</v>
      </c>
      <c r="J72" s="11">
        <f t="shared" ref="J72:J135" si="3">H72-ABS(I72)</f>
        <v>0</v>
      </c>
    </row>
    <row r="73" spans="2:10" x14ac:dyDescent="0.55000000000000004">
      <c r="B73" s="67"/>
      <c r="C73" s="67"/>
      <c r="D73" s="9" t="s">
        <v>151</v>
      </c>
      <c r="E73" s="11"/>
      <c r="F73" s="11"/>
      <c r="G73" s="11"/>
      <c r="H73" s="11">
        <f t="shared" si="2"/>
        <v>0</v>
      </c>
      <c r="I73" s="11"/>
      <c r="J73" s="11">
        <f t="shared" si="3"/>
        <v>0</v>
      </c>
    </row>
    <row r="74" spans="2:10" x14ac:dyDescent="0.55000000000000004">
      <c r="B74" s="67"/>
      <c r="C74" s="67"/>
      <c r="D74" s="9" t="s">
        <v>126</v>
      </c>
      <c r="E74" s="11"/>
      <c r="F74" s="11"/>
      <c r="G74" s="11"/>
      <c r="H74" s="11">
        <f t="shared" si="2"/>
        <v>0</v>
      </c>
      <c r="I74" s="11"/>
      <c r="J74" s="11">
        <f t="shared" si="3"/>
        <v>0</v>
      </c>
    </row>
    <row r="75" spans="2:10" x14ac:dyDescent="0.55000000000000004">
      <c r="B75" s="67"/>
      <c r="C75" s="67"/>
      <c r="D75" s="9" t="s">
        <v>155</v>
      </c>
      <c r="E75" s="11"/>
      <c r="F75" s="11"/>
      <c r="G75" s="11"/>
      <c r="H75" s="11">
        <f t="shared" si="2"/>
        <v>0</v>
      </c>
      <c r="I75" s="11"/>
      <c r="J75" s="11">
        <f t="shared" si="3"/>
        <v>0</v>
      </c>
    </row>
    <row r="76" spans="2:10" x14ac:dyDescent="0.55000000000000004">
      <c r="B76" s="67"/>
      <c r="C76" s="67"/>
      <c r="D76" s="9" t="s">
        <v>141</v>
      </c>
      <c r="E76" s="11">
        <f>+E77+E78+E79+E80+E81</f>
        <v>0</v>
      </c>
      <c r="F76" s="11">
        <f>+F77+F78+F79+F80+F81</f>
        <v>0</v>
      </c>
      <c r="G76" s="11">
        <f>+G77+G78+G79+G80+G81</f>
        <v>0</v>
      </c>
      <c r="H76" s="11">
        <f t="shared" si="2"/>
        <v>0</v>
      </c>
      <c r="I76" s="11">
        <f>+I77+I78+I79+I80+I81</f>
        <v>0</v>
      </c>
      <c r="J76" s="11">
        <f t="shared" si="3"/>
        <v>0</v>
      </c>
    </row>
    <row r="77" spans="2:10" x14ac:dyDescent="0.55000000000000004">
      <c r="B77" s="67"/>
      <c r="C77" s="67"/>
      <c r="D77" s="9" t="s">
        <v>142</v>
      </c>
      <c r="E77" s="11"/>
      <c r="F77" s="11"/>
      <c r="G77" s="11"/>
      <c r="H77" s="11">
        <f t="shared" si="2"/>
        <v>0</v>
      </c>
      <c r="I77" s="11"/>
      <c r="J77" s="11">
        <f t="shared" si="3"/>
        <v>0</v>
      </c>
    </row>
    <row r="78" spans="2:10" x14ac:dyDescent="0.55000000000000004">
      <c r="B78" s="67"/>
      <c r="C78" s="67"/>
      <c r="D78" s="9" t="s">
        <v>143</v>
      </c>
      <c r="E78" s="11"/>
      <c r="F78" s="11"/>
      <c r="G78" s="11"/>
      <c r="H78" s="11">
        <f t="shared" si="2"/>
        <v>0</v>
      </c>
      <c r="I78" s="11"/>
      <c r="J78" s="11">
        <f t="shared" si="3"/>
        <v>0</v>
      </c>
    </row>
    <row r="79" spans="2:10" x14ac:dyDescent="0.55000000000000004">
      <c r="B79" s="67"/>
      <c r="C79" s="67"/>
      <c r="D79" s="9" t="s">
        <v>146</v>
      </c>
      <c r="E79" s="11"/>
      <c r="F79" s="11"/>
      <c r="G79" s="11"/>
      <c r="H79" s="11">
        <f t="shared" si="2"/>
        <v>0</v>
      </c>
      <c r="I79" s="11"/>
      <c r="J79" s="11">
        <f t="shared" si="3"/>
        <v>0</v>
      </c>
    </row>
    <row r="80" spans="2:10" x14ac:dyDescent="0.55000000000000004">
      <c r="B80" s="67"/>
      <c r="C80" s="67"/>
      <c r="D80" s="9" t="s">
        <v>147</v>
      </c>
      <c r="E80" s="11"/>
      <c r="F80" s="11"/>
      <c r="G80" s="11"/>
      <c r="H80" s="11">
        <f t="shared" si="2"/>
        <v>0</v>
      </c>
      <c r="I80" s="11"/>
      <c r="J80" s="11">
        <f t="shared" si="3"/>
        <v>0</v>
      </c>
    </row>
    <row r="81" spans="2:10" x14ac:dyDescent="0.55000000000000004">
      <c r="B81" s="67"/>
      <c r="C81" s="67"/>
      <c r="D81" s="9" t="s">
        <v>148</v>
      </c>
      <c r="E81" s="11"/>
      <c r="F81" s="11"/>
      <c r="G81" s="11"/>
      <c r="H81" s="11">
        <f t="shared" si="2"/>
        <v>0</v>
      </c>
      <c r="I81" s="11"/>
      <c r="J81" s="11">
        <f t="shared" si="3"/>
        <v>0</v>
      </c>
    </row>
    <row r="82" spans="2:10" x14ac:dyDescent="0.55000000000000004">
      <c r="B82" s="67"/>
      <c r="C82" s="67"/>
      <c r="D82" s="9" t="s">
        <v>14</v>
      </c>
      <c r="E82" s="11">
        <f>+E83+E86+E89+E92+E95+E96+E100+E101</f>
        <v>0</v>
      </c>
      <c r="F82" s="11">
        <f>+F83+F86+F89+F92+F95+F96+F100+F101</f>
        <v>0</v>
      </c>
      <c r="G82" s="11">
        <f>+G83+G86+G89+G92+G95+G96+G100+G101</f>
        <v>0</v>
      </c>
      <c r="H82" s="11">
        <f t="shared" si="2"/>
        <v>0</v>
      </c>
      <c r="I82" s="11">
        <f>+I83+I86+I89+I92+I95+I96+I100+I101</f>
        <v>0</v>
      </c>
      <c r="J82" s="11">
        <f t="shared" si="3"/>
        <v>0</v>
      </c>
    </row>
    <row r="83" spans="2:10" x14ac:dyDescent="0.55000000000000004">
      <c r="B83" s="67"/>
      <c r="C83" s="67"/>
      <c r="D83" s="9" t="s">
        <v>156</v>
      </c>
      <c r="E83" s="11">
        <f>+E84+E85</f>
        <v>0</v>
      </c>
      <c r="F83" s="11">
        <f>+F84+F85</f>
        <v>0</v>
      </c>
      <c r="G83" s="11">
        <f>+G84+G85</f>
        <v>0</v>
      </c>
      <c r="H83" s="11">
        <f t="shared" si="2"/>
        <v>0</v>
      </c>
      <c r="I83" s="11">
        <f>+I84+I85</f>
        <v>0</v>
      </c>
      <c r="J83" s="11">
        <f t="shared" si="3"/>
        <v>0</v>
      </c>
    </row>
    <row r="84" spans="2:10" x14ac:dyDescent="0.55000000000000004">
      <c r="B84" s="67"/>
      <c r="C84" s="67"/>
      <c r="D84" s="9" t="s">
        <v>157</v>
      </c>
      <c r="E84" s="11"/>
      <c r="F84" s="11"/>
      <c r="G84" s="11"/>
      <c r="H84" s="11">
        <f t="shared" si="2"/>
        <v>0</v>
      </c>
      <c r="I84" s="11"/>
      <c r="J84" s="11">
        <f t="shared" si="3"/>
        <v>0</v>
      </c>
    </row>
    <row r="85" spans="2:10" x14ac:dyDescent="0.55000000000000004">
      <c r="B85" s="67"/>
      <c r="C85" s="67"/>
      <c r="D85" s="9" t="s">
        <v>120</v>
      </c>
      <c r="E85" s="11"/>
      <c r="F85" s="11"/>
      <c r="G85" s="11"/>
      <c r="H85" s="11">
        <f t="shared" si="2"/>
        <v>0</v>
      </c>
      <c r="I85" s="11"/>
      <c r="J85" s="11">
        <f t="shared" si="3"/>
        <v>0</v>
      </c>
    </row>
    <row r="86" spans="2:10" x14ac:dyDescent="0.55000000000000004">
      <c r="B86" s="67"/>
      <c r="C86" s="67"/>
      <c r="D86" s="9" t="s">
        <v>158</v>
      </c>
      <c r="E86" s="11">
        <f>+E87+E88</f>
        <v>0</v>
      </c>
      <c r="F86" s="11">
        <f>+F87+F88</f>
        <v>0</v>
      </c>
      <c r="G86" s="11">
        <f>+G87+G88</f>
        <v>0</v>
      </c>
      <c r="H86" s="11">
        <f t="shared" si="2"/>
        <v>0</v>
      </c>
      <c r="I86" s="11">
        <f>+I87+I88</f>
        <v>0</v>
      </c>
      <c r="J86" s="11">
        <f t="shared" si="3"/>
        <v>0</v>
      </c>
    </row>
    <row r="87" spans="2:10" x14ac:dyDescent="0.55000000000000004">
      <c r="B87" s="67"/>
      <c r="C87" s="67"/>
      <c r="D87" s="9" t="s">
        <v>159</v>
      </c>
      <c r="E87" s="11"/>
      <c r="F87" s="11"/>
      <c r="G87" s="11"/>
      <c r="H87" s="11">
        <f t="shared" si="2"/>
        <v>0</v>
      </c>
      <c r="I87" s="11"/>
      <c r="J87" s="11">
        <f t="shared" si="3"/>
        <v>0</v>
      </c>
    </row>
    <row r="88" spans="2:10" x14ac:dyDescent="0.55000000000000004">
      <c r="B88" s="67"/>
      <c r="C88" s="67"/>
      <c r="D88" s="9" t="s">
        <v>120</v>
      </c>
      <c r="E88" s="11"/>
      <c r="F88" s="11"/>
      <c r="G88" s="11"/>
      <c r="H88" s="11">
        <f t="shared" si="2"/>
        <v>0</v>
      </c>
      <c r="I88" s="11"/>
      <c r="J88" s="11">
        <f t="shared" si="3"/>
        <v>0</v>
      </c>
    </row>
    <row r="89" spans="2:10" x14ac:dyDescent="0.55000000000000004">
      <c r="B89" s="67"/>
      <c r="C89" s="67"/>
      <c r="D89" s="9" t="s">
        <v>160</v>
      </c>
      <c r="E89" s="11">
        <f>+E90+E91</f>
        <v>0</v>
      </c>
      <c r="F89" s="11">
        <f>+F90+F91</f>
        <v>0</v>
      </c>
      <c r="G89" s="11">
        <f>+G90+G91</f>
        <v>0</v>
      </c>
      <c r="H89" s="11">
        <f t="shared" si="2"/>
        <v>0</v>
      </c>
      <c r="I89" s="11">
        <f>+I90+I91</f>
        <v>0</v>
      </c>
      <c r="J89" s="11">
        <f t="shared" si="3"/>
        <v>0</v>
      </c>
    </row>
    <row r="90" spans="2:10" x14ac:dyDescent="0.55000000000000004">
      <c r="B90" s="67"/>
      <c r="C90" s="67"/>
      <c r="D90" s="9" t="s">
        <v>161</v>
      </c>
      <c r="E90" s="11"/>
      <c r="F90" s="11"/>
      <c r="G90" s="11"/>
      <c r="H90" s="11">
        <f t="shared" si="2"/>
        <v>0</v>
      </c>
      <c r="I90" s="11"/>
      <c r="J90" s="11">
        <f t="shared" si="3"/>
        <v>0</v>
      </c>
    </row>
    <row r="91" spans="2:10" x14ac:dyDescent="0.55000000000000004">
      <c r="B91" s="67"/>
      <c r="C91" s="67"/>
      <c r="D91" s="9" t="s">
        <v>120</v>
      </c>
      <c r="E91" s="11"/>
      <c r="F91" s="11"/>
      <c r="G91" s="11"/>
      <c r="H91" s="11">
        <f t="shared" si="2"/>
        <v>0</v>
      </c>
      <c r="I91" s="11"/>
      <c r="J91" s="11">
        <f t="shared" si="3"/>
        <v>0</v>
      </c>
    </row>
    <row r="92" spans="2:10" x14ac:dyDescent="0.55000000000000004">
      <c r="B92" s="67"/>
      <c r="C92" s="67"/>
      <c r="D92" s="9" t="s">
        <v>162</v>
      </c>
      <c r="E92" s="11">
        <f>+E93+E94</f>
        <v>0</v>
      </c>
      <c r="F92" s="11">
        <f>+F93+F94</f>
        <v>0</v>
      </c>
      <c r="G92" s="11">
        <f>+G93+G94</f>
        <v>0</v>
      </c>
      <c r="H92" s="11">
        <f t="shared" si="2"/>
        <v>0</v>
      </c>
      <c r="I92" s="11">
        <f>+I93+I94</f>
        <v>0</v>
      </c>
      <c r="J92" s="11">
        <f t="shared" si="3"/>
        <v>0</v>
      </c>
    </row>
    <row r="93" spans="2:10" x14ac:dyDescent="0.55000000000000004">
      <c r="B93" s="67"/>
      <c r="C93" s="67"/>
      <c r="D93" s="9" t="s">
        <v>163</v>
      </c>
      <c r="E93" s="11"/>
      <c r="F93" s="11"/>
      <c r="G93" s="11"/>
      <c r="H93" s="11">
        <f t="shared" si="2"/>
        <v>0</v>
      </c>
      <c r="I93" s="11"/>
      <c r="J93" s="11">
        <f t="shared" si="3"/>
        <v>0</v>
      </c>
    </row>
    <row r="94" spans="2:10" x14ac:dyDescent="0.55000000000000004">
      <c r="B94" s="67"/>
      <c r="C94" s="67"/>
      <c r="D94" s="9" t="s">
        <v>120</v>
      </c>
      <c r="E94" s="11"/>
      <c r="F94" s="11"/>
      <c r="G94" s="11"/>
      <c r="H94" s="11">
        <f t="shared" si="2"/>
        <v>0</v>
      </c>
      <c r="I94" s="11"/>
      <c r="J94" s="11">
        <f t="shared" si="3"/>
        <v>0</v>
      </c>
    </row>
    <row r="95" spans="2:10" x14ac:dyDescent="0.55000000000000004">
      <c r="B95" s="67"/>
      <c r="C95" s="67"/>
      <c r="D95" s="9" t="s">
        <v>164</v>
      </c>
      <c r="E95" s="11"/>
      <c r="F95" s="11"/>
      <c r="G95" s="11"/>
      <c r="H95" s="11">
        <f t="shared" si="2"/>
        <v>0</v>
      </c>
      <c r="I95" s="11"/>
      <c r="J95" s="11">
        <f t="shared" si="3"/>
        <v>0</v>
      </c>
    </row>
    <row r="96" spans="2:10" x14ac:dyDescent="0.55000000000000004">
      <c r="B96" s="67"/>
      <c r="C96" s="67"/>
      <c r="D96" s="9" t="s">
        <v>129</v>
      </c>
      <c r="E96" s="11">
        <f>+E97+E98+E99</f>
        <v>0</v>
      </c>
      <c r="F96" s="11">
        <f>+F97+F98+F99</f>
        <v>0</v>
      </c>
      <c r="G96" s="11">
        <f>+G97+G98+G99</f>
        <v>0</v>
      </c>
      <c r="H96" s="11">
        <f t="shared" si="2"/>
        <v>0</v>
      </c>
      <c r="I96" s="11">
        <f>+I97+I98+I99</f>
        <v>0</v>
      </c>
      <c r="J96" s="11">
        <f t="shared" si="3"/>
        <v>0</v>
      </c>
    </row>
    <row r="97" spans="2:10" x14ac:dyDescent="0.55000000000000004">
      <c r="B97" s="67"/>
      <c r="C97" s="67"/>
      <c r="D97" s="9" t="s">
        <v>165</v>
      </c>
      <c r="E97" s="11"/>
      <c r="F97" s="11"/>
      <c r="G97" s="11"/>
      <c r="H97" s="11">
        <f t="shared" si="2"/>
        <v>0</v>
      </c>
      <c r="I97" s="11"/>
      <c r="J97" s="11">
        <f t="shared" si="3"/>
        <v>0</v>
      </c>
    </row>
    <row r="98" spans="2:10" x14ac:dyDescent="0.55000000000000004">
      <c r="B98" s="67"/>
      <c r="C98" s="67"/>
      <c r="D98" s="9" t="s">
        <v>166</v>
      </c>
      <c r="E98" s="11"/>
      <c r="F98" s="11"/>
      <c r="G98" s="11"/>
      <c r="H98" s="11">
        <f t="shared" si="2"/>
        <v>0</v>
      </c>
      <c r="I98" s="11"/>
      <c r="J98" s="11">
        <f t="shared" si="3"/>
        <v>0</v>
      </c>
    </row>
    <row r="99" spans="2:10" x14ac:dyDescent="0.55000000000000004">
      <c r="B99" s="67"/>
      <c r="C99" s="67"/>
      <c r="D99" s="9" t="s">
        <v>140</v>
      </c>
      <c r="E99" s="11"/>
      <c r="F99" s="11"/>
      <c r="G99" s="11"/>
      <c r="H99" s="11">
        <f t="shared" si="2"/>
        <v>0</v>
      </c>
      <c r="I99" s="11"/>
      <c r="J99" s="11">
        <f t="shared" si="3"/>
        <v>0</v>
      </c>
    </row>
    <row r="100" spans="2:10" x14ac:dyDescent="0.55000000000000004">
      <c r="B100" s="67"/>
      <c r="C100" s="67"/>
      <c r="D100" s="9" t="s">
        <v>155</v>
      </c>
      <c r="E100" s="11"/>
      <c r="F100" s="11"/>
      <c r="G100" s="11"/>
      <c r="H100" s="11">
        <f t="shared" si="2"/>
        <v>0</v>
      </c>
      <c r="I100" s="11"/>
      <c r="J100" s="11">
        <f t="shared" si="3"/>
        <v>0</v>
      </c>
    </row>
    <row r="101" spans="2:10" x14ac:dyDescent="0.55000000000000004">
      <c r="B101" s="67"/>
      <c r="C101" s="67"/>
      <c r="D101" s="9" t="s">
        <v>141</v>
      </c>
      <c r="E101" s="11">
        <f>+E102+E103+E104+E105+E106</f>
        <v>0</v>
      </c>
      <c r="F101" s="11">
        <f>+F102+F103+F104+F105+F106</f>
        <v>0</v>
      </c>
      <c r="G101" s="11">
        <f>+G102+G103+G104+G105+G106</f>
        <v>0</v>
      </c>
      <c r="H101" s="11">
        <f t="shared" si="2"/>
        <v>0</v>
      </c>
      <c r="I101" s="11">
        <f>+I102+I103+I104+I105+I106</f>
        <v>0</v>
      </c>
      <c r="J101" s="11">
        <f t="shared" si="3"/>
        <v>0</v>
      </c>
    </row>
    <row r="102" spans="2:10" x14ac:dyDescent="0.55000000000000004">
      <c r="B102" s="67"/>
      <c r="C102" s="67"/>
      <c r="D102" s="9" t="s">
        <v>142</v>
      </c>
      <c r="E102" s="11"/>
      <c r="F102" s="11"/>
      <c r="G102" s="11"/>
      <c r="H102" s="11">
        <f t="shared" si="2"/>
        <v>0</v>
      </c>
      <c r="I102" s="11"/>
      <c r="J102" s="11">
        <f t="shared" si="3"/>
        <v>0</v>
      </c>
    </row>
    <row r="103" spans="2:10" x14ac:dyDescent="0.55000000000000004">
      <c r="B103" s="67"/>
      <c r="C103" s="67"/>
      <c r="D103" s="9" t="s">
        <v>143</v>
      </c>
      <c r="E103" s="11"/>
      <c r="F103" s="11"/>
      <c r="G103" s="11"/>
      <c r="H103" s="11">
        <f t="shared" si="2"/>
        <v>0</v>
      </c>
      <c r="I103" s="11"/>
      <c r="J103" s="11">
        <f t="shared" si="3"/>
        <v>0</v>
      </c>
    </row>
    <row r="104" spans="2:10" x14ac:dyDescent="0.55000000000000004">
      <c r="B104" s="67"/>
      <c r="C104" s="67"/>
      <c r="D104" s="9" t="s">
        <v>146</v>
      </c>
      <c r="E104" s="11"/>
      <c r="F104" s="11"/>
      <c r="G104" s="11"/>
      <c r="H104" s="11">
        <f t="shared" si="2"/>
        <v>0</v>
      </c>
      <c r="I104" s="11"/>
      <c r="J104" s="11">
        <f t="shared" si="3"/>
        <v>0</v>
      </c>
    </row>
    <row r="105" spans="2:10" x14ac:dyDescent="0.55000000000000004">
      <c r="B105" s="67"/>
      <c r="C105" s="67"/>
      <c r="D105" s="9" t="s">
        <v>147</v>
      </c>
      <c r="E105" s="11"/>
      <c r="F105" s="11"/>
      <c r="G105" s="11"/>
      <c r="H105" s="11">
        <f t="shared" si="2"/>
        <v>0</v>
      </c>
      <c r="I105" s="11"/>
      <c r="J105" s="11">
        <f t="shared" si="3"/>
        <v>0</v>
      </c>
    </row>
    <row r="106" spans="2:10" x14ac:dyDescent="0.55000000000000004">
      <c r="B106" s="67"/>
      <c r="C106" s="67"/>
      <c r="D106" s="9" t="s">
        <v>148</v>
      </c>
      <c r="E106" s="11"/>
      <c r="F106" s="11"/>
      <c r="G106" s="11"/>
      <c r="H106" s="11">
        <f t="shared" si="2"/>
        <v>0</v>
      </c>
      <c r="I106" s="11"/>
      <c r="J106" s="11">
        <f t="shared" si="3"/>
        <v>0</v>
      </c>
    </row>
    <row r="107" spans="2:10" x14ac:dyDescent="0.55000000000000004">
      <c r="B107" s="67"/>
      <c r="C107" s="67"/>
      <c r="D107" s="9" t="s">
        <v>15</v>
      </c>
      <c r="E107" s="11"/>
      <c r="F107" s="11"/>
      <c r="G107" s="11"/>
      <c r="H107" s="11">
        <f t="shared" si="2"/>
        <v>0</v>
      </c>
      <c r="I107" s="11"/>
      <c r="J107" s="11">
        <f t="shared" si="3"/>
        <v>0</v>
      </c>
    </row>
    <row r="108" spans="2:10" x14ac:dyDescent="0.55000000000000004">
      <c r="B108" s="67"/>
      <c r="C108" s="67"/>
      <c r="D108" s="9" t="s">
        <v>16</v>
      </c>
      <c r="E108" s="11">
        <f>+E109+E118+E123+E124+E128+E131+E137</f>
        <v>0</v>
      </c>
      <c r="F108" s="11">
        <f>+F109+F118+F123+F124+F128+F131+F137</f>
        <v>0</v>
      </c>
      <c r="G108" s="11">
        <f>+G109+G118+G123+G124+G128+G131+G137</f>
        <v>0</v>
      </c>
      <c r="H108" s="11">
        <f t="shared" si="2"/>
        <v>0</v>
      </c>
      <c r="I108" s="11">
        <f>+I109+I118+I123+I124+I128+I131+I137</f>
        <v>0</v>
      </c>
      <c r="J108" s="11">
        <f t="shared" si="3"/>
        <v>0</v>
      </c>
    </row>
    <row r="109" spans="2:10" x14ac:dyDescent="0.55000000000000004">
      <c r="B109" s="67"/>
      <c r="C109" s="67"/>
      <c r="D109" s="9" t="s">
        <v>167</v>
      </c>
      <c r="E109" s="11">
        <f>+E110+E111+E112+E113+E114+E115+E116+E117</f>
        <v>0</v>
      </c>
      <c r="F109" s="11">
        <f>+F110+F111+F112+F113+F114+F115+F116+F117</f>
        <v>0</v>
      </c>
      <c r="G109" s="11">
        <f>+G110+G111+G112+G113+G114+G115+G116+G117</f>
        <v>0</v>
      </c>
      <c r="H109" s="11">
        <f t="shared" si="2"/>
        <v>0</v>
      </c>
      <c r="I109" s="11">
        <f>+I110+I111+I112+I113+I114+I115+I116+I117</f>
        <v>0</v>
      </c>
      <c r="J109" s="11">
        <f t="shared" si="3"/>
        <v>0</v>
      </c>
    </row>
    <row r="110" spans="2:10" x14ac:dyDescent="0.55000000000000004">
      <c r="B110" s="67"/>
      <c r="C110" s="67"/>
      <c r="D110" s="9" t="s">
        <v>168</v>
      </c>
      <c r="E110" s="11"/>
      <c r="F110" s="11"/>
      <c r="G110" s="11"/>
      <c r="H110" s="11">
        <f t="shared" si="2"/>
        <v>0</v>
      </c>
      <c r="I110" s="11"/>
      <c r="J110" s="11">
        <f t="shared" si="3"/>
        <v>0</v>
      </c>
    </row>
    <row r="111" spans="2:10" x14ac:dyDescent="0.55000000000000004">
      <c r="B111" s="67"/>
      <c r="C111" s="67"/>
      <c r="D111" s="9" t="s">
        <v>169</v>
      </c>
      <c r="E111" s="11"/>
      <c r="F111" s="11"/>
      <c r="G111" s="11"/>
      <c r="H111" s="11">
        <f t="shared" si="2"/>
        <v>0</v>
      </c>
      <c r="I111" s="11"/>
      <c r="J111" s="11">
        <f t="shared" si="3"/>
        <v>0</v>
      </c>
    </row>
    <row r="112" spans="2:10" x14ac:dyDescent="0.55000000000000004">
      <c r="B112" s="67"/>
      <c r="C112" s="67"/>
      <c r="D112" s="9" t="s">
        <v>170</v>
      </c>
      <c r="E112" s="11"/>
      <c r="F112" s="11"/>
      <c r="G112" s="11"/>
      <c r="H112" s="11">
        <f t="shared" si="2"/>
        <v>0</v>
      </c>
      <c r="I112" s="11"/>
      <c r="J112" s="11">
        <f t="shared" si="3"/>
        <v>0</v>
      </c>
    </row>
    <row r="113" spans="2:10" x14ac:dyDescent="0.55000000000000004">
      <c r="B113" s="67"/>
      <c r="C113" s="67"/>
      <c r="D113" s="9" t="s">
        <v>171</v>
      </c>
      <c r="E113" s="11"/>
      <c r="F113" s="11"/>
      <c r="G113" s="11"/>
      <c r="H113" s="11">
        <f t="shared" si="2"/>
        <v>0</v>
      </c>
      <c r="I113" s="11"/>
      <c r="J113" s="11">
        <f t="shared" si="3"/>
        <v>0</v>
      </c>
    </row>
    <row r="114" spans="2:10" x14ac:dyDescent="0.55000000000000004">
      <c r="B114" s="67"/>
      <c r="C114" s="67"/>
      <c r="D114" s="9" t="s">
        <v>172</v>
      </c>
      <c r="E114" s="11"/>
      <c r="F114" s="11"/>
      <c r="G114" s="11"/>
      <c r="H114" s="11">
        <f t="shared" si="2"/>
        <v>0</v>
      </c>
      <c r="I114" s="11"/>
      <c r="J114" s="11">
        <f t="shared" si="3"/>
        <v>0</v>
      </c>
    </row>
    <row r="115" spans="2:10" x14ac:dyDescent="0.55000000000000004">
      <c r="B115" s="67"/>
      <c r="C115" s="67"/>
      <c r="D115" s="9" t="s">
        <v>173</v>
      </c>
      <c r="E115" s="11"/>
      <c r="F115" s="11"/>
      <c r="G115" s="11"/>
      <c r="H115" s="11">
        <f t="shared" si="2"/>
        <v>0</v>
      </c>
      <c r="I115" s="11"/>
      <c r="J115" s="11">
        <f t="shared" si="3"/>
        <v>0</v>
      </c>
    </row>
    <row r="116" spans="2:10" x14ac:dyDescent="0.55000000000000004">
      <c r="B116" s="67"/>
      <c r="C116" s="67"/>
      <c r="D116" s="9" t="s">
        <v>174</v>
      </c>
      <c r="E116" s="11"/>
      <c r="F116" s="11"/>
      <c r="G116" s="11"/>
      <c r="H116" s="11">
        <f t="shared" si="2"/>
        <v>0</v>
      </c>
      <c r="I116" s="11"/>
      <c r="J116" s="11">
        <f t="shared" si="3"/>
        <v>0</v>
      </c>
    </row>
    <row r="117" spans="2:10" x14ac:dyDescent="0.55000000000000004">
      <c r="B117" s="67"/>
      <c r="C117" s="67"/>
      <c r="D117" s="9" t="s">
        <v>175</v>
      </c>
      <c r="E117" s="11"/>
      <c r="F117" s="11"/>
      <c r="G117" s="11"/>
      <c r="H117" s="11">
        <f t="shared" si="2"/>
        <v>0</v>
      </c>
      <c r="I117" s="11"/>
      <c r="J117" s="11">
        <f t="shared" si="3"/>
        <v>0</v>
      </c>
    </row>
    <row r="118" spans="2:10" x14ac:dyDescent="0.55000000000000004">
      <c r="B118" s="67"/>
      <c r="C118" s="67"/>
      <c r="D118" s="9" t="s">
        <v>176</v>
      </c>
      <c r="E118" s="11">
        <f>+E119+E120+E121+E122</f>
        <v>0</v>
      </c>
      <c r="F118" s="11">
        <f>+F119+F120+F121+F122</f>
        <v>0</v>
      </c>
      <c r="G118" s="11">
        <f>+G119+G120+G121+G122</f>
        <v>0</v>
      </c>
      <c r="H118" s="11">
        <f t="shared" si="2"/>
        <v>0</v>
      </c>
      <c r="I118" s="11">
        <f>+I119+I120+I121+I122</f>
        <v>0</v>
      </c>
      <c r="J118" s="11">
        <f t="shared" si="3"/>
        <v>0</v>
      </c>
    </row>
    <row r="119" spans="2:10" x14ac:dyDescent="0.55000000000000004">
      <c r="B119" s="67"/>
      <c r="C119" s="67"/>
      <c r="D119" s="9" t="s">
        <v>177</v>
      </c>
      <c r="E119" s="11"/>
      <c r="F119" s="11"/>
      <c r="G119" s="11"/>
      <c r="H119" s="11">
        <f t="shared" si="2"/>
        <v>0</v>
      </c>
      <c r="I119" s="11"/>
      <c r="J119" s="11">
        <f t="shared" si="3"/>
        <v>0</v>
      </c>
    </row>
    <row r="120" spans="2:10" x14ac:dyDescent="0.55000000000000004">
      <c r="B120" s="67"/>
      <c r="C120" s="67"/>
      <c r="D120" s="9" t="s">
        <v>178</v>
      </c>
      <c r="E120" s="11"/>
      <c r="F120" s="11"/>
      <c r="G120" s="11"/>
      <c r="H120" s="11">
        <f t="shared" si="2"/>
        <v>0</v>
      </c>
      <c r="I120" s="11"/>
      <c r="J120" s="11">
        <f t="shared" si="3"/>
        <v>0</v>
      </c>
    </row>
    <row r="121" spans="2:10" x14ac:dyDescent="0.55000000000000004">
      <c r="B121" s="67"/>
      <c r="C121" s="67"/>
      <c r="D121" s="9" t="s">
        <v>179</v>
      </c>
      <c r="E121" s="11"/>
      <c r="F121" s="11"/>
      <c r="G121" s="11"/>
      <c r="H121" s="11">
        <f t="shared" si="2"/>
        <v>0</v>
      </c>
      <c r="I121" s="11"/>
      <c r="J121" s="11">
        <f t="shared" si="3"/>
        <v>0</v>
      </c>
    </row>
    <row r="122" spans="2:10" x14ac:dyDescent="0.55000000000000004">
      <c r="B122" s="67"/>
      <c r="C122" s="67"/>
      <c r="D122" s="9" t="s">
        <v>180</v>
      </c>
      <c r="E122" s="11"/>
      <c r="F122" s="11"/>
      <c r="G122" s="11"/>
      <c r="H122" s="11">
        <f t="shared" si="2"/>
        <v>0</v>
      </c>
      <c r="I122" s="11"/>
      <c r="J122" s="11">
        <f t="shared" si="3"/>
        <v>0</v>
      </c>
    </row>
    <row r="123" spans="2:10" x14ac:dyDescent="0.55000000000000004">
      <c r="B123" s="67"/>
      <c r="C123" s="67"/>
      <c r="D123" s="9" t="s">
        <v>181</v>
      </c>
      <c r="E123" s="11"/>
      <c r="F123" s="11"/>
      <c r="G123" s="11"/>
      <c r="H123" s="11">
        <f t="shared" si="2"/>
        <v>0</v>
      </c>
      <c r="I123" s="11"/>
      <c r="J123" s="11">
        <f t="shared" si="3"/>
        <v>0</v>
      </c>
    </row>
    <row r="124" spans="2:10" x14ac:dyDescent="0.55000000000000004">
      <c r="B124" s="67"/>
      <c r="C124" s="67"/>
      <c r="D124" s="9" t="s">
        <v>182</v>
      </c>
      <c r="E124" s="11">
        <f>+E125+E126+E127</f>
        <v>0</v>
      </c>
      <c r="F124" s="11">
        <f>+F125+F126+F127</f>
        <v>0</v>
      </c>
      <c r="G124" s="11">
        <f>+G125+G126+G127</f>
        <v>0</v>
      </c>
      <c r="H124" s="11">
        <f t="shared" si="2"/>
        <v>0</v>
      </c>
      <c r="I124" s="11">
        <f>+I125+I126+I127</f>
        <v>0</v>
      </c>
      <c r="J124" s="11">
        <f t="shared" si="3"/>
        <v>0</v>
      </c>
    </row>
    <row r="125" spans="2:10" x14ac:dyDescent="0.55000000000000004">
      <c r="B125" s="67"/>
      <c r="C125" s="67"/>
      <c r="D125" s="9" t="s">
        <v>183</v>
      </c>
      <c r="E125" s="11"/>
      <c r="F125" s="11"/>
      <c r="G125" s="11"/>
      <c r="H125" s="11">
        <f t="shared" si="2"/>
        <v>0</v>
      </c>
      <c r="I125" s="11"/>
      <c r="J125" s="11">
        <f t="shared" si="3"/>
        <v>0</v>
      </c>
    </row>
    <row r="126" spans="2:10" x14ac:dyDescent="0.55000000000000004">
      <c r="B126" s="67"/>
      <c r="C126" s="67"/>
      <c r="D126" s="9" t="s">
        <v>184</v>
      </c>
      <c r="E126" s="11"/>
      <c r="F126" s="11"/>
      <c r="G126" s="11"/>
      <c r="H126" s="11">
        <f t="shared" si="2"/>
        <v>0</v>
      </c>
      <c r="I126" s="11"/>
      <c r="J126" s="11">
        <f t="shared" si="3"/>
        <v>0</v>
      </c>
    </row>
    <row r="127" spans="2:10" x14ac:dyDescent="0.55000000000000004">
      <c r="B127" s="67"/>
      <c r="C127" s="67"/>
      <c r="D127" s="9" t="s">
        <v>185</v>
      </c>
      <c r="E127" s="11"/>
      <c r="F127" s="11"/>
      <c r="G127" s="11"/>
      <c r="H127" s="11">
        <f t="shared" si="2"/>
        <v>0</v>
      </c>
      <c r="I127" s="11"/>
      <c r="J127" s="11">
        <f t="shared" si="3"/>
        <v>0</v>
      </c>
    </row>
    <row r="128" spans="2:10" x14ac:dyDescent="0.55000000000000004">
      <c r="B128" s="67"/>
      <c r="C128" s="67"/>
      <c r="D128" s="9" t="s">
        <v>186</v>
      </c>
      <c r="E128" s="11">
        <f>+E129+E130</f>
        <v>0</v>
      </c>
      <c r="F128" s="11">
        <f>+F129+F130</f>
        <v>0</v>
      </c>
      <c r="G128" s="11">
        <f>+G129+G130</f>
        <v>0</v>
      </c>
      <c r="H128" s="11">
        <f t="shared" si="2"/>
        <v>0</v>
      </c>
      <c r="I128" s="11">
        <f>+I129+I130</f>
        <v>0</v>
      </c>
      <c r="J128" s="11">
        <f t="shared" si="3"/>
        <v>0</v>
      </c>
    </row>
    <row r="129" spans="2:10" x14ac:dyDescent="0.55000000000000004">
      <c r="B129" s="67"/>
      <c r="C129" s="67"/>
      <c r="D129" s="9" t="s">
        <v>120</v>
      </c>
      <c r="E129" s="11"/>
      <c r="F129" s="11"/>
      <c r="G129" s="11"/>
      <c r="H129" s="11">
        <f t="shared" si="2"/>
        <v>0</v>
      </c>
      <c r="I129" s="11"/>
      <c r="J129" s="11">
        <f t="shared" si="3"/>
        <v>0</v>
      </c>
    </row>
    <row r="130" spans="2:10" x14ac:dyDescent="0.55000000000000004">
      <c r="B130" s="67"/>
      <c r="C130" s="67"/>
      <c r="D130" s="9" t="s">
        <v>187</v>
      </c>
      <c r="E130" s="11"/>
      <c r="F130" s="11"/>
      <c r="G130" s="11"/>
      <c r="H130" s="11">
        <f t="shared" si="2"/>
        <v>0</v>
      </c>
      <c r="I130" s="11"/>
      <c r="J130" s="11">
        <f t="shared" si="3"/>
        <v>0</v>
      </c>
    </row>
    <row r="131" spans="2:10" x14ac:dyDescent="0.55000000000000004">
      <c r="B131" s="67"/>
      <c r="C131" s="67"/>
      <c r="D131" s="9" t="s">
        <v>141</v>
      </c>
      <c r="E131" s="11">
        <f>+E132+E133+E134+E135+E136</f>
        <v>0</v>
      </c>
      <c r="F131" s="11">
        <f>+F132+F133+F134+F135+F136</f>
        <v>0</v>
      </c>
      <c r="G131" s="11">
        <f>+G132+G133+G134+G135+G136</f>
        <v>0</v>
      </c>
      <c r="H131" s="11">
        <f t="shared" si="2"/>
        <v>0</v>
      </c>
      <c r="I131" s="11">
        <f>+I132+I133+I134+I135+I136</f>
        <v>0</v>
      </c>
      <c r="J131" s="11">
        <f t="shared" si="3"/>
        <v>0</v>
      </c>
    </row>
    <row r="132" spans="2:10" x14ac:dyDescent="0.55000000000000004">
      <c r="B132" s="67"/>
      <c r="C132" s="67"/>
      <c r="D132" s="9" t="s">
        <v>142</v>
      </c>
      <c r="E132" s="11"/>
      <c r="F132" s="11"/>
      <c r="G132" s="11"/>
      <c r="H132" s="11">
        <f t="shared" si="2"/>
        <v>0</v>
      </c>
      <c r="I132" s="11"/>
      <c r="J132" s="11">
        <f t="shared" si="3"/>
        <v>0</v>
      </c>
    </row>
    <row r="133" spans="2:10" x14ac:dyDescent="0.55000000000000004">
      <c r="B133" s="67"/>
      <c r="C133" s="67"/>
      <c r="D133" s="9" t="s">
        <v>143</v>
      </c>
      <c r="E133" s="11"/>
      <c r="F133" s="11"/>
      <c r="G133" s="11"/>
      <c r="H133" s="11">
        <f t="shared" si="2"/>
        <v>0</v>
      </c>
      <c r="I133" s="11"/>
      <c r="J133" s="11">
        <f t="shared" si="3"/>
        <v>0</v>
      </c>
    </row>
    <row r="134" spans="2:10" x14ac:dyDescent="0.55000000000000004">
      <c r="B134" s="67"/>
      <c r="C134" s="67"/>
      <c r="D134" s="9" t="s">
        <v>146</v>
      </c>
      <c r="E134" s="11"/>
      <c r="F134" s="11"/>
      <c r="G134" s="11"/>
      <c r="H134" s="11">
        <f t="shared" si="2"/>
        <v>0</v>
      </c>
      <c r="I134" s="11"/>
      <c r="J134" s="11">
        <f t="shared" si="3"/>
        <v>0</v>
      </c>
    </row>
    <row r="135" spans="2:10" x14ac:dyDescent="0.55000000000000004">
      <c r="B135" s="67"/>
      <c r="C135" s="67"/>
      <c r="D135" s="9" t="s">
        <v>147</v>
      </c>
      <c r="E135" s="11"/>
      <c r="F135" s="11"/>
      <c r="G135" s="11"/>
      <c r="H135" s="11">
        <f t="shared" si="2"/>
        <v>0</v>
      </c>
      <c r="I135" s="11"/>
      <c r="J135" s="11">
        <f t="shared" si="3"/>
        <v>0</v>
      </c>
    </row>
    <row r="136" spans="2:10" x14ac:dyDescent="0.55000000000000004">
      <c r="B136" s="67"/>
      <c r="C136" s="67"/>
      <c r="D136" s="9" t="s">
        <v>148</v>
      </c>
      <c r="E136" s="11"/>
      <c r="F136" s="11"/>
      <c r="G136" s="11"/>
      <c r="H136" s="11">
        <f t="shared" ref="H136:H199" si="4">+E136+F136+G136</f>
        <v>0</v>
      </c>
      <c r="I136" s="11"/>
      <c r="J136" s="11">
        <f t="shared" ref="J136:J199" si="5">H136-ABS(I136)</f>
        <v>0</v>
      </c>
    </row>
    <row r="137" spans="2:10" x14ac:dyDescent="0.55000000000000004">
      <c r="B137" s="67"/>
      <c r="C137" s="67"/>
      <c r="D137" s="9" t="s">
        <v>149</v>
      </c>
      <c r="E137" s="11"/>
      <c r="F137" s="11"/>
      <c r="G137" s="11"/>
      <c r="H137" s="11">
        <f t="shared" si="4"/>
        <v>0</v>
      </c>
      <c r="I137" s="11"/>
      <c r="J137" s="11">
        <f t="shared" si="5"/>
        <v>0</v>
      </c>
    </row>
    <row r="138" spans="2:10" x14ac:dyDescent="0.55000000000000004">
      <c r="B138" s="67"/>
      <c r="C138" s="67"/>
      <c r="D138" s="9" t="s">
        <v>17</v>
      </c>
      <c r="E138" s="11">
        <f>+E139+E142+E143+E144</f>
        <v>0</v>
      </c>
      <c r="F138" s="11">
        <f>+F139+F142+F143+F144</f>
        <v>0</v>
      </c>
      <c r="G138" s="11">
        <f>+G139+G142+G143+G144</f>
        <v>0</v>
      </c>
      <c r="H138" s="11">
        <f t="shared" si="4"/>
        <v>0</v>
      </c>
      <c r="I138" s="11">
        <f>+I139+I142+I143+I144</f>
        <v>0</v>
      </c>
      <c r="J138" s="11">
        <f t="shared" si="5"/>
        <v>0</v>
      </c>
    </row>
    <row r="139" spans="2:10" x14ac:dyDescent="0.55000000000000004">
      <c r="B139" s="67"/>
      <c r="C139" s="67"/>
      <c r="D139" s="9" t="s">
        <v>154</v>
      </c>
      <c r="E139" s="11">
        <f>+E140+E141</f>
        <v>0</v>
      </c>
      <c r="F139" s="11">
        <f>+F140+F141</f>
        <v>0</v>
      </c>
      <c r="G139" s="11">
        <f>+G140+G141</f>
        <v>0</v>
      </c>
      <c r="H139" s="11">
        <f t="shared" si="4"/>
        <v>0</v>
      </c>
      <c r="I139" s="11">
        <f>+I140+I141</f>
        <v>0</v>
      </c>
      <c r="J139" s="11">
        <f t="shared" si="5"/>
        <v>0</v>
      </c>
    </row>
    <row r="140" spans="2:10" x14ac:dyDescent="0.55000000000000004">
      <c r="B140" s="67"/>
      <c r="C140" s="67"/>
      <c r="D140" s="9" t="s">
        <v>151</v>
      </c>
      <c r="E140" s="11"/>
      <c r="F140" s="11"/>
      <c r="G140" s="11"/>
      <c r="H140" s="11">
        <f t="shared" si="4"/>
        <v>0</v>
      </c>
      <c r="I140" s="11"/>
      <c r="J140" s="11">
        <f t="shared" si="5"/>
        <v>0</v>
      </c>
    </row>
    <row r="141" spans="2:10" x14ac:dyDescent="0.55000000000000004">
      <c r="B141" s="67"/>
      <c r="C141" s="67"/>
      <c r="D141" s="9" t="s">
        <v>126</v>
      </c>
      <c r="E141" s="11"/>
      <c r="F141" s="11"/>
      <c r="G141" s="11"/>
      <c r="H141" s="11">
        <f t="shared" si="4"/>
        <v>0</v>
      </c>
      <c r="I141" s="11"/>
      <c r="J141" s="11">
        <f t="shared" si="5"/>
        <v>0</v>
      </c>
    </row>
    <row r="142" spans="2:10" x14ac:dyDescent="0.55000000000000004">
      <c r="B142" s="67"/>
      <c r="C142" s="67"/>
      <c r="D142" s="9" t="s">
        <v>188</v>
      </c>
      <c r="E142" s="11"/>
      <c r="F142" s="11"/>
      <c r="G142" s="11"/>
      <c r="H142" s="11">
        <f t="shared" si="4"/>
        <v>0</v>
      </c>
      <c r="I142" s="11"/>
      <c r="J142" s="11">
        <f t="shared" si="5"/>
        <v>0</v>
      </c>
    </row>
    <row r="143" spans="2:10" x14ac:dyDescent="0.55000000000000004">
      <c r="B143" s="67"/>
      <c r="C143" s="67"/>
      <c r="D143" s="9" t="s">
        <v>181</v>
      </c>
      <c r="E143" s="11"/>
      <c r="F143" s="11"/>
      <c r="G143" s="11"/>
      <c r="H143" s="11">
        <f t="shared" si="4"/>
        <v>0</v>
      </c>
      <c r="I143" s="11"/>
      <c r="J143" s="11">
        <f t="shared" si="5"/>
        <v>0</v>
      </c>
    </row>
    <row r="144" spans="2:10" x14ac:dyDescent="0.55000000000000004">
      <c r="B144" s="67"/>
      <c r="C144" s="67"/>
      <c r="D144" s="9" t="s">
        <v>141</v>
      </c>
      <c r="E144" s="11">
        <f>+E145+E146+E147+E148+E149</f>
        <v>0</v>
      </c>
      <c r="F144" s="11">
        <f>+F145+F146+F147+F148+F149</f>
        <v>0</v>
      </c>
      <c r="G144" s="11">
        <f>+G145+G146+G147+G148+G149</f>
        <v>0</v>
      </c>
      <c r="H144" s="11">
        <f t="shared" si="4"/>
        <v>0</v>
      </c>
      <c r="I144" s="11">
        <f>+I145+I146+I147+I148+I149</f>
        <v>0</v>
      </c>
      <c r="J144" s="11">
        <f t="shared" si="5"/>
        <v>0</v>
      </c>
    </row>
    <row r="145" spans="2:10" x14ac:dyDescent="0.55000000000000004">
      <c r="B145" s="67"/>
      <c r="C145" s="67"/>
      <c r="D145" s="9" t="s">
        <v>142</v>
      </c>
      <c r="E145" s="11"/>
      <c r="F145" s="11"/>
      <c r="G145" s="11"/>
      <c r="H145" s="11">
        <f t="shared" si="4"/>
        <v>0</v>
      </c>
      <c r="I145" s="11"/>
      <c r="J145" s="11">
        <f t="shared" si="5"/>
        <v>0</v>
      </c>
    </row>
    <row r="146" spans="2:10" x14ac:dyDescent="0.55000000000000004">
      <c r="B146" s="67"/>
      <c r="C146" s="67"/>
      <c r="D146" s="9" t="s">
        <v>143</v>
      </c>
      <c r="E146" s="11"/>
      <c r="F146" s="11"/>
      <c r="G146" s="11"/>
      <c r="H146" s="11">
        <f t="shared" si="4"/>
        <v>0</v>
      </c>
      <c r="I146" s="11"/>
      <c r="J146" s="11">
        <f t="shared" si="5"/>
        <v>0</v>
      </c>
    </row>
    <row r="147" spans="2:10" x14ac:dyDescent="0.55000000000000004">
      <c r="B147" s="67"/>
      <c r="C147" s="67"/>
      <c r="D147" s="9" t="s">
        <v>146</v>
      </c>
      <c r="E147" s="11"/>
      <c r="F147" s="11"/>
      <c r="G147" s="11"/>
      <c r="H147" s="11">
        <f t="shared" si="4"/>
        <v>0</v>
      </c>
      <c r="I147" s="11"/>
      <c r="J147" s="11">
        <f t="shared" si="5"/>
        <v>0</v>
      </c>
    </row>
    <row r="148" spans="2:10" x14ac:dyDescent="0.55000000000000004">
      <c r="B148" s="67"/>
      <c r="C148" s="67"/>
      <c r="D148" s="9" t="s">
        <v>147</v>
      </c>
      <c r="E148" s="11"/>
      <c r="F148" s="11"/>
      <c r="G148" s="11"/>
      <c r="H148" s="11">
        <f t="shared" si="4"/>
        <v>0</v>
      </c>
      <c r="I148" s="11"/>
      <c r="J148" s="11">
        <f t="shared" si="5"/>
        <v>0</v>
      </c>
    </row>
    <row r="149" spans="2:10" x14ac:dyDescent="0.55000000000000004">
      <c r="B149" s="67"/>
      <c r="C149" s="67"/>
      <c r="D149" s="9" t="s">
        <v>148</v>
      </c>
      <c r="E149" s="11"/>
      <c r="F149" s="11"/>
      <c r="G149" s="11"/>
      <c r="H149" s="11">
        <f t="shared" si="4"/>
        <v>0</v>
      </c>
      <c r="I149" s="11"/>
      <c r="J149" s="11">
        <f t="shared" si="5"/>
        <v>0</v>
      </c>
    </row>
    <row r="150" spans="2:10" x14ac:dyDescent="0.55000000000000004">
      <c r="B150" s="67"/>
      <c r="C150" s="67"/>
      <c r="D150" s="9" t="s">
        <v>18</v>
      </c>
      <c r="E150" s="11">
        <f>+E151+E152+E153+E154+E155+E156+E157+E158+E159+E160+E163+E169</f>
        <v>0</v>
      </c>
      <c r="F150" s="11">
        <f>+F151+F152+F153+F154+F155+F156+F157+F158+F159+F160+F163+F169</f>
        <v>0</v>
      </c>
      <c r="G150" s="11">
        <f>+G151+G152+G153+G154+G155+G156+G157+G158+G159+G160+G163+G169</f>
        <v>0</v>
      </c>
      <c r="H150" s="11">
        <f t="shared" si="4"/>
        <v>0</v>
      </c>
      <c r="I150" s="11">
        <f>+I151+I152+I153+I154+I155+I156+I157+I158+I159+I160+I163+I169</f>
        <v>0</v>
      </c>
      <c r="J150" s="11">
        <f t="shared" si="5"/>
        <v>0</v>
      </c>
    </row>
    <row r="151" spans="2:10" x14ac:dyDescent="0.55000000000000004">
      <c r="B151" s="67"/>
      <c r="C151" s="67"/>
      <c r="D151" s="9" t="s">
        <v>189</v>
      </c>
      <c r="E151" s="11"/>
      <c r="F151" s="11"/>
      <c r="G151" s="11"/>
      <c r="H151" s="11">
        <f t="shared" si="4"/>
        <v>0</v>
      </c>
      <c r="I151" s="11"/>
      <c r="J151" s="11">
        <f t="shared" si="5"/>
        <v>0</v>
      </c>
    </row>
    <row r="152" spans="2:10" x14ac:dyDescent="0.55000000000000004">
      <c r="B152" s="67"/>
      <c r="C152" s="67"/>
      <c r="D152" s="9" t="s">
        <v>190</v>
      </c>
      <c r="E152" s="11"/>
      <c r="F152" s="11"/>
      <c r="G152" s="11"/>
      <c r="H152" s="11">
        <f t="shared" si="4"/>
        <v>0</v>
      </c>
      <c r="I152" s="11"/>
      <c r="J152" s="11">
        <f t="shared" si="5"/>
        <v>0</v>
      </c>
    </row>
    <row r="153" spans="2:10" x14ac:dyDescent="0.55000000000000004">
      <c r="B153" s="67"/>
      <c r="C153" s="67"/>
      <c r="D153" s="9" t="s">
        <v>191</v>
      </c>
      <c r="E153" s="11"/>
      <c r="F153" s="11"/>
      <c r="G153" s="11"/>
      <c r="H153" s="11">
        <f t="shared" si="4"/>
        <v>0</v>
      </c>
      <c r="I153" s="11"/>
      <c r="J153" s="11">
        <f t="shared" si="5"/>
        <v>0</v>
      </c>
    </row>
    <row r="154" spans="2:10" x14ac:dyDescent="0.55000000000000004">
      <c r="B154" s="67"/>
      <c r="C154" s="67"/>
      <c r="D154" s="9" t="s">
        <v>192</v>
      </c>
      <c r="E154" s="11"/>
      <c r="F154" s="11"/>
      <c r="G154" s="11"/>
      <c r="H154" s="11">
        <f t="shared" si="4"/>
        <v>0</v>
      </c>
      <c r="I154" s="11"/>
      <c r="J154" s="11">
        <f t="shared" si="5"/>
        <v>0</v>
      </c>
    </row>
    <row r="155" spans="2:10" x14ac:dyDescent="0.55000000000000004">
      <c r="B155" s="67"/>
      <c r="C155" s="67"/>
      <c r="D155" s="9" t="s">
        <v>193</v>
      </c>
      <c r="E155" s="11"/>
      <c r="F155" s="11"/>
      <c r="G155" s="11"/>
      <c r="H155" s="11">
        <f t="shared" si="4"/>
        <v>0</v>
      </c>
      <c r="I155" s="11"/>
      <c r="J155" s="11">
        <f t="shared" si="5"/>
        <v>0</v>
      </c>
    </row>
    <row r="156" spans="2:10" x14ac:dyDescent="0.55000000000000004">
      <c r="B156" s="67"/>
      <c r="C156" s="67"/>
      <c r="D156" s="9" t="s">
        <v>194</v>
      </c>
      <c r="E156" s="11"/>
      <c r="F156" s="11"/>
      <c r="G156" s="11"/>
      <c r="H156" s="11">
        <f t="shared" si="4"/>
        <v>0</v>
      </c>
      <c r="I156" s="11"/>
      <c r="J156" s="11">
        <f t="shared" si="5"/>
        <v>0</v>
      </c>
    </row>
    <row r="157" spans="2:10" x14ac:dyDescent="0.55000000000000004">
      <c r="B157" s="67"/>
      <c r="C157" s="67"/>
      <c r="D157" s="9" t="s">
        <v>195</v>
      </c>
      <c r="E157" s="11"/>
      <c r="F157" s="11"/>
      <c r="G157" s="11"/>
      <c r="H157" s="11">
        <f t="shared" si="4"/>
        <v>0</v>
      </c>
      <c r="I157" s="11"/>
      <c r="J157" s="11">
        <f t="shared" si="5"/>
        <v>0</v>
      </c>
    </row>
    <row r="158" spans="2:10" x14ac:dyDescent="0.55000000000000004">
      <c r="B158" s="67"/>
      <c r="C158" s="67"/>
      <c r="D158" s="9" t="s">
        <v>196</v>
      </c>
      <c r="E158" s="11"/>
      <c r="F158" s="11"/>
      <c r="G158" s="11"/>
      <c r="H158" s="11">
        <f t="shared" si="4"/>
        <v>0</v>
      </c>
      <c r="I158" s="11"/>
      <c r="J158" s="11">
        <f t="shared" si="5"/>
        <v>0</v>
      </c>
    </row>
    <row r="159" spans="2:10" x14ac:dyDescent="0.55000000000000004">
      <c r="B159" s="67"/>
      <c r="C159" s="67"/>
      <c r="D159" s="9" t="s">
        <v>197</v>
      </c>
      <c r="E159" s="11"/>
      <c r="F159" s="11"/>
      <c r="G159" s="11"/>
      <c r="H159" s="11">
        <f t="shared" si="4"/>
        <v>0</v>
      </c>
      <c r="I159" s="11"/>
      <c r="J159" s="11">
        <f t="shared" si="5"/>
        <v>0</v>
      </c>
    </row>
    <row r="160" spans="2:10" x14ac:dyDescent="0.55000000000000004">
      <c r="B160" s="67"/>
      <c r="C160" s="67"/>
      <c r="D160" s="9" t="s">
        <v>198</v>
      </c>
      <c r="E160" s="11">
        <f>+E161+E162</f>
        <v>0</v>
      </c>
      <c r="F160" s="11">
        <f>+F161+F162</f>
        <v>0</v>
      </c>
      <c r="G160" s="11">
        <f>+G161+G162</f>
        <v>0</v>
      </c>
      <c r="H160" s="11">
        <f t="shared" si="4"/>
        <v>0</v>
      </c>
      <c r="I160" s="11">
        <f>+I161+I162</f>
        <v>0</v>
      </c>
      <c r="J160" s="11">
        <f t="shared" si="5"/>
        <v>0</v>
      </c>
    </row>
    <row r="161" spans="2:10" x14ac:dyDescent="0.55000000000000004">
      <c r="B161" s="67"/>
      <c r="C161" s="67"/>
      <c r="D161" s="9" t="s">
        <v>199</v>
      </c>
      <c r="E161" s="11"/>
      <c r="F161" s="11"/>
      <c r="G161" s="11"/>
      <c r="H161" s="11">
        <f t="shared" si="4"/>
        <v>0</v>
      </c>
      <c r="I161" s="11"/>
      <c r="J161" s="11">
        <f t="shared" si="5"/>
        <v>0</v>
      </c>
    </row>
    <row r="162" spans="2:10" x14ac:dyDescent="0.55000000000000004">
      <c r="B162" s="67"/>
      <c r="C162" s="67"/>
      <c r="D162" s="9" t="s">
        <v>200</v>
      </c>
      <c r="E162" s="11"/>
      <c r="F162" s="11"/>
      <c r="G162" s="11"/>
      <c r="H162" s="11">
        <f t="shared" si="4"/>
        <v>0</v>
      </c>
      <c r="I162" s="11"/>
      <c r="J162" s="11">
        <f t="shared" si="5"/>
        <v>0</v>
      </c>
    </row>
    <row r="163" spans="2:10" x14ac:dyDescent="0.55000000000000004">
      <c r="B163" s="67"/>
      <c r="C163" s="67"/>
      <c r="D163" s="9" t="s">
        <v>201</v>
      </c>
      <c r="E163" s="11">
        <f>+E164+E165+E166+E167+E168</f>
        <v>0</v>
      </c>
      <c r="F163" s="11">
        <f>+F164+F165+F166+F167+F168</f>
        <v>0</v>
      </c>
      <c r="G163" s="11">
        <f>+G164+G165+G166+G167+G168</f>
        <v>0</v>
      </c>
      <c r="H163" s="11">
        <f t="shared" si="4"/>
        <v>0</v>
      </c>
      <c r="I163" s="11">
        <f>+I164+I165+I166+I167+I168</f>
        <v>0</v>
      </c>
      <c r="J163" s="11">
        <f t="shared" si="5"/>
        <v>0</v>
      </c>
    </row>
    <row r="164" spans="2:10" x14ac:dyDescent="0.55000000000000004">
      <c r="B164" s="67"/>
      <c r="C164" s="67"/>
      <c r="D164" s="9" t="s">
        <v>142</v>
      </c>
      <c r="E164" s="11"/>
      <c r="F164" s="11"/>
      <c r="G164" s="11"/>
      <c r="H164" s="11">
        <f t="shared" si="4"/>
        <v>0</v>
      </c>
      <c r="I164" s="11"/>
      <c r="J164" s="11">
        <f t="shared" si="5"/>
        <v>0</v>
      </c>
    </row>
    <row r="165" spans="2:10" x14ac:dyDescent="0.55000000000000004">
      <c r="B165" s="67"/>
      <c r="C165" s="67"/>
      <c r="D165" s="9" t="s">
        <v>143</v>
      </c>
      <c r="E165" s="11"/>
      <c r="F165" s="11"/>
      <c r="G165" s="11"/>
      <c r="H165" s="11">
        <f t="shared" si="4"/>
        <v>0</v>
      </c>
      <c r="I165" s="11"/>
      <c r="J165" s="11">
        <f t="shared" si="5"/>
        <v>0</v>
      </c>
    </row>
    <row r="166" spans="2:10" x14ac:dyDescent="0.55000000000000004">
      <c r="B166" s="67"/>
      <c r="C166" s="67"/>
      <c r="D166" s="9" t="s">
        <v>146</v>
      </c>
      <c r="E166" s="11"/>
      <c r="F166" s="11"/>
      <c r="G166" s="11"/>
      <c r="H166" s="11">
        <f t="shared" si="4"/>
        <v>0</v>
      </c>
      <c r="I166" s="11"/>
      <c r="J166" s="11">
        <f t="shared" si="5"/>
        <v>0</v>
      </c>
    </row>
    <row r="167" spans="2:10" x14ac:dyDescent="0.55000000000000004">
      <c r="B167" s="67"/>
      <c r="C167" s="67"/>
      <c r="D167" s="9" t="s">
        <v>147</v>
      </c>
      <c r="E167" s="11"/>
      <c r="F167" s="11"/>
      <c r="G167" s="11"/>
      <c r="H167" s="11">
        <f t="shared" si="4"/>
        <v>0</v>
      </c>
      <c r="I167" s="11"/>
      <c r="J167" s="11">
        <f t="shared" si="5"/>
        <v>0</v>
      </c>
    </row>
    <row r="168" spans="2:10" x14ac:dyDescent="0.55000000000000004">
      <c r="B168" s="67"/>
      <c r="C168" s="67"/>
      <c r="D168" s="9" t="s">
        <v>202</v>
      </c>
      <c r="E168" s="11"/>
      <c r="F168" s="11"/>
      <c r="G168" s="11"/>
      <c r="H168" s="11">
        <f t="shared" si="4"/>
        <v>0</v>
      </c>
      <c r="I168" s="11"/>
      <c r="J168" s="11">
        <f t="shared" si="5"/>
        <v>0</v>
      </c>
    </row>
    <row r="169" spans="2:10" x14ac:dyDescent="0.55000000000000004">
      <c r="B169" s="67"/>
      <c r="C169" s="67"/>
      <c r="D169" s="9" t="s">
        <v>149</v>
      </c>
      <c r="E169" s="11"/>
      <c r="F169" s="11"/>
      <c r="G169" s="11"/>
      <c r="H169" s="11">
        <f t="shared" si="4"/>
        <v>0</v>
      </c>
      <c r="I169" s="11"/>
      <c r="J169" s="11">
        <f t="shared" si="5"/>
        <v>0</v>
      </c>
    </row>
    <row r="170" spans="2:10" x14ac:dyDescent="0.55000000000000004">
      <c r="B170" s="67"/>
      <c r="C170" s="67"/>
      <c r="D170" s="9" t="s">
        <v>19</v>
      </c>
      <c r="E170" s="11">
        <f>+E171</f>
        <v>0</v>
      </c>
      <c r="F170" s="11">
        <f>+F171</f>
        <v>14245260</v>
      </c>
      <c r="G170" s="11">
        <f>+G171</f>
        <v>0</v>
      </c>
      <c r="H170" s="11">
        <f t="shared" si="4"/>
        <v>14245260</v>
      </c>
      <c r="I170" s="11">
        <f>+I171</f>
        <v>0</v>
      </c>
      <c r="J170" s="11">
        <f t="shared" si="5"/>
        <v>14245260</v>
      </c>
    </row>
    <row r="171" spans="2:10" x14ac:dyDescent="0.55000000000000004">
      <c r="B171" s="67"/>
      <c r="C171" s="67"/>
      <c r="D171" s="9" t="s">
        <v>141</v>
      </c>
      <c r="E171" s="11">
        <f>+E172+E173</f>
        <v>0</v>
      </c>
      <c r="F171" s="11">
        <f>+F172+F173</f>
        <v>14245260</v>
      </c>
      <c r="G171" s="11">
        <f>+G172+G173</f>
        <v>0</v>
      </c>
      <c r="H171" s="11">
        <f t="shared" si="4"/>
        <v>14245260</v>
      </c>
      <c r="I171" s="11">
        <f>+I172+I173</f>
        <v>0</v>
      </c>
      <c r="J171" s="11">
        <f t="shared" si="5"/>
        <v>14245260</v>
      </c>
    </row>
    <row r="172" spans="2:10" x14ac:dyDescent="0.55000000000000004">
      <c r="B172" s="67"/>
      <c r="C172" s="67"/>
      <c r="D172" s="9" t="s">
        <v>203</v>
      </c>
      <c r="E172" s="11"/>
      <c r="F172" s="11">
        <v>4801307</v>
      </c>
      <c r="G172" s="11"/>
      <c r="H172" s="11">
        <f t="shared" si="4"/>
        <v>4801307</v>
      </c>
      <c r="I172" s="11"/>
      <c r="J172" s="11">
        <f t="shared" si="5"/>
        <v>4801307</v>
      </c>
    </row>
    <row r="173" spans="2:10" x14ac:dyDescent="0.55000000000000004">
      <c r="B173" s="67"/>
      <c r="C173" s="67"/>
      <c r="D173" s="9" t="s">
        <v>204</v>
      </c>
      <c r="E173" s="11"/>
      <c r="F173" s="11">
        <v>9443953</v>
      </c>
      <c r="G173" s="11"/>
      <c r="H173" s="11">
        <f t="shared" si="4"/>
        <v>9443953</v>
      </c>
      <c r="I173" s="11"/>
      <c r="J173" s="11">
        <f t="shared" si="5"/>
        <v>9443953</v>
      </c>
    </row>
    <row r="174" spans="2:10" x14ac:dyDescent="0.55000000000000004">
      <c r="B174" s="67"/>
      <c r="C174" s="67"/>
      <c r="D174" s="9" t="s">
        <v>20</v>
      </c>
      <c r="E174" s="11">
        <f>+E175</f>
        <v>32425120</v>
      </c>
      <c r="F174" s="11">
        <f>+F175</f>
        <v>0</v>
      </c>
      <c r="G174" s="11">
        <f>+G175</f>
        <v>0</v>
      </c>
      <c r="H174" s="11">
        <f t="shared" si="4"/>
        <v>32425120</v>
      </c>
      <c r="I174" s="11">
        <f>+I175</f>
        <v>0</v>
      </c>
      <c r="J174" s="11">
        <f t="shared" si="5"/>
        <v>32425120</v>
      </c>
    </row>
    <row r="175" spans="2:10" x14ac:dyDescent="0.55000000000000004">
      <c r="B175" s="67"/>
      <c r="C175" s="67"/>
      <c r="D175" s="9" t="s">
        <v>141</v>
      </c>
      <c r="E175" s="11">
        <f>+E176+E177</f>
        <v>32425120</v>
      </c>
      <c r="F175" s="11">
        <f>+F176+F177</f>
        <v>0</v>
      </c>
      <c r="G175" s="11">
        <f>+G176+G177</f>
        <v>0</v>
      </c>
      <c r="H175" s="11">
        <f t="shared" si="4"/>
        <v>32425120</v>
      </c>
      <c r="I175" s="11">
        <f>+I176+I177</f>
        <v>0</v>
      </c>
      <c r="J175" s="11">
        <f t="shared" si="5"/>
        <v>32425120</v>
      </c>
    </row>
    <row r="176" spans="2:10" x14ac:dyDescent="0.55000000000000004">
      <c r="B176" s="67"/>
      <c r="C176" s="67"/>
      <c r="D176" s="9" t="s">
        <v>205</v>
      </c>
      <c r="E176" s="11">
        <v>32285120</v>
      </c>
      <c r="F176" s="11"/>
      <c r="G176" s="11"/>
      <c r="H176" s="11">
        <f t="shared" si="4"/>
        <v>32285120</v>
      </c>
      <c r="I176" s="11"/>
      <c r="J176" s="11">
        <f t="shared" si="5"/>
        <v>32285120</v>
      </c>
    </row>
    <row r="177" spans="2:10" x14ac:dyDescent="0.55000000000000004">
      <c r="B177" s="67"/>
      <c r="C177" s="67"/>
      <c r="D177" s="9" t="s">
        <v>204</v>
      </c>
      <c r="E177" s="11">
        <v>140000</v>
      </c>
      <c r="F177" s="11"/>
      <c r="G177" s="11"/>
      <c r="H177" s="11">
        <f t="shared" si="4"/>
        <v>140000</v>
      </c>
      <c r="I177" s="11"/>
      <c r="J177" s="11">
        <f t="shared" si="5"/>
        <v>140000</v>
      </c>
    </row>
    <row r="178" spans="2:10" x14ac:dyDescent="0.55000000000000004">
      <c r="B178" s="67"/>
      <c r="C178" s="67"/>
      <c r="D178" s="9" t="s">
        <v>21</v>
      </c>
      <c r="E178" s="11">
        <f t="shared" ref="E178:G179" si="6">+E179</f>
        <v>0</v>
      </c>
      <c r="F178" s="11">
        <f t="shared" si="6"/>
        <v>0</v>
      </c>
      <c r="G178" s="11">
        <f t="shared" si="6"/>
        <v>5400000</v>
      </c>
      <c r="H178" s="11">
        <f t="shared" si="4"/>
        <v>5400000</v>
      </c>
      <c r="I178" s="11">
        <f>+I179</f>
        <v>0</v>
      </c>
      <c r="J178" s="11">
        <f t="shared" si="5"/>
        <v>5400000</v>
      </c>
    </row>
    <row r="179" spans="2:10" x14ac:dyDescent="0.55000000000000004">
      <c r="B179" s="67"/>
      <c r="C179" s="67"/>
      <c r="D179" s="9" t="s">
        <v>141</v>
      </c>
      <c r="E179" s="11">
        <f t="shared" si="6"/>
        <v>0</v>
      </c>
      <c r="F179" s="11">
        <f t="shared" si="6"/>
        <v>0</v>
      </c>
      <c r="G179" s="11">
        <f t="shared" si="6"/>
        <v>5400000</v>
      </c>
      <c r="H179" s="11">
        <f t="shared" si="4"/>
        <v>5400000</v>
      </c>
      <c r="I179" s="11">
        <f>+I180</f>
        <v>0</v>
      </c>
      <c r="J179" s="11">
        <f t="shared" si="5"/>
        <v>5400000</v>
      </c>
    </row>
    <row r="180" spans="2:10" x14ac:dyDescent="0.55000000000000004">
      <c r="B180" s="67"/>
      <c r="C180" s="67"/>
      <c r="D180" s="9" t="s">
        <v>204</v>
      </c>
      <c r="E180" s="11"/>
      <c r="F180" s="11"/>
      <c r="G180" s="11">
        <v>5400000</v>
      </c>
      <c r="H180" s="11">
        <f t="shared" si="4"/>
        <v>5400000</v>
      </c>
      <c r="I180" s="11"/>
      <c r="J180" s="11">
        <f t="shared" si="5"/>
        <v>5400000</v>
      </c>
    </row>
    <row r="181" spans="2:10" x14ac:dyDescent="0.55000000000000004">
      <c r="B181" s="67"/>
      <c r="C181" s="67"/>
      <c r="D181" s="9" t="s">
        <v>22</v>
      </c>
      <c r="E181" s="11">
        <f>+E182</f>
        <v>0</v>
      </c>
      <c r="F181" s="11">
        <f>+F182</f>
        <v>0</v>
      </c>
      <c r="G181" s="11">
        <f>+G182</f>
        <v>0</v>
      </c>
      <c r="H181" s="11">
        <f t="shared" si="4"/>
        <v>0</v>
      </c>
      <c r="I181" s="11">
        <f>+I182</f>
        <v>0</v>
      </c>
      <c r="J181" s="11">
        <f t="shared" si="5"/>
        <v>0</v>
      </c>
    </row>
    <row r="182" spans="2:10" x14ac:dyDescent="0.55000000000000004">
      <c r="B182" s="67"/>
      <c r="C182" s="67"/>
      <c r="D182" s="9" t="s">
        <v>206</v>
      </c>
      <c r="E182" s="11"/>
      <c r="F182" s="11"/>
      <c r="G182" s="11"/>
      <c r="H182" s="11">
        <f t="shared" si="4"/>
        <v>0</v>
      </c>
      <c r="I182" s="11"/>
      <c r="J182" s="11">
        <f t="shared" si="5"/>
        <v>0</v>
      </c>
    </row>
    <row r="183" spans="2:10" x14ac:dyDescent="0.55000000000000004">
      <c r="B183" s="67"/>
      <c r="C183" s="67"/>
      <c r="D183" s="9" t="s">
        <v>23</v>
      </c>
      <c r="E183" s="11"/>
      <c r="F183" s="11"/>
      <c r="G183" s="11"/>
      <c r="H183" s="11">
        <f t="shared" si="4"/>
        <v>0</v>
      </c>
      <c r="I183" s="11"/>
      <c r="J183" s="11">
        <f t="shared" si="5"/>
        <v>0</v>
      </c>
    </row>
    <row r="184" spans="2:10" x14ac:dyDescent="0.55000000000000004">
      <c r="B184" s="67"/>
      <c r="C184" s="67"/>
      <c r="D184" s="9" t="s">
        <v>24</v>
      </c>
      <c r="E184" s="11"/>
      <c r="F184" s="11"/>
      <c r="G184" s="11"/>
      <c r="H184" s="11">
        <f t="shared" si="4"/>
        <v>0</v>
      </c>
      <c r="I184" s="11"/>
      <c r="J184" s="11">
        <f t="shared" si="5"/>
        <v>0</v>
      </c>
    </row>
    <row r="185" spans="2:10" x14ac:dyDescent="0.55000000000000004">
      <c r="B185" s="67"/>
      <c r="C185" s="67"/>
      <c r="D185" s="9" t="s">
        <v>25</v>
      </c>
      <c r="E185" s="11"/>
      <c r="F185" s="11"/>
      <c r="G185" s="11"/>
      <c r="H185" s="11">
        <f t="shared" si="4"/>
        <v>0</v>
      </c>
      <c r="I185" s="11"/>
      <c r="J185" s="11">
        <f t="shared" si="5"/>
        <v>0</v>
      </c>
    </row>
    <row r="186" spans="2:10" x14ac:dyDescent="0.55000000000000004">
      <c r="B186" s="67"/>
      <c r="C186" s="67"/>
      <c r="D186" s="9" t="s">
        <v>26</v>
      </c>
      <c r="E186" s="11">
        <f>+E187+E188+E189</f>
        <v>0</v>
      </c>
      <c r="F186" s="11">
        <f>+F187+F188+F189</f>
        <v>20400</v>
      </c>
      <c r="G186" s="11">
        <f>+G187+G188+G189</f>
        <v>21820</v>
      </c>
      <c r="H186" s="11">
        <f t="shared" si="4"/>
        <v>42220</v>
      </c>
      <c r="I186" s="11">
        <f>+I187+I188+I189</f>
        <v>0</v>
      </c>
      <c r="J186" s="11">
        <f t="shared" si="5"/>
        <v>42220</v>
      </c>
    </row>
    <row r="187" spans="2:10" x14ac:dyDescent="0.55000000000000004">
      <c r="B187" s="67"/>
      <c r="C187" s="67"/>
      <c r="D187" s="9" t="s">
        <v>207</v>
      </c>
      <c r="E187" s="11"/>
      <c r="F187" s="11"/>
      <c r="G187" s="11"/>
      <c r="H187" s="11">
        <f t="shared" si="4"/>
        <v>0</v>
      </c>
      <c r="I187" s="11"/>
      <c r="J187" s="11">
        <f t="shared" si="5"/>
        <v>0</v>
      </c>
    </row>
    <row r="188" spans="2:10" x14ac:dyDescent="0.55000000000000004">
      <c r="B188" s="67"/>
      <c r="C188" s="67"/>
      <c r="D188" s="9" t="s">
        <v>208</v>
      </c>
      <c r="E188" s="11"/>
      <c r="F188" s="11"/>
      <c r="G188" s="11"/>
      <c r="H188" s="11">
        <f t="shared" si="4"/>
        <v>0</v>
      </c>
      <c r="I188" s="11"/>
      <c r="J188" s="11">
        <f t="shared" si="5"/>
        <v>0</v>
      </c>
    </row>
    <row r="189" spans="2:10" x14ac:dyDescent="0.55000000000000004">
      <c r="B189" s="67"/>
      <c r="C189" s="67"/>
      <c r="D189" s="9" t="s">
        <v>209</v>
      </c>
      <c r="E189" s="11"/>
      <c r="F189" s="11">
        <v>20400</v>
      </c>
      <c r="G189" s="11">
        <v>21820</v>
      </c>
      <c r="H189" s="11">
        <f t="shared" si="4"/>
        <v>42220</v>
      </c>
      <c r="I189" s="11"/>
      <c r="J189" s="11">
        <f t="shared" si="5"/>
        <v>42220</v>
      </c>
    </row>
    <row r="190" spans="2:10" x14ac:dyDescent="0.55000000000000004">
      <c r="B190" s="67"/>
      <c r="C190" s="67"/>
      <c r="D190" s="9" t="s">
        <v>27</v>
      </c>
      <c r="E190" s="11">
        <f>+E191+E192+E193</f>
        <v>0</v>
      </c>
      <c r="F190" s="11">
        <f>+F191+F192+F193</f>
        <v>0</v>
      </c>
      <c r="G190" s="11">
        <f>+G191+G192+G193</f>
        <v>0</v>
      </c>
      <c r="H190" s="11">
        <f t="shared" si="4"/>
        <v>0</v>
      </c>
      <c r="I190" s="11">
        <f>+I191+I192+I193</f>
        <v>0</v>
      </c>
      <c r="J190" s="11">
        <f t="shared" si="5"/>
        <v>0</v>
      </c>
    </row>
    <row r="191" spans="2:10" x14ac:dyDescent="0.55000000000000004">
      <c r="B191" s="67"/>
      <c r="C191" s="67"/>
      <c r="D191" s="9" t="s">
        <v>210</v>
      </c>
      <c r="E191" s="11"/>
      <c r="F191" s="11"/>
      <c r="G191" s="11"/>
      <c r="H191" s="11">
        <f t="shared" si="4"/>
        <v>0</v>
      </c>
      <c r="I191" s="11"/>
      <c r="J191" s="11">
        <f t="shared" si="5"/>
        <v>0</v>
      </c>
    </row>
    <row r="192" spans="2:10" x14ac:dyDescent="0.55000000000000004">
      <c r="B192" s="67"/>
      <c r="C192" s="67"/>
      <c r="D192" s="9" t="s">
        <v>211</v>
      </c>
      <c r="E192" s="11"/>
      <c r="F192" s="11"/>
      <c r="G192" s="11"/>
      <c r="H192" s="11">
        <f t="shared" si="4"/>
        <v>0</v>
      </c>
      <c r="I192" s="11"/>
      <c r="J192" s="11">
        <f t="shared" si="5"/>
        <v>0</v>
      </c>
    </row>
    <row r="193" spans="2:10" x14ac:dyDescent="0.55000000000000004">
      <c r="B193" s="67"/>
      <c r="C193" s="67"/>
      <c r="D193" s="9" t="s">
        <v>212</v>
      </c>
      <c r="E193" s="11"/>
      <c r="F193" s="11"/>
      <c r="G193" s="11"/>
      <c r="H193" s="11">
        <f t="shared" si="4"/>
        <v>0</v>
      </c>
      <c r="I193" s="11"/>
      <c r="J193" s="11">
        <f t="shared" si="5"/>
        <v>0</v>
      </c>
    </row>
    <row r="194" spans="2:10" x14ac:dyDescent="0.55000000000000004">
      <c r="B194" s="67"/>
      <c r="C194" s="68"/>
      <c r="D194" s="13" t="s">
        <v>28</v>
      </c>
      <c r="E194" s="15">
        <f>+E7+E55+E71+E82+E107+E108+E138+E150+E170+E174+E178+E181+E183+E184+E185+E186+E190</f>
        <v>32425120</v>
      </c>
      <c r="F194" s="15">
        <f>+F7+F55+F71+F82+F107+F108+F138+F150+F170+F174+F178+F181+F183+F184+F185+F186+F190</f>
        <v>14265660</v>
      </c>
      <c r="G194" s="15">
        <f>+G7+G55+G71+G82+G107+G108+G138+G150+G170+G174+G178+G181+G183+G184+G185+G186+G190</f>
        <v>5421820</v>
      </c>
      <c r="H194" s="15">
        <f t="shared" si="4"/>
        <v>52112600</v>
      </c>
      <c r="I194" s="15">
        <f>+I7+I55+I71+I82+I107+I108+I138+I150+I170+I174+I178+I181+I183+I184+I185+I186+I190</f>
        <v>0</v>
      </c>
      <c r="J194" s="15">
        <f t="shared" si="5"/>
        <v>52112600</v>
      </c>
    </row>
    <row r="195" spans="2:10" x14ac:dyDescent="0.55000000000000004">
      <c r="B195" s="67"/>
      <c r="C195" s="66" t="s">
        <v>29</v>
      </c>
      <c r="D195" s="9" t="s">
        <v>30</v>
      </c>
      <c r="E195" s="11">
        <f>+E196+E197+E198+E199+E200+E201+E202+E203</f>
        <v>26733944</v>
      </c>
      <c r="F195" s="11">
        <f>+F196+F197+F198+F199+F200+F201+F202+F203</f>
        <v>5125870</v>
      </c>
      <c r="G195" s="11">
        <f>+G196+G197+G198+G199+G200+G201+G202+G203</f>
        <v>4093334</v>
      </c>
      <c r="H195" s="11">
        <f t="shared" si="4"/>
        <v>35953148</v>
      </c>
      <c r="I195" s="11">
        <f>+I196+I197+I198+I199+I200+I201+I202+I203</f>
        <v>0</v>
      </c>
      <c r="J195" s="11">
        <f t="shared" si="5"/>
        <v>35953148</v>
      </c>
    </row>
    <row r="196" spans="2:10" x14ac:dyDescent="0.55000000000000004">
      <c r="B196" s="67"/>
      <c r="C196" s="67"/>
      <c r="D196" s="9" t="s">
        <v>213</v>
      </c>
      <c r="E196" s="11"/>
      <c r="F196" s="11"/>
      <c r="G196" s="11"/>
      <c r="H196" s="11">
        <f t="shared" si="4"/>
        <v>0</v>
      </c>
      <c r="I196" s="11"/>
      <c r="J196" s="11">
        <f t="shared" si="5"/>
        <v>0</v>
      </c>
    </row>
    <row r="197" spans="2:10" x14ac:dyDescent="0.55000000000000004">
      <c r="B197" s="67"/>
      <c r="C197" s="67"/>
      <c r="D197" s="9" t="s">
        <v>214</v>
      </c>
      <c r="E197" s="11">
        <v>15717062</v>
      </c>
      <c r="F197" s="11"/>
      <c r="G197" s="11">
        <v>2680600</v>
      </c>
      <c r="H197" s="11">
        <f t="shared" si="4"/>
        <v>18397662</v>
      </c>
      <c r="I197" s="11"/>
      <c r="J197" s="11">
        <f t="shared" si="5"/>
        <v>18397662</v>
      </c>
    </row>
    <row r="198" spans="2:10" x14ac:dyDescent="0.55000000000000004">
      <c r="B198" s="67"/>
      <c r="C198" s="67"/>
      <c r="D198" s="9" t="s">
        <v>215</v>
      </c>
      <c r="E198" s="11">
        <v>5381040</v>
      </c>
      <c r="F198" s="11"/>
      <c r="G198" s="11">
        <v>804983</v>
      </c>
      <c r="H198" s="11">
        <f t="shared" si="4"/>
        <v>6186023</v>
      </c>
      <c r="I198" s="11"/>
      <c r="J198" s="11">
        <f t="shared" si="5"/>
        <v>6186023</v>
      </c>
    </row>
    <row r="199" spans="2:10" x14ac:dyDescent="0.55000000000000004">
      <c r="B199" s="67"/>
      <c r="C199" s="67"/>
      <c r="D199" s="9" t="s">
        <v>216</v>
      </c>
      <c r="E199" s="11">
        <v>1771950</v>
      </c>
      <c r="F199" s="11">
        <v>5086238</v>
      </c>
      <c r="G199" s="11"/>
      <c r="H199" s="11">
        <f t="shared" si="4"/>
        <v>6858188</v>
      </c>
      <c r="I199" s="11"/>
      <c r="J199" s="11">
        <f t="shared" si="5"/>
        <v>6858188</v>
      </c>
    </row>
    <row r="200" spans="2:10" x14ac:dyDescent="0.55000000000000004">
      <c r="B200" s="67"/>
      <c r="C200" s="67"/>
      <c r="D200" s="9" t="s">
        <v>217</v>
      </c>
      <c r="E200" s="11"/>
      <c r="F200" s="11"/>
      <c r="G200" s="11"/>
      <c r="H200" s="11">
        <f t="shared" ref="H200:H263" si="7">+E200+F200+G200</f>
        <v>0</v>
      </c>
      <c r="I200" s="11"/>
      <c r="J200" s="11">
        <f t="shared" ref="J200:J263" si="8">H200-ABS(I200)</f>
        <v>0</v>
      </c>
    </row>
    <row r="201" spans="2:10" x14ac:dyDescent="0.55000000000000004">
      <c r="B201" s="67"/>
      <c r="C201" s="67"/>
      <c r="D201" s="9" t="s">
        <v>218</v>
      </c>
      <c r="E201" s="11">
        <v>222500</v>
      </c>
      <c r="F201" s="11"/>
      <c r="G201" s="11">
        <v>44500</v>
      </c>
      <c r="H201" s="11">
        <f t="shared" si="7"/>
        <v>267000</v>
      </c>
      <c r="I201" s="11"/>
      <c r="J201" s="11">
        <f t="shared" si="8"/>
        <v>267000</v>
      </c>
    </row>
    <row r="202" spans="2:10" x14ac:dyDescent="0.55000000000000004">
      <c r="B202" s="67"/>
      <c r="C202" s="67"/>
      <c r="D202" s="9" t="s">
        <v>219</v>
      </c>
      <c r="E202" s="11"/>
      <c r="F202" s="11"/>
      <c r="G202" s="11"/>
      <c r="H202" s="11">
        <f t="shared" si="7"/>
        <v>0</v>
      </c>
      <c r="I202" s="11"/>
      <c r="J202" s="11">
        <f t="shared" si="8"/>
        <v>0</v>
      </c>
    </row>
    <row r="203" spans="2:10" x14ac:dyDescent="0.55000000000000004">
      <c r="B203" s="67"/>
      <c r="C203" s="67"/>
      <c r="D203" s="9" t="s">
        <v>220</v>
      </c>
      <c r="E203" s="11">
        <v>3641392</v>
      </c>
      <c r="F203" s="11">
        <v>39632</v>
      </c>
      <c r="G203" s="11">
        <v>563251</v>
      </c>
      <c r="H203" s="11">
        <f t="shared" si="7"/>
        <v>4244275</v>
      </c>
      <c r="I203" s="11"/>
      <c r="J203" s="11">
        <f t="shared" si="8"/>
        <v>4244275</v>
      </c>
    </row>
    <row r="204" spans="2:10" x14ac:dyDescent="0.55000000000000004">
      <c r="B204" s="67"/>
      <c r="C204" s="67"/>
      <c r="D204" s="9" t="s">
        <v>31</v>
      </c>
      <c r="E204" s="11">
        <f>+E205+E206+E207+E208+E209+E210+E211+E212+E213+E214+E215+E216+E217+E218+E219+E220+E221+E222+E223+E224+E225+E226+E227+E228+E229+E230+E231+E232</f>
        <v>1436656</v>
      </c>
      <c r="F204" s="11">
        <f>+F205+F206+F207+F208+F209+F210+F211+F212+F213+F214+F215+F216+F217+F218+F219+F220+F221+F222+F223+F224+F225+F226+F227+F228+F229+F230+F231+F232</f>
        <v>820838</v>
      </c>
      <c r="G204" s="11">
        <f>+G205+G206+G207+G208+G209+G210+G211+G212+G213+G214+G215+G216+G217+G218+G219+G220+G221+G222+G223+G224+G225+G226+G227+G228+G229+G230+G231+G232</f>
        <v>0</v>
      </c>
      <c r="H204" s="11">
        <f t="shared" si="7"/>
        <v>2257494</v>
      </c>
      <c r="I204" s="11">
        <f>+I205+I206+I207+I208+I209+I210+I211+I212+I213+I214+I215+I216+I217+I218+I219+I220+I221+I222+I223+I224+I225+I226+I227+I228+I229+I230+I231+I232</f>
        <v>0</v>
      </c>
      <c r="J204" s="11">
        <f t="shared" si="8"/>
        <v>2257494</v>
      </c>
    </row>
    <row r="205" spans="2:10" x14ac:dyDescent="0.55000000000000004">
      <c r="B205" s="67"/>
      <c r="C205" s="67"/>
      <c r="D205" s="9" t="s">
        <v>221</v>
      </c>
      <c r="E205" s="11"/>
      <c r="F205" s="11"/>
      <c r="G205" s="11"/>
      <c r="H205" s="11">
        <f t="shared" si="7"/>
        <v>0</v>
      </c>
      <c r="I205" s="11"/>
      <c r="J205" s="11">
        <f t="shared" si="8"/>
        <v>0</v>
      </c>
    </row>
    <row r="206" spans="2:10" x14ac:dyDescent="0.55000000000000004">
      <c r="B206" s="67"/>
      <c r="C206" s="67"/>
      <c r="D206" s="9" t="s">
        <v>222</v>
      </c>
      <c r="E206" s="11"/>
      <c r="F206" s="11"/>
      <c r="G206" s="11"/>
      <c r="H206" s="11">
        <f t="shared" si="7"/>
        <v>0</v>
      </c>
      <c r="I206" s="11"/>
      <c r="J206" s="11">
        <f t="shared" si="8"/>
        <v>0</v>
      </c>
    </row>
    <row r="207" spans="2:10" x14ac:dyDescent="0.55000000000000004">
      <c r="B207" s="67"/>
      <c r="C207" s="67"/>
      <c r="D207" s="9" t="s">
        <v>223</v>
      </c>
      <c r="E207" s="11"/>
      <c r="F207" s="11"/>
      <c r="G207" s="11"/>
      <c r="H207" s="11">
        <f t="shared" si="7"/>
        <v>0</v>
      </c>
      <c r="I207" s="11"/>
      <c r="J207" s="11">
        <f t="shared" si="8"/>
        <v>0</v>
      </c>
    </row>
    <row r="208" spans="2:10" x14ac:dyDescent="0.55000000000000004">
      <c r="B208" s="67"/>
      <c r="C208" s="67"/>
      <c r="D208" s="9" t="s">
        <v>224</v>
      </c>
      <c r="E208" s="11"/>
      <c r="F208" s="11"/>
      <c r="G208" s="11"/>
      <c r="H208" s="11">
        <f t="shared" si="7"/>
        <v>0</v>
      </c>
      <c r="I208" s="11"/>
      <c r="J208" s="11">
        <f t="shared" si="8"/>
        <v>0</v>
      </c>
    </row>
    <row r="209" spans="2:10" x14ac:dyDescent="0.55000000000000004">
      <c r="B209" s="67"/>
      <c r="C209" s="67"/>
      <c r="D209" s="9" t="s">
        <v>225</v>
      </c>
      <c r="E209" s="11"/>
      <c r="F209" s="11"/>
      <c r="G209" s="11"/>
      <c r="H209" s="11">
        <f t="shared" si="7"/>
        <v>0</v>
      </c>
      <c r="I209" s="11"/>
      <c r="J209" s="11">
        <f t="shared" si="8"/>
        <v>0</v>
      </c>
    </row>
    <row r="210" spans="2:10" x14ac:dyDescent="0.55000000000000004">
      <c r="B210" s="67"/>
      <c r="C210" s="67"/>
      <c r="D210" s="9" t="s">
        <v>226</v>
      </c>
      <c r="E210" s="11"/>
      <c r="F210" s="11"/>
      <c r="G210" s="11"/>
      <c r="H210" s="11">
        <f t="shared" si="7"/>
        <v>0</v>
      </c>
      <c r="I210" s="11"/>
      <c r="J210" s="11">
        <f t="shared" si="8"/>
        <v>0</v>
      </c>
    </row>
    <row r="211" spans="2:10" x14ac:dyDescent="0.55000000000000004">
      <c r="B211" s="67"/>
      <c r="C211" s="67"/>
      <c r="D211" s="9" t="s">
        <v>227</v>
      </c>
      <c r="E211" s="11"/>
      <c r="F211" s="11"/>
      <c r="G211" s="11"/>
      <c r="H211" s="11">
        <f t="shared" si="7"/>
        <v>0</v>
      </c>
      <c r="I211" s="11"/>
      <c r="J211" s="11">
        <f t="shared" si="8"/>
        <v>0</v>
      </c>
    </row>
    <row r="212" spans="2:10" x14ac:dyDescent="0.55000000000000004">
      <c r="B212" s="67"/>
      <c r="C212" s="67"/>
      <c r="D212" s="9" t="s">
        <v>228</v>
      </c>
      <c r="E212" s="11"/>
      <c r="F212" s="11"/>
      <c r="G212" s="11"/>
      <c r="H212" s="11">
        <f t="shared" si="7"/>
        <v>0</v>
      </c>
      <c r="I212" s="11"/>
      <c r="J212" s="11">
        <f t="shared" si="8"/>
        <v>0</v>
      </c>
    </row>
    <row r="213" spans="2:10" x14ac:dyDescent="0.55000000000000004">
      <c r="B213" s="67"/>
      <c r="C213" s="67"/>
      <c r="D213" s="9" t="s">
        <v>229</v>
      </c>
      <c r="E213" s="11"/>
      <c r="F213" s="11"/>
      <c r="G213" s="11"/>
      <c r="H213" s="11">
        <f t="shared" si="7"/>
        <v>0</v>
      </c>
      <c r="I213" s="11"/>
      <c r="J213" s="11">
        <f t="shared" si="8"/>
        <v>0</v>
      </c>
    </row>
    <row r="214" spans="2:10" x14ac:dyDescent="0.55000000000000004">
      <c r="B214" s="67"/>
      <c r="C214" s="67"/>
      <c r="D214" s="9" t="s">
        <v>230</v>
      </c>
      <c r="E214" s="11"/>
      <c r="F214" s="11"/>
      <c r="G214" s="11"/>
      <c r="H214" s="11">
        <f t="shared" si="7"/>
        <v>0</v>
      </c>
      <c r="I214" s="11"/>
      <c r="J214" s="11">
        <f t="shared" si="8"/>
        <v>0</v>
      </c>
    </row>
    <row r="215" spans="2:10" x14ac:dyDescent="0.55000000000000004">
      <c r="B215" s="67"/>
      <c r="C215" s="67"/>
      <c r="D215" s="9" t="s">
        <v>231</v>
      </c>
      <c r="E215" s="11"/>
      <c r="F215" s="11"/>
      <c r="G215" s="11"/>
      <c r="H215" s="11">
        <f t="shared" si="7"/>
        <v>0</v>
      </c>
      <c r="I215" s="11"/>
      <c r="J215" s="11">
        <f t="shared" si="8"/>
        <v>0</v>
      </c>
    </row>
    <row r="216" spans="2:10" x14ac:dyDescent="0.55000000000000004">
      <c r="B216" s="67"/>
      <c r="C216" s="67"/>
      <c r="D216" s="9" t="s">
        <v>232</v>
      </c>
      <c r="E216" s="11"/>
      <c r="F216" s="11"/>
      <c r="G216" s="11"/>
      <c r="H216" s="11">
        <f t="shared" si="7"/>
        <v>0</v>
      </c>
      <c r="I216" s="11"/>
      <c r="J216" s="11">
        <f t="shared" si="8"/>
        <v>0</v>
      </c>
    </row>
    <row r="217" spans="2:10" x14ac:dyDescent="0.55000000000000004">
      <c r="B217" s="67"/>
      <c r="C217" s="67"/>
      <c r="D217" s="9" t="s">
        <v>233</v>
      </c>
      <c r="E217" s="11"/>
      <c r="F217" s="11"/>
      <c r="G217" s="11"/>
      <c r="H217" s="11">
        <f t="shared" si="7"/>
        <v>0</v>
      </c>
      <c r="I217" s="11"/>
      <c r="J217" s="11">
        <f t="shared" si="8"/>
        <v>0</v>
      </c>
    </row>
    <row r="218" spans="2:10" x14ac:dyDescent="0.55000000000000004">
      <c r="B218" s="67"/>
      <c r="C218" s="67"/>
      <c r="D218" s="9" t="s">
        <v>234</v>
      </c>
      <c r="E218" s="11"/>
      <c r="F218" s="11">
        <v>232200</v>
      </c>
      <c r="G218" s="11"/>
      <c r="H218" s="11">
        <f t="shared" si="7"/>
        <v>232200</v>
      </c>
      <c r="I218" s="11"/>
      <c r="J218" s="11">
        <f t="shared" si="8"/>
        <v>232200</v>
      </c>
    </row>
    <row r="219" spans="2:10" x14ac:dyDescent="0.55000000000000004">
      <c r="B219" s="67"/>
      <c r="C219" s="67"/>
      <c r="D219" s="9" t="s">
        <v>235</v>
      </c>
      <c r="E219" s="11"/>
      <c r="F219" s="11"/>
      <c r="G219" s="11"/>
      <c r="H219" s="11">
        <f t="shared" si="7"/>
        <v>0</v>
      </c>
      <c r="I219" s="11"/>
      <c r="J219" s="11">
        <f t="shared" si="8"/>
        <v>0</v>
      </c>
    </row>
    <row r="220" spans="2:10" x14ac:dyDescent="0.55000000000000004">
      <c r="B220" s="67"/>
      <c r="C220" s="67"/>
      <c r="D220" s="9" t="s">
        <v>236</v>
      </c>
      <c r="E220" s="11"/>
      <c r="F220" s="11"/>
      <c r="G220" s="11"/>
      <c r="H220" s="11">
        <f t="shared" si="7"/>
        <v>0</v>
      </c>
      <c r="I220" s="11"/>
      <c r="J220" s="11">
        <f t="shared" si="8"/>
        <v>0</v>
      </c>
    </row>
    <row r="221" spans="2:10" x14ac:dyDescent="0.55000000000000004">
      <c r="B221" s="67"/>
      <c r="C221" s="67"/>
      <c r="D221" s="9" t="s">
        <v>237</v>
      </c>
      <c r="E221" s="11"/>
      <c r="F221" s="11"/>
      <c r="G221" s="11"/>
      <c r="H221" s="11">
        <f t="shared" si="7"/>
        <v>0</v>
      </c>
      <c r="I221" s="11"/>
      <c r="J221" s="11">
        <f t="shared" si="8"/>
        <v>0</v>
      </c>
    </row>
    <row r="222" spans="2:10" x14ac:dyDescent="0.55000000000000004">
      <c r="B222" s="67"/>
      <c r="C222" s="67"/>
      <c r="D222" s="9" t="s">
        <v>238</v>
      </c>
      <c r="E222" s="11"/>
      <c r="F222" s="11"/>
      <c r="G222" s="11"/>
      <c r="H222" s="11">
        <f t="shared" si="7"/>
        <v>0</v>
      </c>
      <c r="I222" s="11"/>
      <c r="J222" s="11">
        <f t="shared" si="8"/>
        <v>0</v>
      </c>
    </row>
    <row r="223" spans="2:10" x14ac:dyDescent="0.55000000000000004">
      <c r="B223" s="67"/>
      <c r="C223" s="67"/>
      <c r="D223" s="9" t="s">
        <v>239</v>
      </c>
      <c r="E223" s="11"/>
      <c r="F223" s="11"/>
      <c r="G223" s="11"/>
      <c r="H223" s="11">
        <f t="shared" si="7"/>
        <v>0</v>
      </c>
      <c r="I223" s="11"/>
      <c r="J223" s="11">
        <f t="shared" si="8"/>
        <v>0</v>
      </c>
    </row>
    <row r="224" spans="2:10" x14ac:dyDescent="0.55000000000000004">
      <c r="B224" s="67"/>
      <c r="C224" s="67"/>
      <c r="D224" s="9" t="s">
        <v>240</v>
      </c>
      <c r="E224" s="11"/>
      <c r="F224" s="11"/>
      <c r="G224" s="11"/>
      <c r="H224" s="11">
        <f t="shared" si="7"/>
        <v>0</v>
      </c>
      <c r="I224" s="11"/>
      <c r="J224" s="11">
        <f t="shared" si="8"/>
        <v>0</v>
      </c>
    </row>
    <row r="225" spans="2:10" x14ac:dyDescent="0.55000000000000004">
      <c r="B225" s="67"/>
      <c r="C225" s="67"/>
      <c r="D225" s="9" t="s">
        <v>241</v>
      </c>
      <c r="E225" s="11">
        <v>117503</v>
      </c>
      <c r="F225" s="11"/>
      <c r="G225" s="11"/>
      <c r="H225" s="11">
        <f t="shared" si="7"/>
        <v>117503</v>
      </c>
      <c r="I225" s="11"/>
      <c r="J225" s="11">
        <f t="shared" si="8"/>
        <v>117503</v>
      </c>
    </row>
    <row r="226" spans="2:10" x14ac:dyDescent="0.55000000000000004">
      <c r="B226" s="67"/>
      <c r="C226" s="67"/>
      <c r="D226" s="9" t="s">
        <v>242</v>
      </c>
      <c r="E226" s="11"/>
      <c r="F226" s="11"/>
      <c r="G226" s="11"/>
      <c r="H226" s="11">
        <f t="shared" si="7"/>
        <v>0</v>
      </c>
      <c r="I226" s="11"/>
      <c r="J226" s="11">
        <f t="shared" si="8"/>
        <v>0</v>
      </c>
    </row>
    <row r="227" spans="2:10" x14ac:dyDescent="0.55000000000000004">
      <c r="B227" s="67"/>
      <c r="C227" s="67"/>
      <c r="D227" s="9" t="s">
        <v>243</v>
      </c>
      <c r="E227" s="11"/>
      <c r="F227" s="11"/>
      <c r="G227" s="11"/>
      <c r="H227" s="11">
        <f t="shared" si="7"/>
        <v>0</v>
      </c>
      <c r="I227" s="11"/>
      <c r="J227" s="11">
        <f t="shared" si="8"/>
        <v>0</v>
      </c>
    </row>
    <row r="228" spans="2:10" x14ac:dyDescent="0.55000000000000004">
      <c r="B228" s="67"/>
      <c r="C228" s="67"/>
      <c r="D228" s="9" t="s">
        <v>244</v>
      </c>
      <c r="E228" s="11">
        <v>55000</v>
      </c>
      <c r="F228" s="11"/>
      <c r="G228" s="11"/>
      <c r="H228" s="11">
        <f t="shared" si="7"/>
        <v>55000</v>
      </c>
      <c r="I228" s="11"/>
      <c r="J228" s="11">
        <f t="shared" si="8"/>
        <v>55000</v>
      </c>
    </row>
    <row r="229" spans="2:10" x14ac:dyDescent="0.55000000000000004">
      <c r="B229" s="67"/>
      <c r="C229" s="67"/>
      <c r="D229" s="9" t="s">
        <v>245</v>
      </c>
      <c r="E229" s="11">
        <v>1109943</v>
      </c>
      <c r="F229" s="11">
        <v>241488</v>
      </c>
      <c r="G229" s="11"/>
      <c r="H229" s="11">
        <f t="shared" si="7"/>
        <v>1351431</v>
      </c>
      <c r="I229" s="11"/>
      <c r="J229" s="11">
        <f t="shared" si="8"/>
        <v>1351431</v>
      </c>
    </row>
    <row r="230" spans="2:10" x14ac:dyDescent="0.55000000000000004">
      <c r="B230" s="67"/>
      <c r="C230" s="67"/>
      <c r="D230" s="9" t="s">
        <v>246</v>
      </c>
      <c r="E230" s="11"/>
      <c r="F230" s="11">
        <v>347150</v>
      </c>
      <c r="G230" s="11"/>
      <c r="H230" s="11">
        <f t="shared" si="7"/>
        <v>347150</v>
      </c>
      <c r="I230" s="11"/>
      <c r="J230" s="11">
        <f t="shared" si="8"/>
        <v>347150</v>
      </c>
    </row>
    <row r="231" spans="2:10" x14ac:dyDescent="0.55000000000000004">
      <c r="B231" s="67"/>
      <c r="C231" s="67"/>
      <c r="D231" s="9" t="s">
        <v>247</v>
      </c>
      <c r="E231" s="11">
        <v>154210</v>
      </c>
      <c r="F231" s="11"/>
      <c r="G231" s="11"/>
      <c r="H231" s="11">
        <f t="shared" si="7"/>
        <v>154210</v>
      </c>
      <c r="I231" s="11"/>
      <c r="J231" s="11">
        <f t="shared" si="8"/>
        <v>154210</v>
      </c>
    </row>
    <row r="232" spans="2:10" x14ac:dyDescent="0.55000000000000004">
      <c r="B232" s="67"/>
      <c r="C232" s="67"/>
      <c r="D232" s="9" t="s">
        <v>248</v>
      </c>
      <c r="E232" s="11"/>
      <c r="F232" s="11"/>
      <c r="G232" s="11"/>
      <c r="H232" s="11">
        <f t="shared" si="7"/>
        <v>0</v>
      </c>
      <c r="I232" s="11"/>
      <c r="J232" s="11">
        <f t="shared" si="8"/>
        <v>0</v>
      </c>
    </row>
    <row r="233" spans="2:10" x14ac:dyDescent="0.55000000000000004">
      <c r="B233" s="67"/>
      <c r="C233" s="67"/>
      <c r="D233" s="9" t="s">
        <v>32</v>
      </c>
      <c r="E233" s="11">
        <f>+E234+E235+E236+E237+E238+E239+E240+E241+E242+E243+E244+E245+E246+E247+E248+E249+E250+E251+E252+E253+E254+E255</f>
        <v>7451146</v>
      </c>
      <c r="F233" s="11">
        <f>+F234+F235+F236+F237+F238+F239+F240+F241+F242+F243+F244+F245+F246+F247+F248+F249+F250+F251+F252+F253+F254+F255</f>
        <v>2263076</v>
      </c>
      <c r="G233" s="11">
        <f>+G234+G235+G236+G237+G238+G239+G240+G241+G242+G243+G244+G245+G246+G247+G248+G249+G250+G251+G252+G253+G254+G255</f>
        <v>1798412</v>
      </c>
      <c r="H233" s="11">
        <f t="shared" si="7"/>
        <v>11512634</v>
      </c>
      <c r="I233" s="11">
        <f>+I234+I235+I236+I237+I238+I239+I240+I241+I242+I243+I244+I245+I246+I247+I248+I249+I250+I251+I252+I253+I254+I255</f>
        <v>0</v>
      </c>
      <c r="J233" s="11">
        <f t="shared" si="8"/>
        <v>11512634</v>
      </c>
    </row>
    <row r="234" spans="2:10" x14ac:dyDescent="0.55000000000000004">
      <c r="B234" s="67"/>
      <c r="C234" s="67"/>
      <c r="D234" s="9" t="s">
        <v>249</v>
      </c>
      <c r="E234" s="11">
        <v>182964</v>
      </c>
      <c r="F234" s="11">
        <v>96620</v>
      </c>
      <c r="G234" s="11">
        <v>26159</v>
      </c>
      <c r="H234" s="11">
        <f t="shared" si="7"/>
        <v>305743</v>
      </c>
      <c r="I234" s="11"/>
      <c r="J234" s="11">
        <f t="shared" si="8"/>
        <v>305743</v>
      </c>
    </row>
    <row r="235" spans="2:10" x14ac:dyDescent="0.55000000000000004">
      <c r="B235" s="67"/>
      <c r="C235" s="67"/>
      <c r="D235" s="9" t="s">
        <v>250</v>
      </c>
      <c r="E235" s="11"/>
      <c r="F235" s="11"/>
      <c r="G235" s="11"/>
      <c r="H235" s="11">
        <f t="shared" si="7"/>
        <v>0</v>
      </c>
      <c r="I235" s="11"/>
      <c r="J235" s="11">
        <f t="shared" si="8"/>
        <v>0</v>
      </c>
    </row>
    <row r="236" spans="2:10" x14ac:dyDescent="0.55000000000000004">
      <c r="B236" s="67"/>
      <c r="C236" s="67"/>
      <c r="D236" s="9" t="s">
        <v>251</v>
      </c>
      <c r="E236" s="11"/>
      <c r="F236" s="11">
        <v>2030</v>
      </c>
      <c r="G236" s="11">
        <v>1074820</v>
      </c>
      <c r="H236" s="11">
        <f t="shared" si="7"/>
        <v>1076850</v>
      </c>
      <c r="I236" s="11"/>
      <c r="J236" s="11">
        <f t="shared" si="8"/>
        <v>1076850</v>
      </c>
    </row>
    <row r="237" spans="2:10" x14ac:dyDescent="0.55000000000000004">
      <c r="B237" s="67"/>
      <c r="C237" s="67"/>
      <c r="D237" s="9" t="s">
        <v>252</v>
      </c>
      <c r="E237" s="11">
        <v>640062</v>
      </c>
      <c r="F237" s="11"/>
      <c r="G237" s="11">
        <v>536229</v>
      </c>
      <c r="H237" s="11">
        <f t="shared" si="7"/>
        <v>1176291</v>
      </c>
      <c r="I237" s="11"/>
      <c r="J237" s="11">
        <f t="shared" si="8"/>
        <v>1176291</v>
      </c>
    </row>
    <row r="238" spans="2:10" x14ac:dyDescent="0.55000000000000004">
      <c r="B238" s="67"/>
      <c r="C238" s="67"/>
      <c r="D238" s="9" t="s">
        <v>253</v>
      </c>
      <c r="E238" s="11">
        <v>223690</v>
      </c>
      <c r="F238" s="11">
        <v>176058</v>
      </c>
      <c r="G238" s="11"/>
      <c r="H238" s="11">
        <f t="shared" si="7"/>
        <v>399748</v>
      </c>
      <c r="I238" s="11"/>
      <c r="J238" s="11">
        <f t="shared" si="8"/>
        <v>399748</v>
      </c>
    </row>
    <row r="239" spans="2:10" x14ac:dyDescent="0.55000000000000004">
      <c r="B239" s="67"/>
      <c r="C239" s="67"/>
      <c r="D239" s="9" t="s">
        <v>254</v>
      </c>
      <c r="E239" s="11">
        <v>10000</v>
      </c>
      <c r="F239" s="11"/>
      <c r="G239" s="11"/>
      <c r="H239" s="11">
        <f t="shared" si="7"/>
        <v>10000</v>
      </c>
      <c r="I239" s="11"/>
      <c r="J239" s="11">
        <f t="shared" si="8"/>
        <v>10000</v>
      </c>
    </row>
    <row r="240" spans="2:10" x14ac:dyDescent="0.55000000000000004">
      <c r="B240" s="67"/>
      <c r="C240" s="67"/>
      <c r="D240" s="9" t="s">
        <v>232</v>
      </c>
      <c r="E240" s="11">
        <v>400235</v>
      </c>
      <c r="F240" s="11">
        <v>337578</v>
      </c>
      <c r="G240" s="11"/>
      <c r="H240" s="11">
        <f t="shared" si="7"/>
        <v>737813</v>
      </c>
      <c r="I240" s="11"/>
      <c r="J240" s="11">
        <f t="shared" si="8"/>
        <v>737813</v>
      </c>
    </row>
    <row r="241" spans="2:10" x14ac:dyDescent="0.55000000000000004">
      <c r="B241" s="67"/>
      <c r="C241" s="67"/>
      <c r="D241" s="9" t="s">
        <v>233</v>
      </c>
      <c r="E241" s="11"/>
      <c r="F241" s="11"/>
      <c r="G241" s="11"/>
      <c r="H241" s="11">
        <f t="shared" si="7"/>
        <v>0</v>
      </c>
      <c r="I241" s="11"/>
      <c r="J241" s="11">
        <f t="shared" si="8"/>
        <v>0</v>
      </c>
    </row>
    <row r="242" spans="2:10" x14ac:dyDescent="0.55000000000000004">
      <c r="B242" s="67"/>
      <c r="C242" s="67"/>
      <c r="D242" s="9" t="s">
        <v>239</v>
      </c>
      <c r="E242" s="11">
        <v>4536178</v>
      </c>
      <c r="F242" s="11">
        <v>704000</v>
      </c>
      <c r="G242" s="11"/>
      <c r="H242" s="11">
        <f t="shared" si="7"/>
        <v>5240178</v>
      </c>
      <c r="I242" s="11"/>
      <c r="J242" s="11">
        <f t="shared" si="8"/>
        <v>5240178</v>
      </c>
    </row>
    <row r="243" spans="2:10" x14ac:dyDescent="0.55000000000000004">
      <c r="B243" s="67"/>
      <c r="C243" s="67"/>
      <c r="D243" s="9" t="s">
        <v>255</v>
      </c>
      <c r="E243" s="11">
        <v>148196</v>
      </c>
      <c r="F243" s="11">
        <v>223790</v>
      </c>
      <c r="G243" s="11">
        <v>1954</v>
      </c>
      <c r="H243" s="11">
        <f t="shared" si="7"/>
        <v>373940</v>
      </c>
      <c r="I243" s="11"/>
      <c r="J243" s="11">
        <f t="shared" si="8"/>
        <v>373940</v>
      </c>
    </row>
    <row r="244" spans="2:10" x14ac:dyDescent="0.55000000000000004">
      <c r="B244" s="67"/>
      <c r="C244" s="67"/>
      <c r="D244" s="9" t="s">
        <v>256</v>
      </c>
      <c r="E244" s="11"/>
      <c r="F244" s="11">
        <v>236286</v>
      </c>
      <c r="G244" s="11"/>
      <c r="H244" s="11">
        <f t="shared" si="7"/>
        <v>236286</v>
      </c>
      <c r="I244" s="11"/>
      <c r="J244" s="11">
        <f t="shared" si="8"/>
        <v>236286</v>
      </c>
    </row>
    <row r="245" spans="2:10" x14ac:dyDescent="0.55000000000000004">
      <c r="B245" s="67"/>
      <c r="C245" s="67"/>
      <c r="D245" s="9" t="s">
        <v>257</v>
      </c>
      <c r="E245" s="11">
        <v>40000</v>
      </c>
      <c r="F245" s="11"/>
      <c r="G245" s="11"/>
      <c r="H245" s="11">
        <f t="shared" si="7"/>
        <v>40000</v>
      </c>
      <c r="I245" s="11"/>
      <c r="J245" s="11">
        <f t="shared" si="8"/>
        <v>40000</v>
      </c>
    </row>
    <row r="246" spans="2:10" x14ac:dyDescent="0.55000000000000004">
      <c r="B246" s="67"/>
      <c r="C246" s="67"/>
      <c r="D246" s="9" t="s">
        <v>258</v>
      </c>
      <c r="E246" s="11"/>
      <c r="F246" s="11"/>
      <c r="G246" s="11"/>
      <c r="H246" s="11">
        <f t="shared" si="7"/>
        <v>0</v>
      </c>
      <c r="I246" s="11"/>
      <c r="J246" s="11">
        <f t="shared" si="8"/>
        <v>0</v>
      </c>
    </row>
    <row r="247" spans="2:10" x14ac:dyDescent="0.55000000000000004">
      <c r="B247" s="67"/>
      <c r="C247" s="67"/>
      <c r="D247" s="9" t="s">
        <v>259</v>
      </c>
      <c r="E247" s="11">
        <v>27615</v>
      </c>
      <c r="F247" s="11">
        <v>21006</v>
      </c>
      <c r="G247" s="11"/>
      <c r="H247" s="11">
        <f t="shared" si="7"/>
        <v>48621</v>
      </c>
      <c r="I247" s="11"/>
      <c r="J247" s="11">
        <f t="shared" si="8"/>
        <v>48621</v>
      </c>
    </row>
    <row r="248" spans="2:10" x14ac:dyDescent="0.55000000000000004">
      <c r="B248" s="67"/>
      <c r="C248" s="67"/>
      <c r="D248" s="9" t="s">
        <v>235</v>
      </c>
      <c r="E248" s="11">
        <v>226354</v>
      </c>
      <c r="F248" s="11"/>
      <c r="G248" s="11"/>
      <c r="H248" s="11">
        <f t="shared" si="7"/>
        <v>226354</v>
      </c>
      <c r="I248" s="11"/>
      <c r="J248" s="11">
        <f t="shared" si="8"/>
        <v>226354</v>
      </c>
    </row>
    <row r="249" spans="2:10" x14ac:dyDescent="0.55000000000000004">
      <c r="B249" s="67"/>
      <c r="C249" s="67"/>
      <c r="D249" s="9" t="s">
        <v>236</v>
      </c>
      <c r="E249" s="11">
        <v>187920</v>
      </c>
      <c r="F249" s="11">
        <v>36414</v>
      </c>
      <c r="G249" s="11"/>
      <c r="H249" s="11">
        <f t="shared" si="7"/>
        <v>224334</v>
      </c>
      <c r="I249" s="11"/>
      <c r="J249" s="11">
        <f t="shared" si="8"/>
        <v>224334</v>
      </c>
    </row>
    <row r="250" spans="2:10" x14ac:dyDescent="0.55000000000000004">
      <c r="B250" s="67"/>
      <c r="C250" s="67"/>
      <c r="D250" s="9" t="s">
        <v>260</v>
      </c>
      <c r="E250" s="11"/>
      <c r="F250" s="11"/>
      <c r="G250" s="11"/>
      <c r="H250" s="11">
        <f t="shared" si="7"/>
        <v>0</v>
      </c>
      <c r="I250" s="11"/>
      <c r="J250" s="11">
        <f t="shared" si="8"/>
        <v>0</v>
      </c>
    </row>
    <row r="251" spans="2:10" x14ac:dyDescent="0.55000000000000004">
      <c r="B251" s="67"/>
      <c r="C251" s="67"/>
      <c r="D251" s="9" t="s">
        <v>261</v>
      </c>
      <c r="E251" s="11"/>
      <c r="F251" s="11">
        <v>1000</v>
      </c>
      <c r="G251" s="11"/>
      <c r="H251" s="11">
        <f t="shared" si="7"/>
        <v>1000</v>
      </c>
      <c r="I251" s="11"/>
      <c r="J251" s="11">
        <f t="shared" si="8"/>
        <v>1000</v>
      </c>
    </row>
    <row r="252" spans="2:10" x14ac:dyDescent="0.55000000000000004">
      <c r="B252" s="67"/>
      <c r="C252" s="67"/>
      <c r="D252" s="9" t="s">
        <v>262</v>
      </c>
      <c r="E252" s="11">
        <v>350246</v>
      </c>
      <c r="F252" s="11">
        <v>32400</v>
      </c>
      <c r="G252" s="11"/>
      <c r="H252" s="11">
        <f t="shared" si="7"/>
        <v>382646</v>
      </c>
      <c r="I252" s="11"/>
      <c r="J252" s="11">
        <f t="shared" si="8"/>
        <v>382646</v>
      </c>
    </row>
    <row r="253" spans="2:10" x14ac:dyDescent="0.55000000000000004">
      <c r="B253" s="67"/>
      <c r="C253" s="67"/>
      <c r="D253" s="9" t="s">
        <v>263</v>
      </c>
      <c r="E253" s="11"/>
      <c r="F253" s="11"/>
      <c r="G253" s="11"/>
      <c r="H253" s="11">
        <f t="shared" si="7"/>
        <v>0</v>
      </c>
      <c r="I253" s="11"/>
      <c r="J253" s="11">
        <f t="shared" si="8"/>
        <v>0</v>
      </c>
    </row>
    <row r="254" spans="2:10" x14ac:dyDescent="0.55000000000000004">
      <c r="B254" s="67"/>
      <c r="C254" s="67"/>
      <c r="D254" s="9" t="s">
        <v>264</v>
      </c>
      <c r="E254" s="11">
        <v>108000</v>
      </c>
      <c r="F254" s="11"/>
      <c r="G254" s="11"/>
      <c r="H254" s="11">
        <f t="shared" si="7"/>
        <v>108000</v>
      </c>
      <c r="I254" s="11"/>
      <c r="J254" s="11">
        <f t="shared" si="8"/>
        <v>108000</v>
      </c>
    </row>
    <row r="255" spans="2:10" x14ac:dyDescent="0.55000000000000004">
      <c r="B255" s="67"/>
      <c r="C255" s="67"/>
      <c r="D255" s="9" t="s">
        <v>248</v>
      </c>
      <c r="E255" s="11">
        <v>369686</v>
      </c>
      <c r="F255" s="11">
        <v>395894</v>
      </c>
      <c r="G255" s="11">
        <v>159250</v>
      </c>
      <c r="H255" s="11">
        <f t="shared" si="7"/>
        <v>924830</v>
      </c>
      <c r="I255" s="11"/>
      <c r="J255" s="11">
        <f t="shared" si="8"/>
        <v>924830</v>
      </c>
    </row>
    <row r="256" spans="2:10" x14ac:dyDescent="0.55000000000000004">
      <c r="B256" s="67"/>
      <c r="C256" s="67"/>
      <c r="D256" s="9" t="s">
        <v>33</v>
      </c>
      <c r="E256" s="11">
        <f>+E257+E260</f>
        <v>0</v>
      </c>
      <c r="F256" s="11">
        <f>+F257+F260</f>
        <v>0</v>
      </c>
      <c r="G256" s="11">
        <f>+G257+G260</f>
        <v>0</v>
      </c>
      <c r="H256" s="11">
        <f t="shared" si="7"/>
        <v>0</v>
      </c>
      <c r="I256" s="11">
        <f>+I257+I260</f>
        <v>0</v>
      </c>
      <c r="J256" s="11">
        <f t="shared" si="8"/>
        <v>0</v>
      </c>
    </row>
    <row r="257" spans="2:10" x14ac:dyDescent="0.55000000000000004">
      <c r="B257" s="67"/>
      <c r="C257" s="67"/>
      <c r="D257" s="9" t="s">
        <v>265</v>
      </c>
      <c r="E257" s="11">
        <f>+E258+E259</f>
        <v>0</v>
      </c>
      <c r="F257" s="11">
        <f>+F258+F259</f>
        <v>0</v>
      </c>
      <c r="G257" s="11">
        <f>+G258+G259</f>
        <v>0</v>
      </c>
      <c r="H257" s="11">
        <f t="shared" si="7"/>
        <v>0</v>
      </c>
      <c r="I257" s="11">
        <f>+I258+I259</f>
        <v>0</v>
      </c>
      <c r="J257" s="11">
        <f t="shared" si="8"/>
        <v>0</v>
      </c>
    </row>
    <row r="258" spans="2:10" x14ac:dyDescent="0.55000000000000004">
      <c r="B258" s="67"/>
      <c r="C258" s="67"/>
      <c r="D258" s="9" t="s">
        <v>266</v>
      </c>
      <c r="E258" s="11"/>
      <c r="F258" s="11"/>
      <c r="G258" s="11"/>
      <c r="H258" s="11">
        <f t="shared" si="7"/>
        <v>0</v>
      </c>
      <c r="I258" s="11"/>
      <c r="J258" s="11">
        <f t="shared" si="8"/>
        <v>0</v>
      </c>
    </row>
    <row r="259" spans="2:10" x14ac:dyDescent="0.55000000000000004">
      <c r="B259" s="67"/>
      <c r="C259" s="67"/>
      <c r="D259" s="9" t="s">
        <v>267</v>
      </c>
      <c r="E259" s="11"/>
      <c r="F259" s="11"/>
      <c r="G259" s="11"/>
      <c r="H259" s="11">
        <f t="shared" si="7"/>
        <v>0</v>
      </c>
      <c r="I259" s="11"/>
      <c r="J259" s="11">
        <f t="shared" si="8"/>
        <v>0</v>
      </c>
    </row>
    <row r="260" spans="2:10" x14ac:dyDescent="0.55000000000000004">
      <c r="B260" s="67"/>
      <c r="C260" s="67"/>
      <c r="D260" s="9" t="s">
        <v>268</v>
      </c>
      <c r="E260" s="11"/>
      <c r="F260" s="11"/>
      <c r="G260" s="11"/>
      <c r="H260" s="11">
        <f t="shared" si="7"/>
        <v>0</v>
      </c>
      <c r="I260" s="11"/>
      <c r="J260" s="11">
        <f t="shared" si="8"/>
        <v>0</v>
      </c>
    </row>
    <row r="261" spans="2:10" x14ac:dyDescent="0.55000000000000004">
      <c r="B261" s="67"/>
      <c r="C261" s="67"/>
      <c r="D261" s="9" t="s">
        <v>34</v>
      </c>
      <c r="E261" s="11"/>
      <c r="F261" s="11"/>
      <c r="G261" s="11"/>
      <c r="H261" s="11">
        <f t="shared" si="7"/>
        <v>0</v>
      </c>
      <c r="I261" s="11"/>
      <c r="J261" s="11">
        <f t="shared" si="8"/>
        <v>0</v>
      </c>
    </row>
    <row r="262" spans="2:10" x14ac:dyDescent="0.55000000000000004">
      <c r="B262" s="67"/>
      <c r="C262" s="67"/>
      <c r="D262" s="9" t="s">
        <v>35</v>
      </c>
      <c r="E262" s="11"/>
      <c r="F262" s="11"/>
      <c r="G262" s="11"/>
      <c r="H262" s="11">
        <f t="shared" si="7"/>
        <v>0</v>
      </c>
      <c r="I262" s="11"/>
      <c r="J262" s="11">
        <f t="shared" si="8"/>
        <v>0</v>
      </c>
    </row>
    <row r="263" spans="2:10" x14ac:dyDescent="0.55000000000000004">
      <c r="B263" s="67"/>
      <c r="C263" s="67"/>
      <c r="D263" s="9" t="s">
        <v>36</v>
      </c>
      <c r="E263" s="11"/>
      <c r="F263" s="11"/>
      <c r="G263" s="11"/>
      <c r="H263" s="11">
        <f t="shared" si="7"/>
        <v>0</v>
      </c>
      <c r="I263" s="11"/>
      <c r="J263" s="11">
        <f t="shared" si="8"/>
        <v>0</v>
      </c>
    </row>
    <row r="264" spans="2:10" x14ac:dyDescent="0.55000000000000004">
      <c r="B264" s="67"/>
      <c r="C264" s="67"/>
      <c r="D264" s="9" t="s">
        <v>37</v>
      </c>
      <c r="E264" s="11">
        <f>+E265+E266</f>
        <v>0</v>
      </c>
      <c r="F264" s="11">
        <f>+F265+F266</f>
        <v>0</v>
      </c>
      <c r="G264" s="11">
        <f>+G265+G266</f>
        <v>0</v>
      </c>
      <c r="H264" s="11">
        <f t="shared" ref="H264:H327" si="9">+E264+F264+G264</f>
        <v>0</v>
      </c>
      <c r="I264" s="11">
        <f>+I265+I266</f>
        <v>0</v>
      </c>
      <c r="J264" s="11">
        <f t="shared" ref="J264:J327" si="10">H264-ABS(I264)</f>
        <v>0</v>
      </c>
    </row>
    <row r="265" spans="2:10" x14ac:dyDescent="0.55000000000000004">
      <c r="B265" s="67"/>
      <c r="C265" s="67"/>
      <c r="D265" s="9" t="s">
        <v>269</v>
      </c>
      <c r="E265" s="11"/>
      <c r="F265" s="11"/>
      <c r="G265" s="11"/>
      <c r="H265" s="11">
        <f t="shared" si="9"/>
        <v>0</v>
      </c>
      <c r="I265" s="11"/>
      <c r="J265" s="11">
        <f t="shared" si="10"/>
        <v>0</v>
      </c>
    </row>
    <row r="266" spans="2:10" x14ac:dyDescent="0.55000000000000004">
      <c r="B266" s="67"/>
      <c r="C266" s="67"/>
      <c r="D266" s="9" t="s">
        <v>248</v>
      </c>
      <c r="E266" s="11"/>
      <c r="F266" s="11"/>
      <c r="G266" s="11"/>
      <c r="H266" s="11">
        <f t="shared" si="9"/>
        <v>0</v>
      </c>
      <c r="I266" s="11"/>
      <c r="J266" s="11">
        <f t="shared" si="10"/>
        <v>0</v>
      </c>
    </row>
    <row r="267" spans="2:10" x14ac:dyDescent="0.55000000000000004">
      <c r="B267" s="67"/>
      <c r="C267" s="67"/>
      <c r="D267" s="9" t="s">
        <v>38</v>
      </c>
      <c r="E267" s="11">
        <f>+E268+E269+E271+E272</f>
        <v>0</v>
      </c>
      <c r="F267" s="11">
        <f>+F268+F269+F271+F272</f>
        <v>0</v>
      </c>
      <c r="G267" s="11">
        <f>+G268+G269+G271+G272</f>
        <v>0</v>
      </c>
      <c r="H267" s="11">
        <f t="shared" si="9"/>
        <v>0</v>
      </c>
      <c r="I267" s="11">
        <f>+I268+I269+I271+I272</f>
        <v>0</v>
      </c>
      <c r="J267" s="11">
        <f t="shared" si="10"/>
        <v>0</v>
      </c>
    </row>
    <row r="268" spans="2:10" x14ac:dyDescent="0.55000000000000004">
      <c r="B268" s="67"/>
      <c r="C268" s="67"/>
      <c r="D268" s="9" t="s">
        <v>270</v>
      </c>
      <c r="E268" s="11"/>
      <c r="F268" s="11"/>
      <c r="G268" s="11"/>
      <c r="H268" s="11">
        <f t="shared" si="9"/>
        <v>0</v>
      </c>
      <c r="I268" s="11"/>
      <c r="J268" s="11">
        <f t="shared" si="10"/>
        <v>0</v>
      </c>
    </row>
    <row r="269" spans="2:10" x14ac:dyDescent="0.55000000000000004">
      <c r="B269" s="67"/>
      <c r="C269" s="67"/>
      <c r="D269" s="9" t="s">
        <v>271</v>
      </c>
      <c r="E269" s="11">
        <f>+E270</f>
        <v>0</v>
      </c>
      <c r="F269" s="11">
        <f>+F270</f>
        <v>0</v>
      </c>
      <c r="G269" s="11">
        <f>+G270</f>
        <v>0</v>
      </c>
      <c r="H269" s="11">
        <f t="shared" si="9"/>
        <v>0</v>
      </c>
      <c r="I269" s="11">
        <f>+I270</f>
        <v>0</v>
      </c>
      <c r="J269" s="11">
        <f t="shared" si="10"/>
        <v>0</v>
      </c>
    </row>
    <row r="270" spans="2:10" x14ac:dyDescent="0.55000000000000004">
      <c r="B270" s="67"/>
      <c r="C270" s="67"/>
      <c r="D270" s="9" t="s">
        <v>272</v>
      </c>
      <c r="E270" s="11"/>
      <c r="F270" s="11"/>
      <c r="G270" s="11"/>
      <c r="H270" s="11">
        <f t="shared" si="9"/>
        <v>0</v>
      </c>
      <c r="I270" s="11"/>
      <c r="J270" s="11">
        <f t="shared" si="10"/>
        <v>0</v>
      </c>
    </row>
    <row r="271" spans="2:10" x14ac:dyDescent="0.55000000000000004">
      <c r="B271" s="67"/>
      <c r="C271" s="67"/>
      <c r="D271" s="9" t="s">
        <v>273</v>
      </c>
      <c r="E271" s="11"/>
      <c r="F271" s="11"/>
      <c r="G271" s="11"/>
      <c r="H271" s="11">
        <f t="shared" si="9"/>
        <v>0</v>
      </c>
      <c r="I271" s="11"/>
      <c r="J271" s="11">
        <f t="shared" si="10"/>
        <v>0</v>
      </c>
    </row>
    <row r="272" spans="2:10" x14ac:dyDescent="0.55000000000000004">
      <c r="B272" s="67"/>
      <c r="C272" s="67"/>
      <c r="D272" s="9" t="s">
        <v>274</v>
      </c>
      <c r="E272" s="11"/>
      <c r="F272" s="11"/>
      <c r="G272" s="11"/>
      <c r="H272" s="11">
        <f t="shared" si="9"/>
        <v>0</v>
      </c>
      <c r="I272" s="11"/>
      <c r="J272" s="11">
        <f t="shared" si="10"/>
        <v>0</v>
      </c>
    </row>
    <row r="273" spans="2:10" x14ac:dyDescent="0.55000000000000004">
      <c r="B273" s="67"/>
      <c r="C273" s="68"/>
      <c r="D273" s="13" t="s">
        <v>39</v>
      </c>
      <c r="E273" s="15">
        <f>+E195+E204+E233+E256+E261+E262+E263+E264+E267</f>
        <v>35621746</v>
      </c>
      <c r="F273" s="15">
        <f>+F195+F204+F233+F256+F261+F262+F263+F264+F267</f>
        <v>8209784</v>
      </c>
      <c r="G273" s="15">
        <f>+G195+G204+G233+G256+G261+G262+G263+G264+G267</f>
        <v>5891746</v>
      </c>
      <c r="H273" s="15">
        <f t="shared" si="9"/>
        <v>49723276</v>
      </c>
      <c r="I273" s="15">
        <f>+I195+I204+I233+I256+I261+I262+I263+I264+I267</f>
        <v>0</v>
      </c>
      <c r="J273" s="15">
        <f t="shared" si="10"/>
        <v>49723276</v>
      </c>
    </row>
    <row r="274" spans="2:10" x14ac:dyDescent="0.55000000000000004">
      <c r="B274" s="68"/>
      <c r="C274" s="16" t="s">
        <v>40</v>
      </c>
      <c r="D274" s="17"/>
      <c r="E274" s="18">
        <f xml:space="preserve"> +E194 - E273</f>
        <v>-3196626</v>
      </c>
      <c r="F274" s="18">
        <f xml:space="preserve"> +F194 - F273</f>
        <v>6055876</v>
      </c>
      <c r="G274" s="18">
        <f xml:space="preserve"> +G194 - G273</f>
        <v>-469926</v>
      </c>
      <c r="H274" s="18">
        <f t="shared" si="9"/>
        <v>2389324</v>
      </c>
      <c r="I274" s="18">
        <f xml:space="preserve"> +I194 - I273</f>
        <v>0</v>
      </c>
      <c r="J274" s="18">
        <f>J194-J273</f>
        <v>2389324</v>
      </c>
    </row>
    <row r="275" spans="2:10" x14ac:dyDescent="0.55000000000000004">
      <c r="B275" s="66" t="s">
        <v>41</v>
      </c>
      <c r="C275" s="66" t="s">
        <v>10</v>
      </c>
      <c r="D275" s="9" t="s">
        <v>42</v>
      </c>
      <c r="E275" s="11">
        <f>+E276+E277</f>
        <v>0</v>
      </c>
      <c r="F275" s="11">
        <f>+F276+F277</f>
        <v>0</v>
      </c>
      <c r="G275" s="11">
        <f>+G276+G277</f>
        <v>0</v>
      </c>
      <c r="H275" s="11">
        <f t="shared" si="9"/>
        <v>0</v>
      </c>
      <c r="I275" s="11">
        <f>+I276+I277</f>
        <v>0</v>
      </c>
      <c r="J275" s="11">
        <f t="shared" si="10"/>
        <v>0</v>
      </c>
    </row>
    <row r="276" spans="2:10" x14ac:dyDescent="0.55000000000000004">
      <c r="B276" s="67"/>
      <c r="C276" s="67"/>
      <c r="D276" s="9" t="s">
        <v>275</v>
      </c>
      <c r="E276" s="11"/>
      <c r="F276" s="11"/>
      <c r="G276" s="11"/>
      <c r="H276" s="11">
        <f t="shared" si="9"/>
        <v>0</v>
      </c>
      <c r="I276" s="11"/>
      <c r="J276" s="11">
        <f t="shared" si="10"/>
        <v>0</v>
      </c>
    </row>
    <row r="277" spans="2:10" x14ac:dyDescent="0.55000000000000004">
      <c r="B277" s="67"/>
      <c r="C277" s="67"/>
      <c r="D277" s="9" t="s">
        <v>276</v>
      </c>
      <c r="E277" s="11"/>
      <c r="F277" s="11"/>
      <c r="G277" s="11"/>
      <c r="H277" s="11">
        <f t="shared" si="9"/>
        <v>0</v>
      </c>
      <c r="I277" s="11"/>
      <c r="J277" s="11">
        <f t="shared" si="10"/>
        <v>0</v>
      </c>
    </row>
    <row r="278" spans="2:10" x14ac:dyDescent="0.55000000000000004">
      <c r="B278" s="67"/>
      <c r="C278" s="67"/>
      <c r="D278" s="9" t="s">
        <v>43</v>
      </c>
      <c r="E278" s="11">
        <f>+E279+E280</f>
        <v>0</v>
      </c>
      <c r="F278" s="11">
        <f>+F279+F280</f>
        <v>0</v>
      </c>
      <c r="G278" s="11">
        <f>+G279+G280</f>
        <v>0</v>
      </c>
      <c r="H278" s="11">
        <f t="shared" si="9"/>
        <v>0</v>
      </c>
      <c r="I278" s="11">
        <f>+I279+I280</f>
        <v>0</v>
      </c>
      <c r="J278" s="11">
        <f t="shared" si="10"/>
        <v>0</v>
      </c>
    </row>
    <row r="279" spans="2:10" x14ac:dyDescent="0.55000000000000004">
      <c r="B279" s="67"/>
      <c r="C279" s="67"/>
      <c r="D279" s="9" t="s">
        <v>277</v>
      </c>
      <c r="E279" s="11"/>
      <c r="F279" s="11"/>
      <c r="G279" s="11"/>
      <c r="H279" s="11">
        <f t="shared" si="9"/>
        <v>0</v>
      </c>
      <c r="I279" s="11"/>
      <c r="J279" s="11">
        <f t="shared" si="10"/>
        <v>0</v>
      </c>
    </row>
    <row r="280" spans="2:10" x14ac:dyDescent="0.55000000000000004">
      <c r="B280" s="67"/>
      <c r="C280" s="67"/>
      <c r="D280" s="9" t="s">
        <v>278</v>
      </c>
      <c r="E280" s="11"/>
      <c r="F280" s="11"/>
      <c r="G280" s="11"/>
      <c r="H280" s="11">
        <f t="shared" si="9"/>
        <v>0</v>
      </c>
      <c r="I280" s="11"/>
      <c r="J280" s="11">
        <f t="shared" si="10"/>
        <v>0</v>
      </c>
    </row>
    <row r="281" spans="2:10" x14ac:dyDescent="0.55000000000000004">
      <c r="B281" s="67"/>
      <c r="C281" s="67"/>
      <c r="D281" s="9" t="s">
        <v>44</v>
      </c>
      <c r="E281" s="11"/>
      <c r="F281" s="11"/>
      <c r="G281" s="11"/>
      <c r="H281" s="11">
        <f t="shared" si="9"/>
        <v>0</v>
      </c>
      <c r="I281" s="11"/>
      <c r="J281" s="11">
        <f t="shared" si="10"/>
        <v>0</v>
      </c>
    </row>
    <row r="282" spans="2:10" x14ac:dyDescent="0.55000000000000004">
      <c r="B282" s="67"/>
      <c r="C282" s="67"/>
      <c r="D282" s="9" t="s">
        <v>45</v>
      </c>
      <c r="E282" s="11">
        <f>+E283+E284</f>
        <v>0</v>
      </c>
      <c r="F282" s="11">
        <f>+F283+F284</f>
        <v>0</v>
      </c>
      <c r="G282" s="11">
        <f>+G283+G284</f>
        <v>0</v>
      </c>
      <c r="H282" s="11">
        <f t="shared" si="9"/>
        <v>0</v>
      </c>
      <c r="I282" s="11">
        <f>+I283+I284</f>
        <v>0</v>
      </c>
      <c r="J282" s="11">
        <f t="shared" si="10"/>
        <v>0</v>
      </c>
    </row>
    <row r="283" spans="2:10" x14ac:dyDescent="0.55000000000000004">
      <c r="B283" s="67"/>
      <c r="C283" s="67"/>
      <c r="D283" s="9" t="s">
        <v>279</v>
      </c>
      <c r="E283" s="11"/>
      <c r="F283" s="11"/>
      <c r="G283" s="11"/>
      <c r="H283" s="11">
        <f t="shared" si="9"/>
        <v>0</v>
      </c>
      <c r="I283" s="11"/>
      <c r="J283" s="11">
        <f t="shared" si="10"/>
        <v>0</v>
      </c>
    </row>
    <row r="284" spans="2:10" x14ac:dyDescent="0.55000000000000004">
      <c r="B284" s="67"/>
      <c r="C284" s="67"/>
      <c r="D284" s="9" t="s">
        <v>280</v>
      </c>
      <c r="E284" s="11"/>
      <c r="F284" s="11"/>
      <c r="G284" s="11"/>
      <c r="H284" s="11">
        <f t="shared" si="9"/>
        <v>0</v>
      </c>
      <c r="I284" s="11"/>
      <c r="J284" s="11">
        <f t="shared" si="10"/>
        <v>0</v>
      </c>
    </row>
    <row r="285" spans="2:10" x14ac:dyDescent="0.55000000000000004">
      <c r="B285" s="67"/>
      <c r="C285" s="67"/>
      <c r="D285" s="9" t="s">
        <v>46</v>
      </c>
      <c r="E285" s="11"/>
      <c r="F285" s="11"/>
      <c r="G285" s="11"/>
      <c r="H285" s="11">
        <f t="shared" si="9"/>
        <v>0</v>
      </c>
      <c r="I285" s="11"/>
      <c r="J285" s="11">
        <f t="shared" si="10"/>
        <v>0</v>
      </c>
    </row>
    <row r="286" spans="2:10" x14ac:dyDescent="0.55000000000000004">
      <c r="B286" s="67"/>
      <c r="C286" s="68"/>
      <c r="D286" s="13" t="s">
        <v>47</v>
      </c>
      <c r="E286" s="15">
        <f>+E275+E278+E281+E282+E285</f>
        <v>0</v>
      </c>
      <c r="F286" s="15">
        <f>+F275+F278+F281+F282+F285</f>
        <v>0</v>
      </c>
      <c r="G286" s="15">
        <f>+G275+G278+G281+G282+G285</f>
        <v>0</v>
      </c>
      <c r="H286" s="15">
        <f t="shared" si="9"/>
        <v>0</v>
      </c>
      <c r="I286" s="15">
        <f>+I275+I278+I281+I282+I285</f>
        <v>0</v>
      </c>
      <c r="J286" s="15">
        <f t="shared" si="10"/>
        <v>0</v>
      </c>
    </row>
    <row r="287" spans="2:10" x14ac:dyDescent="0.55000000000000004">
      <c r="B287" s="67"/>
      <c r="C287" s="66" t="s">
        <v>29</v>
      </c>
      <c r="D287" s="9" t="s">
        <v>48</v>
      </c>
      <c r="E287" s="11"/>
      <c r="F287" s="11"/>
      <c r="G287" s="11"/>
      <c r="H287" s="11">
        <f t="shared" si="9"/>
        <v>0</v>
      </c>
      <c r="I287" s="11"/>
      <c r="J287" s="11">
        <f t="shared" si="10"/>
        <v>0</v>
      </c>
    </row>
    <row r="288" spans="2:10" x14ac:dyDescent="0.55000000000000004">
      <c r="B288" s="67"/>
      <c r="C288" s="67"/>
      <c r="D288" s="9" t="s">
        <v>49</v>
      </c>
      <c r="E288" s="11">
        <f>+E289+E290+E291+E292</f>
        <v>0</v>
      </c>
      <c r="F288" s="11">
        <f>+F289+F290+F291+F292</f>
        <v>5412000</v>
      </c>
      <c r="G288" s="11">
        <f>+G289+G290+G291+G292</f>
        <v>0</v>
      </c>
      <c r="H288" s="11">
        <f t="shared" si="9"/>
        <v>5412000</v>
      </c>
      <c r="I288" s="11">
        <f>+I289+I290+I291+I292</f>
        <v>0</v>
      </c>
      <c r="J288" s="11">
        <f t="shared" si="10"/>
        <v>5412000</v>
      </c>
    </row>
    <row r="289" spans="2:10" x14ac:dyDescent="0.55000000000000004">
      <c r="B289" s="67"/>
      <c r="C289" s="67"/>
      <c r="D289" s="9" t="s">
        <v>281</v>
      </c>
      <c r="E289" s="11"/>
      <c r="F289" s="11"/>
      <c r="G289" s="11"/>
      <c r="H289" s="11">
        <f t="shared" si="9"/>
        <v>0</v>
      </c>
      <c r="I289" s="11"/>
      <c r="J289" s="11">
        <f t="shared" si="10"/>
        <v>0</v>
      </c>
    </row>
    <row r="290" spans="2:10" x14ac:dyDescent="0.55000000000000004">
      <c r="B290" s="67"/>
      <c r="C290" s="67"/>
      <c r="D290" s="9" t="s">
        <v>282</v>
      </c>
      <c r="E290" s="11"/>
      <c r="F290" s="11"/>
      <c r="G290" s="11"/>
      <c r="H290" s="11">
        <f t="shared" si="9"/>
        <v>0</v>
      </c>
      <c r="I290" s="11"/>
      <c r="J290" s="11">
        <f t="shared" si="10"/>
        <v>0</v>
      </c>
    </row>
    <row r="291" spans="2:10" x14ac:dyDescent="0.55000000000000004">
      <c r="B291" s="67"/>
      <c r="C291" s="67"/>
      <c r="D291" s="9" t="s">
        <v>283</v>
      </c>
      <c r="E291" s="11"/>
      <c r="F291" s="11"/>
      <c r="G291" s="11"/>
      <c r="H291" s="11">
        <f t="shared" si="9"/>
        <v>0</v>
      </c>
      <c r="I291" s="11"/>
      <c r="J291" s="11">
        <f t="shared" si="10"/>
        <v>0</v>
      </c>
    </row>
    <row r="292" spans="2:10" x14ac:dyDescent="0.55000000000000004">
      <c r="B292" s="67"/>
      <c r="C292" s="67"/>
      <c r="D292" s="9" t="s">
        <v>284</v>
      </c>
      <c r="E292" s="11"/>
      <c r="F292" s="11">
        <v>5412000</v>
      </c>
      <c r="G292" s="11"/>
      <c r="H292" s="11">
        <f t="shared" si="9"/>
        <v>5412000</v>
      </c>
      <c r="I292" s="11"/>
      <c r="J292" s="11">
        <f t="shared" si="10"/>
        <v>5412000</v>
      </c>
    </row>
    <row r="293" spans="2:10" x14ac:dyDescent="0.55000000000000004">
      <c r="B293" s="67"/>
      <c r="C293" s="67"/>
      <c r="D293" s="9" t="s">
        <v>50</v>
      </c>
      <c r="E293" s="11"/>
      <c r="F293" s="11"/>
      <c r="G293" s="11"/>
      <c r="H293" s="11">
        <f t="shared" si="9"/>
        <v>0</v>
      </c>
      <c r="I293" s="11"/>
      <c r="J293" s="11">
        <f t="shared" si="10"/>
        <v>0</v>
      </c>
    </row>
    <row r="294" spans="2:10" x14ac:dyDescent="0.55000000000000004">
      <c r="B294" s="67"/>
      <c r="C294" s="67"/>
      <c r="D294" s="9" t="s">
        <v>51</v>
      </c>
      <c r="E294" s="11"/>
      <c r="F294" s="11"/>
      <c r="G294" s="11"/>
      <c r="H294" s="11">
        <f t="shared" si="9"/>
        <v>0</v>
      </c>
      <c r="I294" s="11"/>
      <c r="J294" s="11">
        <f t="shared" si="10"/>
        <v>0</v>
      </c>
    </row>
    <row r="295" spans="2:10" x14ac:dyDescent="0.55000000000000004">
      <c r="B295" s="67"/>
      <c r="C295" s="67"/>
      <c r="D295" s="9" t="s">
        <v>52</v>
      </c>
      <c r="E295" s="11"/>
      <c r="F295" s="11"/>
      <c r="G295" s="11"/>
      <c r="H295" s="11">
        <f t="shared" si="9"/>
        <v>0</v>
      </c>
      <c r="I295" s="11"/>
      <c r="J295" s="11">
        <f t="shared" si="10"/>
        <v>0</v>
      </c>
    </row>
    <row r="296" spans="2:10" x14ac:dyDescent="0.55000000000000004">
      <c r="B296" s="67"/>
      <c r="C296" s="68"/>
      <c r="D296" s="13" t="s">
        <v>53</v>
      </c>
      <c r="E296" s="15">
        <f>+E287+E288+E293+E294+E295</f>
        <v>0</v>
      </c>
      <c r="F296" s="15">
        <f>+F287+F288+F293+F294+F295</f>
        <v>5412000</v>
      </c>
      <c r="G296" s="15">
        <f>+G287+G288+G293+G294+G295</f>
        <v>0</v>
      </c>
      <c r="H296" s="15">
        <f t="shared" si="9"/>
        <v>5412000</v>
      </c>
      <c r="I296" s="15">
        <f>+I287+I288+I293+I294+I295</f>
        <v>0</v>
      </c>
      <c r="J296" s="15">
        <f t="shared" si="10"/>
        <v>5412000</v>
      </c>
    </row>
    <row r="297" spans="2:10" x14ac:dyDescent="0.55000000000000004">
      <c r="B297" s="68"/>
      <c r="C297" s="19" t="s">
        <v>54</v>
      </c>
      <c r="D297" s="17"/>
      <c r="E297" s="18">
        <f xml:space="preserve"> +E286 - E296</f>
        <v>0</v>
      </c>
      <c r="F297" s="18">
        <f xml:space="preserve"> +F286 - F296</f>
        <v>-5412000</v>
      </c>
      <c r="G297" s="18">
        <f xml:space="preserve"> +G286 - G296</f>
        <v>0</v>
      </c>
      <c r="H297" s="18">
        <f t="shared" si="9"/>
        <v>-5412000</v>
      </c>
      <c r="I297" s="18">
        <f xml:space="preserve"> +I286 - I296</f>
        <v>0</v>
      </c>
      <c r="J297" s="18">
        <f>J286-J296</f>
        <v>-5412000</v>
      </c>
    </row>
    <row r="298" spans="2:10" x14ac:dyDescent="0.55000000000000004">
      <c r="B298" s="66" t="s">
        <v>55</v>
      </c>
      <c r="C298" s="66" t="s">
        <v>10</v>
      </c>
      <c r="D298" s="9" t="s">
        <v>56</v>
      </c>
      <c r="E298" s="11"/>
      <c r="F298" s="11"/>
      <c r="G298" s="11"/>
      <c r="H298" s="11">
        <f t="shared" si="9"/>
        <v>0</v>
      </c>
      <c r="I298" s="11"/>
      <c r="J298" s="11">
        <f t="shared" si="10"/>
        <v>0</v>
      </c>
    </row>
    <row r="299" spans="2:10" x14ac:dyDescent="0.55000000000000004">
      <c r="B299" s="67"/>
      <c r="C299" s="67"/>
      <c r="D299" s="9" t="s">
        <v>57</v>
      </c>
      <c r="E299" s="11"/>
      <c r="F299" s="11"/>
      <c r="G299" s="11"/>
      <c r="H299" s="11">
        <f t="shared" si="9"/>
        <v>0</v>
      </c>
      <c r="I299" s="11"/>
      <c r="J299" s="11">
        <f t="shared" si="10"/>
        <v>0</v>
      </c>
    </row>
    <row r="300" spans="2:10" x14ac:dyDescent="0.55000000000000004">
      <c r="B300" s="67"/>
      <c r="C300" s="67"/>
      <c r="D300" s="9" t="s">
        <v>58</v>
      </c>
      <c r="E300" s="11"/>
      <c r="F300" s="11"/>
      <c r="G300" s="11"/>
      <c r="H300" s="11">
        <f t="shared" si="9"/>
        <v>0</v>
      </c>
      <c r="I300" s="11"/>
      <c r="J300" s="11">
        <f t="shared" si="10"/>
        <v>0</v>
      </c>
    </row>
    <row r="301" spans="2:10" x14ac:dyDescent="0.55000000000000004">
      <c r="B301" s="67"/>
      <c r="C301" s="67"/>
      <c r="D301" s="9" t="s">
        <v>59</v>
      </c>
      <c r="E301" s="11"/>
      <c r="F301" s="11"/>
      <c r="G301" s="11"/>
      <c r="H301" s="11">
        <f t="shared" si="9"/>
        <v>0</v>
      </c>
      <c r="I301" s="11"/>
      <c r="J301" s="11">
        <f t="shared" si="10"/>
        <v>0</v>
      </c>
    </row>
    <row r="302" spans="2:10" x14ac:dyDescent="0.55000000000000004">
      <c r="B302" s="67"/>
      <c r="C302" s="67"/>
      <c r="D302" s="9" t="s">
        <v>60</v>
      </c>
      <c r="E302" s="11"/>
      <c r="F302" s="11"/>
      <c r="G302" s="11"/>
      <c r="H302" s="11">
        <f t="shared" si="9"/>
        <v>0</v>
      </c>
      <c r="I302" s="11"/>
      <c r="J302" s="11">
        <f t="shared" si="10"/>
        <v>0</v>
      </c>
    </row>
    <row r="303" spans="2:10" x14ac:dyDescent="0.55000000000000004">
      <c r="B303" s="67"/>
      <c r="C303" s="67"/>
      <c r="D303" s="9" t="s">
        <v>61</v>
      </c>
      <c r="E303" s="11">
        <f>+E304+E305+E306</f>
        <v>0</v>
      </c>
      <c r="F303" s="11">
        <f>+F304+F305+F306</f>
        <v>0</v>
      </c>
      <c r="G303" s="11">
        <f>+G304+G305+G306</f>
        <v>0</v>
      </c>
      <c r="H303" s="11">
        <f t="shared" si="9"/>
        <v>0</v>
      </c>
      <c r="I303" s="11">
        <f>+I304+I305+I306</f>
        <v>0</v>
      </c>
      <c r="J303" s="11">
        <f t="shared" si="10"/>
        <v>0</v>
      </c>
    </row>
    <row r="304" spans="2:10" x14ac:dyDescent="0.55000000000000004">
      <c r="B304" s="67"/>
      <c r="C304" s="67"/>
      <c r="D304" s="9" t="s">
        <v>285</v>
      </c>
      <c r="E304" s="11"/>
      <c r="F304" s="11"/>
      <c r="G304" s="11"/>
      <c r="H304" s="11">
        <f t="shared" si="9"/>
        <v>0</v>
      </c>
      <c r="I304" s="11"/>
      <c r="J304" s="11">
        <f t="shared" si="10"/>
        <v>0</v>
      </c>
    </row>
    <row r="305" spans="2:10" x14ac:dyDescent="0.55000000000000004">
      <c r="B305" s="67"/>
      <c r="C305" s="67"/>
      <c r="D305" s="9" t="s">
        <v>286</v>
      </c>
      <c r="E305" s="11"/>
      <c r="F305" s="11"/>
      <c r="G305" s="11"/>
      <c r="H305" s="11">
        <f t="shared" si="9"/>
        <v>0</v>
      </c>
      <c r="I305" s="11"/>
      <c r="J305" s="11">
        <f t="shared" si="10"/>
        <v>0</v>
      </c>
    </row>
    <row r="306" spans="2:10" x14ac:dyDescent="0.55000000000000004">
      <c r="B306" s="67"/>
      <c r="C306" s="67"/>
      <c r="D306" s="9" t="s">
        <v>287</v>
      </c>
      <c r="E306" s="11"/>
      <c r="F306" s="11"/>
      <c r="G306" s="11"/>
      <c r="H306" s="11">
        <f t="shared" si="9"/>
        <v>0</v>
      </c>
      <c r="I306" s="11"/>
      <c r="J306" s="11">
        <f t="shared" si="10"/>
        <v>0</v>
      </c>
    </row>
    <row r="307" spans="2:10" x14ac:dyDescent="0.55000000000000004">
      <c r="B307" s="67"/>
      <c r="C307" s="67"/>
      <c r="D307" s="9" t="s">
        <v>84</v>
      </c>
      <c r="E307" s="11"/>
      <c r="F307" s="11"/>
      <c r="G307" s="11"/>
      <c r="H307" s="11">
        <f t="shared" si="9"/>
        <v>0</v>
      </c>
      <c r="I307" s="11"/>
      <c r="J307" s="11">
        <f t="shared" si="10"/>
        <v>0</v>
      </c>
    </row>
    <row r="308" spans="2:10" x14ac:dyDescent="0.55000000000000004">
      <c r="B308" s="67"/>
      <c r="C308" s="67"/>
      <c r="D308" s="9" t="s">
        <v>102</v>
      </c>
      <c r="E308" s="11"/>
      <c r="F308" s="11"/>
      <c r="G308" s="11"/>
      <c r="H308" s="11">
        <f t="shared" si="9"/>
        <v>0</v>
      </c>
      <c r="I308" s="11"/>
      <c r="J308" s="11">
        <f t="shared" si="10"/>
        <v>0</v>
      </c>
    </row>
    <row r="309" spans="2:10" x14ac:dyDescent="0.55000000000000004">
      <c r="B309" s="67"/>
      <c r="C309" s="67"/>
      <c r="D309" s="9" t="s">
        <v>85</v>
      </c>
      <c r="E309" s="11"/>
      <c r="F309" s="11"/>
      <c r="G309" s="11"/>
      <c r="H309" s="11">
        <f t="shared" si="9"/>
        <v>0</v>
      </c>
      <c r="I309" s="11"/>
      <c r="J309" s="11">
        <f t="shared" si="10"/>
        <v>0</v>
      </c>
    </row>
    <row r="310" spans="2:10" x14ac:dyDescent="0.55000000000000004">
      <c r="B310" s="67"/>
      <c r="C310" s="67"/>
      <c r="D310" s="9" t="s">
        <v>103</v>
      </c>
      <c r="E310" s="11"/>
      <c r="F310" s="11"/>
      <c r="G310" s="11"/>
      <c r="H310" s="11">
        <f t="shared" si="9"/>
        <v>0</v>
      </c>
      <c r="I310" s="11"/>
      <c r="J310" s="11">
        <f t="shared" si="10"/>
        <v>0</v>
      </c>
    </row>
    <row r="311" spans="2:10" x14ac:dyDescent="0.55000000000000004">
      <c r="B311" s="67"/>
      <c r="C311" s="67"/>
      <c r="D311" s="9" t="s">
        <v>86</v>
      </c>
      <c r="E311" s="11"/>
      <c r="F311" s="11"/>
      <c r="G311" s="11"/>
      <c r="H311" s="11">
        <f t="shared" si="9"/>
        <v>0</v>
      </c>
      <c r="I311" s="11"/>
      <c r="J311" s="11">
        <f t="shared" si="10"/>
        <v>0</v>
      </c>
    </row>
    <row r="312" spans="2:10" x14ac:dyDescent="0.55000000000000004">
      <c r="B312" s="67"/>
      <c r="C312" s="67"/>
      <c r="D312" s="9" t="s">
        <v>104</v>
      </c>
      <c r="E312" s="11">
        <v>3500000</v>
      </c>
      <c r="F312" s="11"/>
      <c r="G312" s="11">
        <v>500000</v>
      </c>
      <c r="H312" s="11">
        <f t="shared" si="9"/>
        <v>4000000</v>
      </c>
      <c r="I312" s="11"/>
      <c r="J312" s="11">
        <f t="shared" si="10"/>
        <v>4000000</v>
      </c>
    </row>
    <row r="313" spans="2:10" x14ac:dyDescent="0.55000000000000004">
      <c r="B313" s="67"/>
      <c r="C313" s="67"/>
      <c r="D313" s="9" t="s">
        <v>299</v>
      </c>
      <c r="E313" s="11"/>
      <c r="F313" s="11"/>
      <c r="G313" s="11"/>
      <c r="H313" s="11">
        <f t="shared" si="9"/>
        <v>0</v>
      </c>
      <c r="I313" s="11"/>
      <c r="J313" s="11">
        <f t="shared" si="10"/>
        <v>0</v>
      </c>
    </row>
    <row r="314" spans="2:10" x14ac:dyDescent="0.55000000000000004">
      <c r="B314" s="67"/>
      <c r="C314" s="67"/>
      <c r="D314" s="9" t="s">
        <v>62</v>
      </c>
      <c r="E314" s="11">
        <v>19644</v>
      </c>
      <c r="F314" s="11"/>
      <c r="G314" s="11"/>
      <c r="H314" s="11">
        <f t="shared" si="9"/>
        <v>19644</v>
      </c>
      <c r="I314" s="11"/>
      <c r="J314" s="11">
        <f t="shared" si="10"/>
        <v>19644</v>
      </c>
    </row>
    <row r="315" spans="2:10" x14ac:dyDescent="0.55000000000000004">
      <c r="B315" s="67"/>
      <c r="C315" s="68"/>
      <c r="D315" s="13" t="s">
        <v>63</v>
      </c>
      <c r="E315" s="15">
        <f>+E298+E299+E300+E301+E302+E303+E307+E308+E309+E310+E311+E312+E313+E314</f>
        <v>3519644</v>
      </c>
      <c r="F315" s="15">
        <f>+F298+F299+F300+F301+F302+F303+F307+F308+F309+F310+F311+F312+F313+F314</f>
        <v>0</v>
      </c>
      <c r="G315" s="15">
        <f>+G298+G299+G300+G301+G302+G303+G307+G308+G309+G310+G311+G312+G313+G314</f>
        <v>500000</v>
      </c>
      <c r="H315" s="15">
        <f t="shared" si="9"/>
        <v>4019644</v>
      </c>
      <c r="I315" s="15">
        <f>+I298+I299+I300+I301+I302+I303+I307+I308+I309+I310+I311+I312+I313+I314</f>
        <v>0</v>
      </c>
      <c r="J315" s="15">
        <f t="shared" si="10"/>
        <v>4019644</v>
      </c>
    </row>
    <row r="316" spans="2:10" x14ac:dyDescent="0.55000000000000004">
      <c r="B316" s="67"/>
      <c r="C316" s="66" t="s">
        <v>29</v>
      </c>
      <c r="D316" s="9" t="s">
        <v>64</v>
      </c>
      <c r="E316" s="11"/>
      <c r="F316" s="11"/>
      <c r="G316" s="11"/>
      <c r="H316" s="11">
        <f t="shared" si="9"/>
        <v>0</v>
      </c>
      <c r="I316" s="11"/>
      <c r="J316" s="11">
        <f t="shared" si="10"/>
        <v>0</v>
      </c>
    </row>
    <row r="317" spans="2:10" x14ac:dyDescent="0.55000000000000004">
      <c r="B317" s="67"/>
      <c r="C317" s="67"/>
      <c r="D317" s="9" t="s">
        <v>65</v>
      </c>
      <c r="E317" s="11"/>
      <c r="F317" s="11"/>
      <c r="G317" s="11"/>
      <c r="H317" s="11">
        <f t="shared" si="9"/>
        <v>0</v>
      </c>
      <c r="I317" s="11"/>
      <c r="J317" s="11">
        <f t="shared" si="10"/>
        <v>0</v>
      </c>
    </row>
    <row r="318" spans="2:10" x14ac:dyDescent="0.55000000000000004">
      <c r="B318" s="67"/>
      <c r="C318" s="67"/>
      <c r="D318" s="9" t="s">
        <v>66</v>
      </c>
      <c r="E318" s="11"/>
      <c r="F318" s="11"/>
      <c r="G318" s="11"/>
      <c r="H318" s="11">
        <f t="shared" si="9"/>
        <v>0</v>
      </c>
      <c r="I318" s="11"/>
      <c r="J318" s="11">
        <f t="shared" si="10"/>
        <v>0</v>
      </c>
    </row>
    <row r="319" spans="2:10" x14ac:dyDescent="0.55000000000000004">
      <c r="B319" s="67"/>
      <c r="C319" s="67"/>
      <c r="D319" s="9" t="s">
        <v>67</v>
      </c>
      <c r="E319" s="11"/>
      <c r="F319" s="11"/>
      <c r="G319" s="11"/>
      <c r="H319" s="11">
        <f t="shared" si="9"/>
        <v>0</v>
      </c>
      <c r="I319" s="11"/>
      <c r="J319" s="11">
        <f t="shared" si="10"/>
        <v>0</v>
      </c>
    </row>
    <row r="320" spans="2:10" x14ac:dyDescent="0.55000000000000004">
      <c r="B320" s="67"/>
      <c r="C320" s="67"/>
      <c r="D320" s="9" t="s">
        <v>68</v>
      </c>
      <c r="E320" s="11">
        <f>+E321+E322+E323</f>
        <v>339618</v>
      </c>
      <c r="F320" s="11">
        <f>+F321+F322+F323</f>
        <v>0</v>
      </c>
      <c r="G320" s="11">
        <f>+G321+G322+G323</f>
        <v>49476</v>
      </c>
      <c r="H320" s="11">
        <f t="shared" si="9"/>
        <v>389094</v>
      </c>
      <c r="I320" s="11">
        <f>+I321+I322+I323</f>
        <v>0</v>
      </c>
      <c r="J320" s="11">
        <f t="shared" si="10"/>
        <v>389094</v>
      </c>
    </row>
    <row r="321" spans="2:10" x14ac:dyDescent="0.55000000000000004">
      <c r="B321" s="67"/>
      <c r="C321" s="67"/>
      <c r="D321" s="9" t="s">
        <v>288</v>
      </c>
      <c r="E321" s="11">
        <v>339618</v>
      </c>
      <c r="F321" s="11"/>
      <c r="G321" s="11">
        <v>49476</v>
      </c>
      <c r="H321" s="11">
        <f t="shared" si="9"/>
        <v>389094</v>
      </c>
      <c r="I321" s="11"/>
      <c r="J321" s="11">
        <f t="shared" si="10"/>
        <v>389094</v>
      </c>
    </row>
    <row r="322" spans="2:10" x14ac:dyDescent="0.55000000000000004">
      <c r="B322" s="67"/>
      <c r="C322" s="67"/>
      <c r="D322" s="9" t="s">
        <v>289</v>
      </c>
      <c r="E322" s="11"/>
      <c r="F322" s="11"/>
      <c r="G322" s="11"/>
      <c r="H322" s="11">
        <f t="shared" si="9"/>
        <v>0</v>
      </c>
      <c r="I322" s="11"/>
      <c r="J322" s="11">
        <f t="shared" si="10"/>
        <v>0</v>
      </c>
    </row>
    <row r="323" spans="2:10" x14ac:dyDescent="0.55000000000000004">
      <c r="B323" s="67"/>
      <c r="C323" s="67"/>
      <c r="D323" s="9" t="s">
        <v>290</v>
      </c>
      <c r="E323" s="11"/>
      <c r="F323" s="11"/>
      <c r="G323" s="11"/>
      <c r="H323" s="11">
        <f t="shared" si="9"/>
        <v>0</v>
      </c>
      <c r="I323" s="11"/>
      <c r="J323" s="11">
        <f t="shared" si="10"/>
        <v>0</v>
      </c>
    </row>
    <row r="324" spans="2:10" x14ac:dyDescent="0.55000000000000004">
      <c r="B324" s="67"/>
      <c r="C324" s="67"/>
      <c r="D324" s="9" t="s">
        <v>87</v>
      </c>
      <c r="E324" s="11"/>
      <c r="F324" s="11"/>
      <c r="G324" s="11"/>
      <c r="H324" s="11">
        <f t="shared" si="9"/>
        <v>0</v>
      </c>
      <c r="I324" s="11"/>
      <c r="J324" s="11">
        <f t="shared" si="10"/>
        <v>0</v>
      </c>
    </row>
    <row r="325" spans="2:10" x14ac:dyDescent="0.55000000000000004">
      <c r="B325" s="67"/>
      <c r="C325" s="67"/>
      <c r="D325" s="9" t="s">
        <v>105</v>
      </c>
      <c r="E325" s="11"/>
      <c r="F325" s="11"/>
      <c r="G325" s="11"/>
      <c r="H325" s="11">
        <f t="shared" si="9"/>
        <v>0</v>
      </c>
      <c r="I325" s="11"/>
      <c r="J325" s="11">
        <f t="shared" si="10"/>
        <v>0</v>
      </c>
    </row>
    <row r="326" spans="2:10" x14ac:dyDescent="0.55000000000000004">
      <c r="B326" s="67"/>
      <c r="C326" s="67"/>
      <c r="D326" s="9" t="s">
        <v>88</v>
      </c>
      <c r="E326" s="11"/>
      <c r="F326" s="11"/>
      <c r="G326" s="11"/>
      <c r="H326" s="11">
        <f t="shared" si="9"/>
        <v>0</v>
      </c>
      <c r="I326" s="11"/>
      <c r="J326" s="11">
        <f t="shared" si="10"/>
        <v>0</v>
      </c>
    </row>
    <row r="327" spans="2:10" x14ac:dyDescent="0.55000000000000004">
      <c r="B327" s="67"/>
      <c r="C327" s="67"/>
      <c r="D327" s="20" t="s">
        <v>106</v>
      </c>
      <c r="E327" s="21"/>
      <c r="F327" s="21"/>
      <c r="G327" s="21"/>
      <c r="H327" s="21">
        <f t="shared" si="9"/>
        <v>0</v>
      </c>
      <c r="I327" s="21"/>
      <c r="J327" s="21">
        <f t="shared" si="10"/>
        <v>0</v>
      </c>
    </row>
    <row r="328" spans="2:10" x14ac:dyDescent="0.55000000000000004">
      <c r="B328" s="67"/>
      <c r="C328" s="67"/>
      <c r="D328" s="20" t="s">
        <v>89</v>
      </c>
      <c r="E328" s="21"/>
      <c r="F328" s="21"/>
      <c r="G328" s="21"/>
      <c r="H328" s="21">
        <f t="shared" ref="H328:H336" si="11">+E328+F328+G328</f>
        <v>0</v>
      </c>
      <c r="I328" s="21"/>
      <c r="J328" s="21">
        <f t="shared" ref="J328:J335" si="12">H328-ABS(I328)</f>
        <v>0</v>
      </c>
    </row>
    <row r="329" spans="2:10" x14ac:dyDescent="0.55000000000000004">
      <c r="B329" s="67"/>
      <c r="C329" s="67"/>
      <c r="D329" s="20" t="s">
        <v>107</v>
      </c>
      <c r="E329" s="21"/>
      <c r="F329" s="21">
        <v>510000</v>
      </c>
      <c r="G329" s="21"/>
      <c r="H329" s="21">
        <f t="shared" si="11"/>
        <v>510000</v>
      </c>
      <c r="I329" s="21"/>
      <c r="J329" s="21">
        <f t="shared" si="12"/>
        <v>510000</v>
      </c>
    </row>
    <row r="330" spans="2:10" x14ac:dyDescent="0.55000000000000004">
      <c r="B330" s="67"/>
      <c r="C330" s="67"/>
      <c r="D330" s="38" t="s">
        <v>300</v>
      </c>
      <c r="E330" s="21"/>
      <c r="F330" s="21"/>
      <c r="G330" s="21"/>
      <c r="H330" s="21">
        <f t="shared" si="11"/>
        <v>0</v>
      </c>
      <c r="I330" s="21"/>
      <c r="J330" s="21">
        <f t="shared" si="12"/>
        <v>0</v>
      </c>
    </row>
    <row r="331" spans="2:10" x14ac:dyDescent="0.55000000000000004">
      <c r="B331" s="67"/>
      <c r="C331" s="67"/>
      <c r="D331" s="20" t="s">
        <v>69</v>
      </c>
      <c r="E331" s="21"/>
      <c r="F331" s="21"/>
      <c r="G331" s="21"/>
      <c r="H331" s="21">
        <f t="shared" si="11"/>
        <v>0</v>
      </c>
      <c r="I331" s="21"/>
      <c r="J331" s="21">
        <f t="shared" si="12"/>
        <v>0</v>
      </c>
    </row>
    <row r="332" spans="2:10" x14ac:dyDescent="0.55000000000000004">
      <c r="B332" s="67"/>
      <c r="C332" s="68"/>
      <c r="D332" s="22" t="s">
        <v>70</v>
      </c>
      <c r="E332" s="23">
        <f>+E316+E317+E318+E319+E320+E324+E325+E326+E327+E328+E329+E330+E331</f>
        <v>339618</v>
      </c>
      <c r="F332" s="23">
        <f>+F316+F317+F318+F319+F320+F324+F325+F326+F327+F328+F329+F330+F331</f>
        <v>510000</v>
      </c>
      <c r="G332" s="23">
        <f>+G316+G317+G318+G319+G320+G324+G325+G326+G327+G328+G329+G330+G331</f>
        <v>49476</v>
      </c>
      <c r="H332" s="23">
        <f t="shared" si="11"/>
        <v>899094</v>
      </c>
      <c r="I332" s="23">
        <f>+I316+I317+I318+I319+I320+I324+I325+I326+I327+I328+I329+I330+I331</f>
        <v>0</v>
      </c>
      <c r="J332" s="23">
        <f t="shared" si="12"/>
        <v>899094</v>
      </c>
    </row>
    <row r="333" spans="2:10" x14ac:dyDescent="0.55000000000000004">
      <c r="B333" s="68"/>
      <c r="C333" s="19" t="s">
        <v>71</v>
      </c>
      <c r="D333" s="17"/>
      <c r="E333" s="18">
        <f xml:space="preserve"> +E315 - E332</f>
        <v>3180026</v>
      </c>
      <c r="F333" s="18">
        <f xml:space="preserve"> +F315 - F332</f>
        <v>-510000</v>
      </c>
      <c r="G333" s="18">
        <f xml:space="preserve"> +G315 - G332</f>
        <v>450524</v>
      </c>
      <c r="H333" s="18">
        <f t="shared" si="11"/>
        <v>3120550</v>
      </c>
      <c r="I333" s="18">
        <f xml:space="preserve"> +I315 - I332</f>
        <v>0</v>
      </c>
      <c r="J333" s="18">
        <f>J315-J332</f>
        <v>3120550</v>
      </c>
    </row>
    <row r="334" spans="2:10" x14ac:dyDescent="0.55000000000000004">
      <c r="B334" s="19" t="s">
        <v>90</v>
      </c>
      <c r="C334" s="16"/>
      <c r="D334" s="17"/>
      <c r="E334" s="18">
        <f xml:space="preserve"> +E274 +E297 +E333</f>
        <v>-16600</v>
      </c>
      <c r="F334" s="18">
        <f xml:space="preserve"> +F274 +F297 +F333</f>
        <v>133876</v>
      </c>
      <c r="G334" s="18">
        <f xml:space="preserve"> +G274 +G297 +G333</f>
        <v>-19402</v>
      </c>
      <c r="H334" s="18">
        <f t="shared" si="11"/>
        <v>97874</v>
      </c>
      <c r="I334" s="18">
        <f xml:space="preserve"> +I274 +I297 +I333</f>
        <v>0</v>
      </c>
      <c r="J334" s="18">
        <f>J274+J297+J333</f>
        <v>97874</v>
      </c>
    </row>
    <row r="335" spans="2:10" x14ac:dyDescent="0.55000000000000004">
      <c r="B335" s="19" t="s">
        <v>91</v>
      </c>
      <c r="C335" s="16"/>
      <c r="D335" s="17"/>
      <c r="E335" s="18">
        <v>1590566</v>
      </c>
      <c r="F335" s="18">
        <v>15629214</v>
      </c>
      <c r="G335" s="18">
        <v>48604</v>
      </c>
      <c r="H335" s="18">
        <f t="shared" si="11"/>
        <v>17268384</v>
      </c>
      <c r="I335" s="18"/>
      <c r="J335" s="18">
        <f t="shared" si="12"/>
        <v>17268384</v>
      </c>
    </row>
    <row r="336" spans="2:10" x14ac:dyDescent="0.55000000000000004">
      <c r="B336" s="19" t="s">
        <v>92</v>
      </c>
      <c r="C336" s="16"/>
      <c r="D336" s="17"/>
      <c r="E336" s="18">
        <f xml:space="preserve"> +E334 +E335</f>
        <v>1573966</v>
      </c>
      <c r="F336" s="18">
        <f xml:space="preserve"> +F334 +F335</f>
        <v>15763090</v>
      </c>
      <c r="G336" s="18">
        <f xml:space="preserve"> +G334 +G335</f>
        <v>29202</v>
      </c>
      <c r="H336" s="18">
        <f t="shared" si="11"/>
        <v>17366258</v>
      </c>
      <c r="I336" s="18">
        <f xml:space="preserve"> +I334 +I335</f>
        <v>0</v>
      </c>
      <c r="J336" s="18">
        <f>J334+J335</f>
        <v>17366258</v>
      </c>
    </row>
  </sheetData>
  <mergeCells count="16">
    <mergeCell ref="B2:J2"/>
    <mergeCell ref="B3:J3"/>
    <mergeCell ref="B5:D6"/>
    <mergeCell ref="E5:G5"/>
    <mergeCell ref="H5:H6"/>
    <mergeCell ref="I5:I6"/>
    <mergeCell ref="J5:J6"/>
    <mergeCell ref="B298:B333"/>
    <mergeCell ref="C298:C315"/>
    <mergeCell ref="C316:C332"/>
    <mergeCell ref="B7:B274"/>
    <mergeCell ref="C7:C194"/>
    <mergeCell ref="C195:C273"/>
    <mergeCell ref="B275:B297"/>
    <mergeCell ref="C275:C286"/>
    <mergeCell ref="C287:C296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E6248-E9F2-40CA-89FF-872C678D13D3}">
  <dimension ref="B1:I336"/>
  <sheetViews>
    <sheetView workbookViewId="0">
      <selection sqref="A1:XFD1048576"/>
    </sheetView>
  </sheetViews>
  <sheetFormatPr defaultRowHeight="18" x14ac:dyDescent="0.55000000000000004"/>
  <cols>
    <col min="1" max="3" width="2.83203125" customWidth="1"/>
    <col min="4" max="4" width="44.33203125" customWidth="1"/>
    <col min="5" max="9" width="20.75" customWidth="1"/>
  </cols>
  <sheetData>
    <row r="1" spans="2:9" ht="22" x14ac:dyDescent="0.55000000000000004">
      <c r="B1" s="1"/>
      <c r="C1" s="1"/>
      <c r="D1" s="1"/>
      <c r="E1" s="1"/>
      <c r="F1" s="1"/>
      <c r="H1" s="35"/>
      <c r="I1" s="36" t="s">
        <v>294</v>
      </c>
    </row>
    <row r="2" spans="2:9" ht="22" x14ac:dyDescent="0.55000000000000004">
      <c r="B2" s="69" t="s">
        <v>315</v>
      </c>
      <c r="C2" s="69"/>
      <c r="D2" s="69"/>
      <c r="E2" s="69"/>
      <c r="F2" s="69"/>
      <c r="G2" s="69"/>
      <c r="H2" s="69"/>
      <c r="I2" s="69"/>
    </row>
    <row r="3" spans="2:9" ht="22" x14ac:dyDescent="0.55000000000000004">
      <c r="B3" s="70" t="s">
        <v>2</v>
      </c>
      <c r="C3" s="70"/>
      <c r="D3" s="70"/>
      <c r="E3" s="70"/>
      <c r="F3" s="70"/>
      <c r="G3" s="70"/>
      <c r="H3" s="70"/>
      <c r="I3" s="70"/>
    </row>
    <row r="4" spans="2:9" x14ac:dyDescent="0.55000000000000004">
      <c r="B4" s="4"/>
      <c r="C4" s="4"/>
      <c r="D4" s="4"/>
      <c r="E4" s="4"/>
      <c r="F4" s="4"/>
      <c r="G4" s="2"/>
      <c r="H4" s="2"/>
      <c r="I4" s="4" t="s">
        <v>3</v>
      </c>
    </row>
    <row r="5" spans="2:9" x14ac:dyDescent="0.55000000000000004">
      <c r="B5" s="75" t="s">
        <v>4</v>
      </c>
      <c r="C5" s="76"/>
      <c r="D5" s="77"/>
      <c r="E5" s="71" t="s">
        <v>296</v>
      </c>
      <c r="F5" s="83"/>
      <c r="G5" s="81" t="s">
        <v>99</v>
      </c>
      <c r="H5" s="81" t="s">
        <v>82</v>
      </c>
      <c r="I5" s="81" t="s">
        <v>297</v>
      </c>
    </row>
    <row r="6" spans="2:9" ht="40.5" x14ac:dyDescent="0.55000000000000004">
      <c r="B6" s="78"/>
      <c r="C6" s="79"/>
      <c r="D6" s="80"/>
      <c r="E6" s="37" t="s">
        <v>316</v>
      </c>
      <c r="F6" s="39" t="s">
        <v>317</v>
      </c>
      <c r="G6" s="82"/>
      <c r="H6" s="82"/>
      <c r="I6" s="82"/>
    </row>
    <row r="7" spans="2:9" x14ac:dyDescent="0.55000000000000004">
      <c r="B7" s="66" t="s">
        <v>9</v>
      </c>
      <c r="C7" s="66" t="s">
        <v>10</v>
      </c>
      <c r="D7" s="6" t="s">
        <v>11</v>
      </c>
      <c r="E7" s="8">
        <f>+E8+E12+E20+E27+E30+E34+E46+E54</f>
        <v>0</v>
      </c>
      <c r="F7" s="8">
        <f>+F8+F12+F20+F27+F30+F34+F46+F54</f>
        <v>0</v>
      </c>
      <c r="G7" s="8">
        <f>+E7+F7</f>
        <v>0</v>
      </c>
      <c r="H7" s="8">
        <f>+H8+H12+H20+H27+H30+H34+H46+H54</f>
        <v>0</v>
      </c>
      <c r="I7" s="8">
        <f>G7-ABS(H7)</f>
        <v>0</v>
      </c>
    </row>
    <row r="8" spans="2:9" x14ac:dyDescent="0.55000000000000004">
      <c r="B8" s="67"/>
      <c r="C8" s="67"/>
      <c r="D8" s="9" t="s">
        <v>110</v>
      </c>
      <c r="E8" s="11">
        <f>+E9+E10+E11</f>
        <v>0</v>
      </c>
      <c r="F8" s="11">
        <f>+F9+F10+F11</f>
        <v>0</v>
      </c>
      <c r="G8" s="11">
        <f t="shared" ref="G8:G71" si="0">+E8+F8</f>
        <v>0</v>
      </c>
      <c r="H8" s="11">
        <f>+H9+H10+H11</f>
        <v>0</v>
      </c>
      <c r="I8" s="11">
        <f t="shared" ref="I8:I71" si="1">G8-ABS(H8)</f>
        <v>0</v>
      </c>
    </row>
    <row r="9" spans="2:9" x14ac:dyDescent="0.55000000000000004">
      <c r="B9" s="67"/>
      <c r="C9" s="67"/>
      <c r="D9" s="9" t="s">
        <v>111</v>
      </c>
      <c r="E9" s="11"/>
      <c r="F9" s="11"/>
      <c r="G9" s="11">
        <f t="shared" si="0"/>
        <v>0</v>
      </c>
      <c r="H9" s="11"/>
      <c r="I9" s="11">
        <f t="shared" si="1"/>
        <v>0</v>
      </c>
    </row>
    <row r="10" spans="2:9" x14ac:dyDescent="0.55000000000000004">
      <c r="B10" s="67"/>
      <c r="C10" s="67"/>
      <c r="D10" s="9" t="s">
        <v>112</v>
      </c>
      <c r="E10" s="11"/>
      <c r="F10" s="11"/>
      <c r="G10" s="11">
        <f t="shared" si="0"/>
        <v>0</v>
      </c>
      <c r="H10" s="11"/>
      <c r="I10" s="11">
        <f t="shared" si="1"/>
        <v>0</v>
      </c>
    </row>
    <row r="11" spans="2:9" x14ac:dyDescent="0.55000000000000004">
      <c r="B11" s="67"/>
      <c r="C11" s="67"/>
      <c r="D11" s="9" t="s">
        <v>113</v>
      </c>
      <c r="E11" s="11"/>
      <c r="F11" s="11"/>
      <c r="G11" s="11">
        <f t="shared" si="0"/>
        <v>0</v>
      </c>
      <c r="H11" s="11"/>
      <c r="I11" s="11">
        <f t="shared" si="1"/>
        <v>0</v>
      </c>
    </row>
    <row r="12" spans="2:9" x14ac:dyDescent="0.55000000000000004">
      <c r="B12" s="67"/>
      <c r="C12" s="67"/>
      <c r="D12" s="9" t="s">
        <v>114</v>
      </c>
      <c r="E12" s="11">
        <f>+E13+E14+E15+E16+E17+E18+E19</f>
        <v>0</v>
      </c>
      <c r="F12" s="11">
        <f>+F13+F14+F15+F16+F17+F18+F19</f>
        <v>0</v>
      </c>
      <c r="G12" s="11">
        <f t="shared" si="0"/>
        <v>0</v>
      </c>
      <c r="H12" s="11">
        <f>+H13+H14+H15+H16+H17+H18+H19</f>
        <v>0</v>
      </c>
      <c r="I12" s="11">
        <f t="shared" si="1"/>
        <v>0</v>
      </c>
    </row>
    <row r="13" spans="2:9" x14ac:dyDescent="0.55000000000000004">
      <c r="B13" s="67"/>
      <c r="C13" s="67"/>
      <c r="D13" s="9" t="s">
        <v>111</v>
      </c>
      <c r="E13" s="11"/>
      <c r="F13" s="11"/>
      <c r="G13" s="11">
        <f t="shared" si="0"/>
        <v>0</v>
      </c>
      <c r="H13" s="11"/>
      <c r="I13" s="11">
        <f t="shared" si="1"/>
        <v>0</v>
      </c>
    </row>
    <row r="14" spans="2:9" x14ac:dyDescent="0.55000000000000004">
      <c r="B14" s="67"/>
      <c r="C14" s="67"/>
      <c r="D14" s="9" t="s">
        <v>115</v>
      </c>
      <c r="E14" s="11"/>
      <c r="F14" s="11"/>
      <c r="G14" s="11">
        <f t="shared" si="0"/>
        <v>0</v>
      </c>
      <c r="H14" s="11"/>
      <c r="I14" s="11">
        <f t="shared" si="1"/>
        <v>0</v>
      </c>
    </row>
    <row r="15" spans="2:9" x14ac:dyDescent="0.55000000000000004">
      <c r="B15" s="67"/>
      <c r="C15" s="67"/>
      <c r="D15" s="9" t="s">
        <v>116</v>
      </c>
      <c r="E15" s="11"/>
      <c r="F15" s="11"/>
      <c r="G15" s="11">
        <f t="shared" si="0"/>
        <v>0</v>
      </c>
      <c r="H15" s="11"/>
      <c r="I15" s="11">
        <f t="shared" si="1"/>
        <v>0</v>
      </c>
    </row>
    <row r="16" spans="2:9" x14ac:dyDescent="0.55000000000000004">
      <c r="B16" s="67"/>
      <c r="C16" s="67"/>
      <c r="D16" s="9" t="s">
        <v>117</v>
      </c>
      <c r="E16" s="11"/>
      <c r="F16" s="11"/>
      <c r="G16" s="11">
        <f t="shared" si="0"/>
        <v>0</v>
      </c>
      <c r="H16" s="11"/>
      <c r="I16" s="11">
        <f t="shared" si="1"/>
        <v>0</v>
      </c>
    </row>
    <row r="17" spans="2:9" x14ac:dyDescent="0.55000000000000004">
      <c r="B17" s="67"/>
      <c r="C17" s="67"/>
      <c r="D17" s="9" t="s">
        <v>118</v>
      </c>
      <c r="E17" s="11"/>
      <c r="F17" s="11"/>
      <c r="G17" s="11">
        <f t="shared" si="0"/>
        <v>0</v>
      </c>
      <c r="H17" s="11"/>
      <c r="I17" s="11">
        <f t="shared" si="1"/>
        <v>0</v>
      </c>
    </row>
    <row r="18" spans="2:9" x14ac:dyDescent="0.55000000000000004">
      <c r="B18" s="67"/>
      <c r="C18" s="67"/>
      <c r="D18" s="9" t="s">
        <v>119</v>
      </c>
      <c r="E18" s="11"/>
      <c r="F18" s="11"/>
      <c r="G18" s="11">
        <f t="shared" si="0"/>
        <v>0</v>
      </c>
      <c r="H18" s="11"/>
      <c r="I18" s="11">
        <f t="shared" si="1"/>
        <v>0</v>
      </c>
    </row>
    <row r="19" spans="2:9" x14ac:dyDescent="0.55000000000000004">
      <c r="B19" s="67"/>
      <c r="C19" s="67"/>
      <c r="D19" s="9" t="s">
        <v>120</v>
      </c>
      <c r="E19" s="11"/>
      <c r="F19" s="11"/>
      <c r="G19" s="11">
        <f t="shared" si="0"/>
        <v>0</v>
      </c>
      <c r="H19" s="11"/>
      <c r="I19" s="11">
        <f t="shared" si="1"/>
        <v>0</v>
      </c>
    </row>
    <row r="20" spans="2:9" x14ac:dyDescent="0.55000000000000004">
      <c r="B20" s="67"/>
      <c r="C20" s="67"/>
      <c r="D20" s="9" t="s">
        <v>121</v>
      </c>
      <c r="E20" s="11">
        <f>+E21+E22+E23+E24+E25+E26</f>
        <v>0</v>
      </c>
      <c r="F20" s="11">
        <f>+F21+F22+F23+F24+F25+F26</f>
        <v>0</v>
      </c>
      <c r="G20" s="11">
        <f t="shared" si="0"/>
        <v>0</v>
      </c>
      <c r="H20" s="11">
        <f>+H21+H22+H23+H24+H25+H26</f>
        <v>0</v>
      </c>
      <c r="I20" s="11">
        <f t="shared" si="1"/>
        <v>0</v>
      </c>
    </row>
    <row r="21" spans="2:9" x14ac:dyDescent="0.55000000000000004">
      <c r="B21" s="67"/>
      <c r="C21" s="67"/>
      <c r="D21" s="9" t="s">
        <v>111</v>
      </c>
      <c r="E21" s="11"/>
      <c r="F21" s="11"/>
      <c r="G21" s="11">
        <f t="shared" si="0"/>
        <v>0</v>
      </c>
      <c r="H21" s="11"/>
      <c r="I21" s="11">
        <f t="shared" si="1"/>
        <v>0</v>
      </c>
    </row>
    <row r="22" spans="2:9" x14ac:dyDescent="0.55000000000000004">
      <c r="B22" s="67"/>
      <c r="C22" s="67"/>
      <c r="D22" s="9" t="s">
        <v>115</v>
      </c>
      <c r="E22" s="11"/>
      <c r="F22" s="11"/>
      <c r="G22" s="11">
        <f t="shared" si="0"/>
        <v>0</v>
      </c>
      <c r="H22" s="11"/>
      <c r="I22" s="11">
        <f t="shared" si="1"/>
        <v>0</v>
      </c>
    </row>
    <row r="23" spans="2:9" x14ac:dyDescent="0.55000000000000004">
      <c r="B23" s="67"/>
      <c r="C23" s="67"/>
      <c r="D23" s="9" t="s">
        <v>116</v>
      </c>
      <c r="E23" s="11"/>
      <c r="F23" s="11"/>
      <c r="G23" s="11">
        <f t="shared" si="0"/>
        <v>0</v>
      </c>
      <c r="H23" s="11"/>
      <c r="I23" s="11">
        <f t="shared" si="1"/>
        <v>0</v>
      </c>
    </row>
    <row r="24" spans="2:9" x14ac:dyDescent="0.55000000000000004">
      <c r="B24" s="67"/>
      <c r="C24" s="67"/>
      <c r="D24" s="9" t="s">
        <v>117</v>
      </c>
      <c r="E24" s="11"/>
      <c r="F24" s="11"/>
      <c r="G24" s="11">
        <f t="shared" si="0"/>
        <v>0</v>
      </c>
      <c r="H24" s="11"/>
      <c r="I24" s="11">
        <f t="shared" si="1"/>
        <v>0</v>
      </c>
    </row>
    <row r="25" spans="2:9" x14ac:dyDescent="0.55000000000000004">
      <c r="B25" s="67"/>
      <c r="C25" s="67"/>
      <c r="D25" s="9" t="s">
        <v>118</v>
      </c>
      <c r="E25" s="11"/>
      <c r="F25" s="11"/>
      <c r="G25" s="11">
        <f t="shared" si="0"/>
        <v>0</v>
      </c>
      <c r="H25" s="11"/>
      <c r="I25" s="11">
        <f t="shared" si="1"/>
        <v>0</v>
      </c>
    </row>
    <row r="26" spans="2:9" x14ac:dyDescent="0.55000000000000004">
      <c r="B26" s="67"/>
      <c r="C26" s="67"/>
      <c r="D26" s="9" t="s">
        <v>119</v>
      </c>
      <c r="E26" s="11"/>
      <c r="F26" s="11"/>
      <c r="G26" s="11">
        <f t="shared" si="0"/>
        <v>0</v>
      </c>
      <c r="H26" s="11"/>
      <c r="I26" s="11">
        <f t="shared" si="1"/>
        <v>0</v>
      </c>
    </row>
    <row r="27" spans="2:9" x14ac:dyDescent="0.55000000000000004">
      <c r="B27" s="67"/>
      <c r="C27" s="67"/>
      <c r="D27" s="9" t="s">
        <v>122</v>
      </c>
      <c r="E27" s="11">
        <f>+E28+E29</f>
        <v>0</v>
      </c>
      <c r="F27" s="11">
        <f>+F28+F29</f>
        <v>0</v>
      </c>
      <c r="G27" s="11">
        <f t="shared" si="0"/>
        <v>0</v>
      </c>
      <c r="H27" s="11">
        <f>+H28+H29</f>
        <v>0</v>
      </c>
      <c r="I27" s="11">
        <f t="shared" si="1"/>
        <v>0</v>
      </c>
    </row>
    <row r="28" spans="2:9" x14ac:dyDescent="0.55000000000000004">
      <c r="B28" s="67"/>
      <c r="C28" s="67"/>
      <c r="D28" s="9" t="s">
        <v>123</v>
      </c>
      <c r="E28" s="11"/>
      <c r="F28" s="11"/>
      <c r="G28" s="11">
        <f t="shared" si="0"/>
        <v>0</v>
      </c>
      <c r="H28" s="11"/>
      <c r="I28" s="11">
        <f t="shared" si="1"/>
        <v>0</v>
      </c>
    </row>
    <row r="29" spans="2:9" x14ac:dyDescent="0.55000000000000004">
      <c r="B29" s="67"/>
      <c r="C29" s="67"/>
      <c r="D29" s="9" t="s">
        <v>124</v>
      </c>
      <c r="E29" s="11"/>
      <c r="F29" s="11"/>
      <c r="G29" s="11">
        <f t="shared" si="0"/>
        <v>0</v>
      </c>
      <c r="H29" s="11"/>
      <c r="I29" s="11">
        <f t="shared" si="1"/>
        <v>0</v>
      </c>
    </row>
    <row r="30" spans="2:9" x14ac:dyDescent="0.55000000000000004">
      <c r="B30" s="67"/>
      <c r="C30" s="67"/>
      <c r="D30" s="9" t="s">
        <v>125</v>
      </c>
      <c r="E30" s="11">
        <f>+E31+E32+E33</f>
        <v>0</v>
      </c>
      <c r="F30" s="11">
        <f>+F31+F32+F33</f>
        <v>0</v>
      </c>
      <c r="G30" s="11">
        <f t="shared" si="0"/>
        <v>0</v>
      </c>
      <c r="H30" s="11">
        <f>+H31+H32+H33</f>
        <v>0</v>
      </c>
      <c r="I30" s="11">
        <f t="shared" si="1"/>
        <v>0</v>
      </c>
    </row>
    <row r="31" spans="2:9" x14ac:dyDescent="0.55000000000000004">
      <c r="B31" s="67"/>
      <c r="C31" s="67"/>
      <c r="D31" s="9" t="s">
        <v>126</v>
      </c>
      <c r="E31" s="11"/>
      <c r="F31" s="11"/>
      <c r="G31" s="11">
        <f t="shared" si="0"/>
        <v>0</v>
      </c>
      <c r="H31" s="11"/>
      <c r="I31" s="11">
        <f t="shared" si="1"/>
        <v>0</v>
      </c>
    </row>
    <row r="32" spans="2:9" x14ac:dyDescent="0.55000000000000004">
      <c r="B32" s="67"/>
      <c r="C32" s="67"/>
      <c r="D32" s="9" t="s">
        <v>127</v>
      </c>
      <c r="E32" s="11"/>
      <c r="F32" s="11"/>
      <c r="G32" s="11">
        <f t="shared" si="0"/>
        <v>0</v>
      </c>
      <c r="H32" s="11"/>
      <c r="I32" s="11">
        <f t="shared" si="1"/>
        <v>0</v>
      </c>
    </row>
    <row r="33" spans="2:9" x14ac:dyDescent="0.55000000000000004">
      <c r="B33" s="67"/>
      <c r="C33" s="67"/>
      <c r="D33" s="9" t="s">
        <v>128</v>
      </c>
      <c r="E33" s="11"/>
      <c r="F33" s="11"/>
      <c r="G33" s="11">
        <f t="shared" si="0"/>
        <v>0</v>
      </c>
      <c r="H33" s="11"/>
      <c r="I33" s="11">
        <f t="shared" si="1"/>
        <v>0</v>
      </c>
    </row>
    <row r="34" spans="2:9" x14ac:dyDescent="0.55000000000000004">
      <c r="B34" s="67"/>
      <c r="C34" s="67"/>
      <c r="D34" s="9" t="s">
        <v>129</v>
      </c>
      <c r="E34" s="11">
        <f>+E35+E36+E37+E38+E39+E40+E41+E42+E43+E44+E45</f>
        <v>0</v>
      </c>
      <c r="F34" s="11">
        <f>+F35+F36+F37+F38+F39+F40+F41+F42+F43+F44+F45</f>
        <v>0</v>
      </c>
      <c r="G34" s="11">
        <f t="shared" si="0"/>
        <v>0</v>
      </c>
      <c r="H34" s="11">
        <f>+H35+H36+H37+H38+H39+H40+H41+H42+H43+H44+H45</f>
        <v>0</v>
      </c>
      <c r="I34" s="11">
        <f t="shared" si="1"/>
        <v>0</v>
      </c>
    </row>
    <row r="35" spans="2:9" x14ac:dyDescent="0.55000000000000004">
      <c r="B35" s="67"/>
      <c r="C35" s="67"/>
      <c r="D35" s="9" t="s">
        <v>130</v>
      </c>
      <c r="E35" s="11"/>
      <c r="F35" s="11"/>
      <c r="G35" s="11">
        <f t="shared" si="0"/>
        <v>0</v>
      </c>
      <c r="H35" s="11"/>
      <c r="I35" s="11">
        <f t="shared" si="1"/>
        <v>0</v>
      </c>
    </row>
    <row r="36" spans="2:9" x14ac:dyDescent="0.55000000000000004">
      <c r="B36" s="67"/>
      <c r="C36" s="67"/>
      <c r="D36" s="9" t="s">
        <v>131</v>
      </c>
      <c r="E36" s="11"/>
      <c r="F36" s="11"/>
      <c r="G36" s="11">
        <f t="shared" si="0"/>
        <v>0</v>
      </c>
      <c r="H36" s="11"/>
      <c r="I36" s="11">
        <f t="shared" si="1"/>
        <v>0</v>
      </c>
    </row>
    <row r="37" spans="2:9" x14ac:dyDescent="0.55000000000000004">
      <c r="B37" s="67"/>
      <c r="C37" s="67"/>
      <c r="D37" s="9" t="s">
        <v>132</v>
      </c>
      <c r="E37" s="11"/>
      <c r="F37" s="11"/>
      <c r="G37" s="11">
        <f t="shared" si="0"/>
        <v>0</v>
      </c>
      <c r="H37" s="11"/>
      <c r="I37" s="11">
        <f t="shared" si="1"/>
        <v>0</v>
      </c>
    </row>
    <row r="38" spans="2:9" x14ac:dyDescent="0.55000000000000004">
      <c r="B38" s="67"/>
      <c r="C38" s="67"/>
      <c r="D38" s="9" t="s">
        <v>133</v>
      </c>
      <c r="E38" s="11"/>
      <c r="F38" s="11"/>
      <c r="G38" s="11">
        <f t="shared" si="0"/>
        <v>0</v>
      </c>
      <c r="H38" s="11"/>
      <c r="I38" s="11">
        <f t="shared" si="1"/>
        <v>0</v>
      </c>
    </row>
    <row r="39" spans="2:9" x14ac:dyDescent="0.55000000000000004">
      <c r="B39" s="67"/>
      <c r="C39" s="67"/>
      <c r="D39" s="9" t="s">
        <v>134</v>
      </c>
      <c r="E39" s="11"/>
      <c r="F39" s="11"/>
      <c r="G39" s="11">
        <f t="shared" si="0"/>
        <v>0</v>
      </c>
      <c r="H39" s="11"/>
      <c r="I39" s="11">
        <f t="shared" si="1"/>
        <v>0</v>
      </c>
    </row>
    <row r="40" spans="2:9" x14ac:dyDescent="0.55000000000000004">
      <c r="B40" s="67"/>
      <c r="C40" s="67"/>
      <c r="D40" s="9" t="s">
        <v>135</v>
      </c>
      <c r="E40" s="11"/>
      <c r="F40" s="11"/>
      <c r="G40" s="11">
        <f t="shared" si="0"/>
        <v>0</v>
      </c>
      <c r="H40" s="11"/>
      <c r="I40" s="11">
        <f t="shared" si="1"/>
        <v>0</v>
      </c>
    </row>
    <row r="41" spans="2:9" x14ac:dyDescent="0.55000000000000004">
      <c r="B41" s="67"/>
      <c r="C41" s="67"/>
      <c r="D41" s="9" t="s">
        <v>136</v>
      </c>
      <c r="E41" s="11"/>
      <c r="F41" s="11"/>
      <c r="G41" s="11">
        <f t="shared" si="0"/>
        <v>0</v>
      </c>
      <c r="H41" s="11"/>
      <c r="I41" s="11">
        <f t="shared" si="1"/>
        <v>0</v>
      </c>
    </row>
    <row r="42" spans="2:9" x14ac:dyDescent="0.55000000000000004">
      <c r="B42" s="67"/>
      <c r="C42" s="67"/>
      <c r="D42" s="9" t="s">
        <v>137</v>
      </c>
      <c r="E42" s="11"/>
      <c r="F42" s="11"/>
      <c r="G42" s="11">
        <f t="shared" si="0"/>
        <v>0</v>
      </c>
      <c r="H42" s="11"/>
      <c r="I42" s="11">
        <f t="shared" si="1"/>
        <v>0</v>
      </c>
    </row>
    <row r="43" spans="2:9" x14ac:dyDescent="0.55000000000000004">
      <c r="B43" s="67"/>
      <c r="C43" s="67"/>
      <c r="D43" s="9" t="s">
        <v>138</v>
      </c>
      <c r="E43" s="11"/>
      <c r="F43" s="11"/>
      <c r="G43" s="11">
        <f t="shared" si="0"/>
        <v>0</v>
      </c>
      <c r="H43" s="11"/>
      <c r="I43" s="11">
        <f t="shared" si="1"/>
        <v>0</v>
      </c>
    </row>
    <row r="44" spans="2:9" x14ac:dyDescent="0.55000000000000004">
      <c r="B44" s="67"/>
      <c r="C44" s="67"/>
      <c r="D44" s="9" t="s">
        <v>139</v>
      </c>
      <c r="E44" s="11"/>
      <c r="F44" s="11"/>
      <c r="G44" s="11">
        <f t="shared" si="0"/>
        <v>0</v>
      </c>
      <c r="H44" s="11"/>
      <c r="I44" s="11">
        <f t="shared" si="1"/>
        <v>0</v>
      </c>
    </row>
    <row r="45" spans="2:9" x14ac:dyDescent="0.55000000000000004">
      <c r="B45" s="67"/>
      <c r="C45" s="67"/>
      <c r="D45" s="9" t="s">
        <v>140</v>
      </c>
      <c r="E45" s="11"/>
      <c r="F45" s="11"/>
      <c r="G45" s="11">
        <f t="shared" si="0"/>
        <v>0</v>
      </c>
      <c r="H45" s="11"/>
      <c r="I45" s="11">
        <f t="shared" si="1"/>
        <v>0</v>
      </c>
    </row>
    <row r="46" spans="2:9" x14ac:dyDescent="0.55000000000000004">
      <c r="B46" s="67"/>
      <c r="C46" s="67"/>
      <c r="D46" s="9" t="s">
        <v>141</v>
      </c>
      <c r="E46" s="11">
        <f>+E47+E48+E49+E50+E51+E52+E53</f>
        <v>0</v>
      </c>
      <c r="F46" s="11">
        <f>+F47+F48+F49+F50+F51+F52+F53</f>
        <v>0</v>
      </c>
      <c r="G46" s="11">
        <f t="shared" si="0"/>
        <v>0</v>
      </c>
      <c r="H46" s="11">
        <f>+H47+H48+H49+H50+H51+H52+H53</f>
        <v>0</v>
      </c>
      <c r="I46" s="11">
        <f t="shared" si="1"/>
        <v>0</v>
      </c>
    </row>
    <row r="47" spans="2:9" x14ac:dyDescent="0.55000000000000004">
      <c r="B47" s="67"/>
      <c r="C47" s="67"/>
      <c r="D47" s="9" t="s">
        <v>142</v>
      </c>
      <c r="E47" s="11"/>
      <c r="F47" s="11"/>
      <c r="G47" s="11">
        <f t="shared" si="0"/>
        <v>0</v>
      </c>
      <c r="H47" s="11"/>
      <c r="I47" s="11">
        <f t="shared" si="1"/>
        <v>0</v>
      </c>
    </row>
    <row r="48" spans="2:9" x14ac:dyDescent="0.55000000000000004">
      <c r="B48" s="67"/>
      <c r="C48" s="67"/>
      <c r="D48" s="9" t="s">
        <v>143</v>
      </c>
      <c r="E48" s="11"/>
      <c r="F48" s="11"/>
      <c r="G48" s="11">
        <f t="shared" si="0"/>
        <v>0</v>
      </c>
      <c r="H48" s="11"/>
      <c r="I48" s="11">
        <f t="shared" si="1"/>
        <v>0</v>
      </c>
    </row>
    <row r="49" spans="2:9" x14ac:dyDescent="0.55000000000000004">
      <c r="B49" s="67"/>
      <c r="C49" s="67"/>
      <c r="D49" s="9" t="s">
        <v>144</v>
      </c>
      <c r="E49" s="11"/>
      <c r="F49" s="11"/>
      <c r="G49" s="11">
        <f t="shared" si="0"/>
        <v>0</v>
      </c>
      <c r="H49" s="11"/>
      <c r="I49" s="11">
        <f t="shared" si="1"/>
        <v>0</v>
      </c>
    </row>
    <row r="50" spans="2:9" x14ac:dyDescent="0.55000000000000004">
      <c r="B50" s="67"/>
      <c r="C50" s="67"/>
      <c r="D50" s="9" t="s">
        <v>145</v>
      </c>
      <c r="E50" s="11"/>
      <c r="F50" s="11"/>
      <c r="G50" s="11">
        <f t="shared" si="0"/>
        <v>0</v>
      </c>
      <c r="H50" s="11"/>
      <c r="I50" s="11">
        <f t="shared" si="1"/>
        <v>0</v>
      </c>
    </row>
    <row r="51" spans="2:9" x14ac:dyDescent="0.55000000000000004">
      <c r="B51" s="67"/>
      <c r="C51" s="67"/>
      <c r="D51" s="9" t="s">
        <v>146</v>
      </c>
      <c r="E51" s="11"/>
      <c r="F51" s="11"/>
      <c r="G51" s="11">
        <f t="shared" si="0"/>
        <v>0</v>
      </c>
      <c r="H51" s="11"/>
      <c r="I51" s="11">
        <f t="shared" si="1"/>
        <v>0</v>
      </c>
    </row>
    <row r="52" spans="2:9" x14ac:dyDescent="0.55000000000000004">
      <c r="B52" s="67"/>
      <c r="C52" s="67"/>
      <c r="D52" s="9" t="s">
        <v>147</v>
      </c>
      <c r="E52" s="11"/>
      <c r="F52" s="11"/>
      <c r="G52" s="11">
        <f t="shared" si="0"/>
        <v>0</v>
      </c>
      <c r="H52" s="11"/>
      <c r="I52" s="11">
        <f t="shared" si="1"/>
        <v>0</v>
      </c>
    </row>
    <row r="53" spans="2:9" x14ac:dyDescent="0.55000000000000004">
      <c r="B53" s="67"/>
      <c r="C53" s="67"/>
      <c r="D53" s="9" t="s">
        <v>148</v>
      </c>
      <c r="E53" s="11"/>
      <c r="F53" s="11"/>
      <c r="G53" s="11">
        <f t="shared" si="0"/>
        <v>0</v>
      </c>
      <c r="H53" s="11"/>
      <c r="I53" s="11">
        <f t="shared" si="1"/>
        <v>0</v>
      </c>
    </row>
    <row r="54" spans="2:9" x14ac:dyDescent="0.55000000000000004">
      <c r="B54" s="67"/>
      <c r="C54" s="67"/>
      <c r="D54" s="9" t="s">
        <v>149</v>
      </c>
      <c r="E54" s="11"/>
      <c r="F54" s="11"/>
      <c r="G54" s="11">
        <f t="shared" si="0"/>
        <v>0</v>
      </c>
      <c r="H54" s="11"/>
      <c r="I54" s="11">
        <f t="shared" si="1"/>
        <v>0</v>
      </c>
    </row>
    <row r="55" spans="2:9" x14ac:dyDescent="0.55000000000000004">
      <c r="B55" s="67"/>
      <c r="C55" s="67"/>
      <c r="D55" s="9" t="s">
        <v>12</v>
      </c>
      <c r="E55" s="11">
        <f>+E56+E61+E67</f>
        <v>0</v>
      </c>
      <c r="F55" s="11">
        <f>+F56+F61+F67</f>
        <v>0</v>
      </c>
      <c r="G55" s="11">
        <f t="shared" si="0"/>
        <v>0</v>
      </c>
      <c r="H55" s="11">
        <f>+H56+H61+H67</f>
        <v>0</v>
      </c>
      <c r="I55" s="11">
        <f t="shared" si="1"/>
        <v>0</v>
      </c>
    </row>
    <row r="56" spans="2:9" x14ac:dyDescent="0.55000000000000004">
      <c r="B56" s="67"/>
      <c r="C56" s="67"/>
      <c r="D56" s="9" t="s">
        <v>150</v>
      </c>
      <c r="E56" s="11">
        <f>+E57+E58+E59+E60</f>
        <v>0</v>
      </c>
      <c r="F56" s="11">
        <f>+F57+F58+F59+F60</f>
        <v>0</v>
      </c>
      <c r="G56" s="11">
        <f t="shared" si="0"/>
        <v>0</v>
      </c>
      <c r="H56" s="11">
        <f>+H57+H58+H59+H60</f>
        <v>0</v>
      </c>
      <c r="I56" s="11">
        <f t="shared" si="1"/>
        <v>0</v>
      </c>
    </row>
    <row r="57" spans="2:9" x14ac:dyDescent="0.55000000000000004">
      <c r="B57" s="67"/>
      <c r="C57" s="67"/>
      <c r="D57" s="9" t="s">
        <v>151</v>
      </c>
      <c r="E57" s="11"/>
      <c r="F57" s="11"/>
      <c r="G57" s="11">
        <f t="shared" si="0"/>
        <v>0</v>
      </c>
      <c r="H57" s="11"/>
      <c r="I57" s="11">
        <f t="shared" si="1"/>
        <v>0</v>
      </c>
    </row>
    <row r="58" spans="2:9" x14ac:dyDescent="0.55000000000000004">
      <c r="B58" s="67"/>
      <c r="C58" s="67"/>
      <c r="D58" s="9" t="s">
        <v>126</v>
      </c>
      <c r="E58" s="11"/>
      <c r="F58" s="11"/>
      <c r="G58" s="11">
        <f t="shared" si="0"/>
        <v>0</v>
      </c>
      <c r="H58" s="11"/>
      <c r="I58" s="11">
        <f t="shared" si="1"/>
        <v>0</v>
      </c>
    </row>
    <row r="59" spans="2:9" x14ac:dyDescent="0.55000000000000004">
      <c r="B59" s="67"/>
      <c r="C59" s="67"/>
      <c r="D59" s="9" t="s">
        <v>140</v>
      </c>
      <c r="E59" s="11"/>
      <c r="F59" s="11"/>
      <c r="G59" s="11">
        <f t="shared" si="0"/>
        <v>0</v>
      </c>
      <c r="H59" s="11"/>
      <c r="I59" s="11">
        <f t="shared" si="1"/>
        <v>0</v>
      </c>
    </row>
    <row r="60" spans="2:9" x14ac:dyDescent="0.55000000000000004">
      <c r="B60" s="67"/>
      <c r="C60" s="67"/>
      <c r="D60" s="9" t="s">
        <v>148</v>
      </c>
      <c r="E60" s="11"/>
      <c r="F60" s="11"/>
      <c r="G60" s="11">
        <f t="shared" si="0"/>
        <v>0</v>
      </c>
      <c r="H60" s="11"/>
      <c r="I60" s="11">
        <f t="shared" si="1"/>
        <v>0</v>
      </c>
    </row>
    <row r="61" spans="2:9" x14ac:dyDescent="0.55000000000000004">
      <c r="B61" s="67"/>
      <c r="C61" s="67"/>
      <c r="D61" s="9" t="s">
        <v>152</v>
      </c>
      <c r="E61" s="11">
        <f>+E62+E63+E64+E65+E66</f>
        <v>0</v>
      </c>
      <c r="F61" s="11">
        <f>+F62+F63+F64+F65+F66</f>
        <v>0</v>
      </c>
      <c r="G61" s="11">
        <f t="shared" si="0"/>
        <v>0</v>
      </c>
      <c r="H61" s="11">
        <f>+H62+H63+H64+H65+H66</f>
        <v>0</v>
      </c>
      <c r="I61" s="11">
        <f t="shared" si="1"/>
        <v>0</v>
      </c>
    </row>
    <row r="62" spans="2:9" x14ac:dyDescent="0.55000000000000004">
      <c r="B62" s="67"/>
      <c r="C62" s="67"/>
      <c r="D62" s="9" t="s">
        <v>153</v>
      </c>
      <c r="E62" s="11"/>
      <c r="F62" s="11"/>
      <c r="G62" s="11">
        <f t="shared" si="0"/>
        <v>0</v>
      </c>
      <c r="H62" s="11"/>
      <c r="I62" s="11">
        <f t="shared" si="1"/>
        <v>0</v>
      </c>
    </row>
    <row r="63" spans="2:9" x14ac:dyDescent="0.55000000000000004">
      <c r="B63" s="67"/>
      <c r="C63" s="67"/>
      <c r="D63" s="9" t="s">
        <v>140</v>
      </c>
      <c r="E63" s="11"/>
      <c r="F63" s="11"/>
      <c r="G63" s="11">
        <f t="shared" si="0"/>
        <v>0</v>
      </c>
      <c r="H63" s="11"/>
      <c r="I63" s="11">
        <f t="shared" si="1"/>
        <v>0</v>
      </c>
    </row>
    <row r="64" spans="2:9" x14ac:dyDescent="0.55000000000000004">
      <c r="B64" s="67"/>
      <c r="C64" s="67"/>
      <c r="D64" s="9" t="s">
        <v>142</v>
      </c>
      <c r="E64" s="11"/>
      <c r="F64" s="11"/>
      <c r="G64" s="11">
        <f t="shared" si="0"/>
        <v>0</v>
      </c>
      <c r="H64" s="11"/>
      <c r="I64" s="11">
        <f t="shared" si="1"/>
        <v>0</v>
      </c>
    </row>
    <row r="65" spans="2:9" x14ac:dyDescent="0.55000000000000004">
      <c r="B65" s="67"/>
      <c r="C65" s="67"/>
      <c r="D65" s="9" t="s">
        <v>143</v>
      </c>
      <c r="E65" s="11"/>
      <c r="F65" s="11"/>
      <c r="G65" s="11">
        <f t="shared" si="0"/>
        <v>0</v>
      </c>
      <c r="H65" s="11"/>
      <c r="I65" s="11">
        <f t="shared" si="1"/>
        <v>0</v>
      </c>
    </row>
    <row r="66" spans="2:9" x14ac:dyDescent="0.55000000000000004">
      <c r="B66" s="67"/>
      <c r="C66" s="67"/>
      <c r="D66" s="9" t="s">
        <v>148</v>
      </c>
      <c r="E66" s="11"/>
      <c r="F66" s="11"/>
      <c r="G66" s="11">
        <f t="shared" si="0"/>
        <v>0</v>
      </c>
      <c r="H66" s="11"/>
      <c r="I66" s="11">
        <f t="shared" si="1"/>
        <v>0</v>
      </c>
    </row>
    <row r="67" spans="2:9" x14ac:dyDescent="0.55000000000000004">
      <c r="B67" s="67"/>
      <c r="C67" s="67"/>
      <c r="D67" s="9" t="s">
        <v>141</v>
      </c>
      <c r="E67" s="11">
        <f>+E68+E69+E70</f>
        <v>0</v>
      </c>
      <c r="F67" s="11">
        <f>+F68+F69+F70</f>
        <v>0</v>
      </c>
      <c r="G67" s="11">
        <f t="shared" si="0"/>
        <v>0</v>
      </c>
      <c r="H67" s="11">
        <f>+H68+H69+H70</f>
        <v>0</v>
      </c>
      <c r="I67" s="11">
        <f t="shared" si="1"/>
        <v>0</v>
      </c>
    </row>
    <row r="68" spans="2:9" x14ac:dyDescent="0.55000000000000004">
      <c r="B68" s="67"/>
      <c r="C68" s="67"/>
      <c r="D68" s="9" t="s">
        <v>153</v>
      </c>
      <c r="E68" s="11"/>
      <c r="F68" s="11"/>
      <c r="G68" s="11">
        <f t="shared" si="0"/>
        <v>0</v>
      </c>
      <c r="H68" s="11"/>
      <c r="I68" s="11">
        <f t="shared" si="1"/>
        <v>0</v>
      </c>
    </row>
    <row r="69" spans="2:9" x14ac:dyDescent="0.55000000000000004">
      <c r="B69" s="67"/>
      <c r="C69" s="67"/>
      <c r="D69" s="9" t="s">
        <v>140</v>
      </c>
      <c r="E69" s="11"/>
      <c r="F69" s="11"/>
      <c r="G69" s="11">
        <f t="shared" si="0"/>
        <v>0</v>
      </c>
      <c r="H69" s="11"/>
      <c r="I69" s="11">
        <f t="shared" si="1"/>
        <v>0</v>
      </c>
    </row>
    <row r="70" spans="2:9" x14ac:dyDescent="0.55000000000000004">
      <c r="B70" s="67"/>
      <c r="C70" s="67"/>
      <c r="D70" s="9" t="s">
        <v>148</v>
      </c>
      <c r="E70" s="11"/>
      <c r="F70" s="11"/>
      <c r="G70" s="11">
        <f t="shared" si="0"/>
        <v>0</v>
      </c>
      <c r="H70" s="11"/>
      <c r="I70" s="11">
        <f t="shared" si="1"/>
        <v>0</v>
      </c>
    </row>
    <row r="71" spans="2:9" x14ac:dyDescent="0.55000000000000004">
      <c r="B71" s="67"/>
      <c r="C71" s="67"/>
      <c r="D71" s="9" t="s">
        <v>13</v>
      </c>
      <c r="E71" s="11">
        <f>+E72+E75+E76</f>
        <v>0</v>
      </c>
      <c r="F71" s="11">
        <f>+F72+F75+F76</f>
        <v>0</v>
      </c>
      <c r="G71" s="11">
        <f t="shared" si="0"/>
        <v>0</v>
      </c>
      <c r="H71" s="11">
        <f>+H72+H75+H76</f>
        <v>0</v>
      </c>
      <c r="I71" s="11">
        <f t="shared" si="1"/>
        <v>0</v>
      </c>
    </row>
    <row r="72" spans="2:9" x14ac:dyDescent="0.55000000000000004">
      <c r="B72" s="67"/>
      <c r="C72" s="67"/>
      <c r="D72" s="9" t="s">
        <v>154</v>
      </c>
      <c r="E72" s="11">
        <f>+E73+E74</f>
        <v>0</v>
      </c>
      <c r="F72" s="11">
        <f>+F73+F74</f>
        <v>0</v>
      </c>
      <c r="G72" s="11">
        <f t="shared" ref="G72:G135" si="2">+E72+F72</f>
        <v>0</v>
      </c>
      <c r="H72" s="11">
        <f>+H73+H74</f>
        <v>0</v>
      </c>
      <c r="I72" s="11">
        <f t="shared" ref="I72:I135" si="3">G72-ABS(H72)</f>
        <v>0</v>
      </c>
    </row>
    <row r="73" spans="2:9" x14ac:dyDescent="0.55000000000000004">
      <c r="B73" s="67"/>
      <c r="C73" s="67"/>
      <c r="D73" s="9" t="s">
        <v>151</v>
      </c>
      <c r="E73" s="11"/>
      <c r="F73" s="11"/>
      <c r="G73" s="11">
        <f t="shared" si="2"/>
        <v>0</v>
      </c>
      <c r="H73" s="11"/>
      <c r="I73" s="11">
        <f t="shared" si="3"/>
        <v>0</v>
      </c>
    </row>
    <row r="74" spans="2:9" x14ac:dyDescent="0.55000000000000004">
      <c r="B74" s="67"/>
      <c r="C74" s="67"/>
      <c r="D74" s="9" t="s">
        <v>126</v>
      </c>
      <c r="E74" s="11"/>
      <c r="F74" s="11"/>
      <c r="G74" s="11">
        <f t="shared" si="2"/>
        <v>0</v>
      </c>
      <c r="H74" s="11"/>
      <c r="I74" s="11">
        <f t="shared" si="3"/>
        <v>0</v>
      </c>
    </row>
    <row r="75" spans="2:9" x14ac:dyDescent="0.55000000000000004">
      <c r="B75" s="67"/>
      <c r="C75" s="67"/>
      <c r="D75" s="9" t="s">
        <v>155</v>
      </c>
      <c r="E75" s="11"/>
      <c r="F75" s="11"/>
      <c r="G75" s="11">
        <f t="shared" si="2"/>
        <v>0</v>
      </c>
      <c r="H75" s="11"/>
      <c r="I75" s="11">
        <f t="shared" si="3"/>
        <v>0</v>
      </c>
    </row>
    <row r="76" spans="2:9" x14ac:dyDescent="0.55000000000000004">
      <c r="B76" s="67"/>
      <c r="C76" s="67"/>
      <c r="D76" s="9" t="s">
        <v>141</v>
      </c>
      <c r="E76" s="11">
        <f>+E77+E78+E79+E80+E81</f>
        <v>0</v>
      </c>
      <c r="F76" s="11">
        <f>+F77+F78+F79+F80+F81</f>
        <v>0</v>
      </c>
      <c r="G76" s="11">
        <f t="shared" si="2"/>
        <v>0</v>
      </c>
      <c r="H76" s="11">
        <f>+H77+H78+H79+H80+H81</f>
        <v>0</v>
      </c>
      <c r="I76" s="11">
        <f t="shared" si="3"/>
        <v>0</v>
      </c>
    </row>
    <row r="77" spans="2:9" x14ac:dyDescent="0.55000000000000004">
      <c r="B77" s="67"/>
      <c r="C77" s="67"/>
      <c r="D77" s="9" t="s">
        <v>142</v>
      </c>
      <c r="E77" s="11"/>
      <c r="F77" s="11"/>
      <c r="G77" s="11">
        <f t="shared" si="2"/>
        <v>0</v>
      </c>
      <c r="H77" s="11"/>
      <c r="I77" s="11">
        <f t="shared" si="3"/>
        <v>0</v>
      </c>
    </row>
    <row r="78" spans="2:9" x14ac:dyDescent="0.55000000000000004">
      <c r="B78" s="67"/>
      <c r="C78" s="67"/>
      <c r="D78" s="9" t="s">
        <v>143</v>
      </c>
      <c r="E78" s="11"/>
      <c r="F78" s="11"/>
      <c r="G78" s="11">
        <f t="shared" si="2"/>
        <v>0</v>
      </c>
      <c r="H78" s="11"/>
      <c r="I78" s="11">
        <f t="shared" si="3"/>
        <v>0</v>
      </c>
    </row>
    <row r="79" spans="2:9" x14ac:dyDescent="0.55000000000000004">
      <c r="B79" s="67"/>
      <c r="C79" s="67"/>
      <c r="D79" s="9" t="s">
        <v>146</v>
      </c>
      <c r="E79" s="11"/>
      <c r="F79" s="11"/>
      <c r="G79" s="11">
        <f t="shared" si="2"/>
        <v>0</v>
      </c>
      <c r="H79" s="11"/>
      <c r="I79" s="11">
        <f t="shared" si="3"/>
        <v>0</v>
      </c>
    </row>
    <row r="80" spans="2:9" x14ac:dyDescent="0.55000000000000004">
      <c r="B80" s="67"/>
      <c r="C80" s="67"/>
      <c r="D80" s="9" t="s">
        <v>147</v>
      </c>
      <c r="E80" s="11"/>
      <c r="F80" s="11"/>
      <c r="G80" s="11">
        <f t="shared" si="2"/>
        <v>0</v>
      </c>
      <c r="H80" s="11"/>
      <c r="I80" s="11">
        <f t="shared" si="3"/>
        <v>0</v>
      </c>
    </row>
    <row r="81" spans="2:9" x14ac:dyDescent="0.55000000000000004">
      <c r="B81" s="67"/>
      <c r="C81" s="67"/>
      <c r="D81" s="9" t="s">
        <v>148</v>
      </c>
      <c r="E81" s="11"/>
      <c r="F81" s="11"/>
      <c r="G81" s="11">
        <f t="shared" si="2"/>
        <v>0</v>
      </c>
      <c r="H81" s="11"/>
      <c r="I81" s="11">
        <f t="shared" si="3"/>
        <v>0</v>
      </c>
    </row>
    <row r="82" spans="2:9" x14ac:dyDescent="0.55000000000000004">
      <c r="B82" s="67"/>
      <c r="C82" s="67"/>
      <c r="D82" s="9" t="s">
        <v>14</v>
      </c>
      <c r="E82" s="11">
        <f>+E83+E86+E89+E92+E95+E96+E100+E101</f>
        <v>0</v>
      </c>
      <c r="F82" s="11">
        <f>+F83+F86+F89+F92+F95+F96+F100+F101</f>
        <v>0</v>
      </c>
      <c r="G82" s="11">
        <f t="shared" si="2"/>
        <v>0</v>
      </c>
      <c r="H82" s="11">
        <f>+H83+H86+H89+H92+H95+H96+H100+H101</f>
        <v>0</v>
      </c>
      <c r="I82" s="11">
        <f t="shared" si="3"/>
        <v>0</v>
      </c>
    </row>
    <row r="83" spans="2:9" x14ac:dyDescent="0.55000000000000004">
      <c r="B83" s="67"/>
      <c r="C83" s="67"/>
      <c r="D83" s="9" t="s">
        <v>156</v>
      </c>
      <c r="E83" s="11">
        <f>+E84+E85</f>
        <v>0</v>
      </c>
      <c r="F83" s="11">
        <f>+F84+F85</f>
        <v>0</v>
      </c>
      <c r="G83" s="11">
        <f t="shared" si="2"/>
        <v>0</v>
      </c>
      <c r="H83" s="11">
        <f>+H84+H85</f>
        <v>0</v>
      </c>
      <c r="I83" s="11">
        <f t="shared" si="3"/>
        <v>0</v>
      </c>
    </row>
    <row r="84" spans="2:9" x14ac:dyDescent="0.55000000000000004">
      <c r="B84" s="67"/>
      <c r="C84" s="67"/>
      <c r="D84" s="9" t="s">
        <v>157</v>
      </c>
      <c r="E84" s="11"/>
      <c r="F84" s="11"/>
      <c r="G84" s="11">
        <f t="shared" si="2"/>
        <v>0</v>
      </c>
      <c r="H84" s="11"/>
      <c r="I84" s="11">
        <f t="shared" si="3"/>
        <v>0</v>
      </c>
    </row>
    <row r="85" spans="2:9" x14ac:dyDescent="0.55000000000000004">
      <c r="B85" s="67"/>
      <c r="C85" s="67"/>
      <c r="D85" s="9" t="s">
        <v>120</v>
      </c>
      <c r="E85" s="11"/>
      <c r="F85" s="11"/>
      <c r="G85" s="11">
        <f t="shared" si="2"/>
        <v>0</v>
      </c>
      <c r="H85" s="11"/>
      <c r="I85" s="11">
        <f t="shared" si="3"/>
        <v>0</v>
      </c>
    </row>
    <row r="86" spans="2:9" x14ac:dyDescent="0.55000000000000004">
      <c r="B86" s="67"/>
      <c r="C86" s="67"/>
      <c r="D86" s="9" t="s">
        <v>158</v>
      </c>
      <c r="E86" s="11">
        <f>+E87+E88</f>
        <v>0</v>
      </c>
      <c r="F86" s="11">
        <f>+F87+F88</f>
        <v>0</v>
      </c>
      <c r="G86" s="11">
        <f t="shared" si="2"/>
        <v>0</v>
      </c>
      <c r="H86" s="11">
        <f>+H87+H88</f>
        <v>0</v>
      </c>
      <c r="I86" s="11">
        <f t="shared" si="3"/>
        <v>0</v>
      </c>
    </row>
    <row r="87" spans="2:9" x14ac:dyDescent="0.55000000000000004">
      <c r="B87" s="67"/>
      <c r="C87" s="67"/>
      <c r="D87" s="9" t="s">
        <v>159</v>
      </c>
      <c r="E87" s="11"/>
      <c r="F87" s="11"/>
      <c r="G87" s="11">
        <f t="shared" si="2"/>
        <v>0</v>
      </c>
      <c r="H87" s="11"/>
      <c r="I87" s="11">
        <f t="shared" si="3"/>
        <v>0</v>
      </c>
    </row>
    <row r="88" spans="2:9" x14ac:dyDescent="0.55000000000000004">
      <c r="B88" s="67"/>
      <c r="C88" s="67"/>
      <c r="D88" s="9" t="s">
        <v>120</v>
      </c>
      <c r="E88" s="11"/>
      <c r="F88" s="11"/>
      <c r="G88" s="11">
        <f t="shared" si="2"/>
        <v>0</v>
      </c>
      <c r="H88" s="11"/>
      <c r="I88" s="11">
        <f t="shared" si="3"/>
        <v>0</v>
      </c>
    </row>
    <row r="89" spans="2:9" x14ac:dyDescent="0.55000000000000004">
      <c r="B89" s="67"/>
      <c r="C89" s="67"/>
      <c r="D89" s="9" t="s">
        <v>160</v>
      </c>
      <c r="E89" s="11">
        <f>+E90+E91</f>
        <v>0</v>
      </c>
      <c r="F89" s="11">
        <f>+F90+F91</f>
        <v>0</v>
      </c>
      <c r="G89" s="11">
        <f t="shared" si="2"/>
        <v>0</v>
      </c>
      <c r="H89" s="11">
        <f>+H90+H91</f>
        <v>0</v>
      </c>
      <c r="I89" s="11">
        <f t="shared" si="3"/>
        <v>0</v>
      </c>
    </row>
    <row r="90" spans="2:9" x14ac:dyDescent="0.55000000000000004">
      <c r="B90" s="67"/>
      <c r="C90" s="67"/>
      <c r="D90" s="9" t="s">
        <v>161</v>
      </c>
      <c r="E90" s="11"/>
      <c r="F90" s="11"/>
      <c r="G90" s="11">
        <f t="shared" si="2"/>
        <v>0</v>
      </c>
      <c r="H90" s="11"/>
      <c r="I90" s="11">
        <f t="shared" si="3"/>
        <v>0</v>
      </c>
    </row>
    <row r="91" spans="2:9" x14ac:dyDescent="0.55000000000000004">
      <c r="B91" s="67"/>
      <c r="C91" s="67"/>
      <c r="D91" s="9" t="s">
        <v>120</v>
      </c>
      <c r="E91" s="11"/>
      <c r="F91" s="11"/>
      <c r="G91" s="11">
        <f t="shared" si="2"/>
        <v>0</v>
      </c>
      <c r="H91" s="11"/>
      <c r="I91" s="11">
        <f t="shared" si="3"/>
        <v>0</v>
      </c>
    </row>
    <row r="92" spans="2:9" x14ac:dyDescent="0.55000000000000004">
      <c r="B92" s="67"/>
      <c r="C92" s="67"/>
      <c r="D92" s="9" t="s">
        <v>162</v>
      </c>
      <c r="E92" s="11">
        <f>+E93+E94</f>
        <v>0</v>
      </c>
      <c r="F92" s="11">
        <f>+F93+F94</f>
        <v>0</v>
      </c>
      <c r="G92" s="11">
        <f t="shared" si="2"/>
        <v>0</v>
      </c>
      <c r="H92" s="11">
        <f>+H93+H94</f>
        <v>0</v>
      </c>
      <c r="I92" s="11">
        <f t="shared" si="3"/>
        <v>0</v>
      </c>
    </row>
    <row r="93" spans="2:9" x14ac:dyDescent="0.55000000000000004">
      <c r="B93" s="67"/>
      <c r="C93" s="67"/>
      <c r="D93" s="9" t="s">
        <v>163</v>
      </c>
      <c r="E93" s="11"/>
      <c r="F93" s="11"/>
      <c r="G93" s="11">
        <f t="shared" si="2"/>
        <v>0</v>
      </c>
      <c r="H93" s="11"/>
      <c r="I93" s="11">
        <f t="shared" si="3"/>
        <v>0</v>
      </c>
    </row>
    <row r="94" spans="2:9" x14ac:dyDescent="0.55000000000000004">
      <c r="B94" s="67"/>
      <c r="C94" s="67"/>
      <c r="D94" s="9" t="s">
        <v>120</v>
      </c>
      <c r="E94" s="11"/>
      <c r="F94" s="11"/>
      <c r="G94" s="11">
        <f t="shared" si="2"/>
        <v>0</v>
      </c>
      <c r="H94" s="11"/>
      <c r="I94" s="11">
        <f t="shared" si="3"/>
        <v>0</v>
      </c>
    </row>
    <row r="95" spans="2:9" x14ac:dyDescent="0.55000000000000004">
      <c r="B95" s="67"/>
      <c r="C95" s="67"/>
      <c r="D95" s="9" t="s">
        <v>164</v>
      </c>
      <c r="E95" s="11"/>
      <c r="F95" s="11"/>
      <c r="G95" s="11">
        <f t="shared" si="2"/>
        <v>0</v>
      </c>
      <c r="H95" s="11"/>
      <c r="I95" s="11">
        <f t="shared" si="3"/>
        <v>0</v>
      </c>
    </row>
    <row r="96" spans="2:9" x14ac:dyDescent="0.55000000000000004">
      <c r="B96" s="67"/>
      <c r="C96" s="67"/>
      <c r="D96" s="9" t="s">
        <v>129</v>
      </c>
      <c r="E96" s="11">
        <f>+E97+E98+E99</f>
        <v>0</v>
      </c>
      <c r="F96" s="11">
        <f>+F97+F98+F99</f>
        <v>0</v>
      </c>
      <c r="G96" s="11">
        <f t="shared" si="2"/>
        <v>0</v>
      </c>
      <c r="H96" s="11">
        <f>+H97+H98+H99</f>
        <v>0</v>
      </c>
      <c r="I96" s="11">
        <f t="shared" si="3"/>
        <v>0</v>
      </c>
    </row>
    <row r="97" spans="2:9" x14ac:dyDescent="0.55000000000000004">
      <c r="B97" s="67"/>
      <c r="C97" s="67"/>
      <c r="D97" s="9" t="s">
        <v>165</v>
      </c>
      <c r="E97" s="11"/>
      <c r="F97" s="11"/>
      <c r="G97" s="11">
        <f t="shared" si="2"/>
        <v>0</v>
      </c>
      <c r="H97" s="11"/>
      <c r="I97" s="11">
        <f t="shared" si="3"/>
        <v>0</v>
      </c>
    </row>
    <row r="98" spans="2:9" x14ac:dyDescent="0.55000000000000004">
      <c r="B98" s="67"/>
      <c r="C98" s="67"/>
      <c r="D98" s="9" t="s">
        <v>166</v>
      </c>
      <c r="E98" s="11"/>
      <c r="F98" s="11"/>
      <c r="G98" s="11">
        <f t="shared" si="2"/>
        <v>0</v>
      </c>
      <c r="H98" s="11"/>
      <c r="I98" s="11">
        <f t="shared" si="3"/>
        <v>0</v>
      </c>
    </row>
    <row r="99" spans="2:9" x14ac:dyDescent="0.55000000000000004">
      <c r="B99" s="67"/>
      <c r="C99" s="67"/>
      <c r="D99" s="9" t="s">
        <v>140</v>
      </c>
      <c r="E99" s="11"/>
      <c r="F99" s="11"/>
      <c r="G99" s="11">
        <f t="shared" si="2"/>
        <v>0</v>
      </c>
      <c r="H99" s="11"/>
      <c r="I99" s="11">
        <f t="shared" si="3"/>
        <v>0</v>
      </c>
    </row>
    <row r="100" spans="2:9" x14ac:dyDescent="0.55000000000000004">
      <c r="B100" s="67"/>
      <c r="C100" s="67"/>
      <c r="D100" s="9" t="s">
        <v>155</v>
      </c>
      <c r="E100" s="11"/>
      <c r="F100" s="11"/>
      <c r="G100" s="11">
        <f t="shared" si="2"/>
        <v>0</v>
      </c>
      <c r="H100" s="11"/>
      <c r="I100" s="11">
        <f t="shared" si="3"/>
        <v>0</v>
      </c>
    </row>
    <row r="101" spans="2:9" x14ac:dyDescent="0.55000000000000004">
      <c r="B101" s="67"/>
      <c r="C101" s="67"/>
      <c r="D101" s="9" t="s">
        <v>141</v>
      </c>
      <c r="E101" s="11">
        <f>+E102+E103+E104+E105+E106</f>
        <v>0</v>
      </c>
      <c r="F101" s="11">
        <f>+F102+F103+F104+F105+F106</f>
        <v>0</v>
      </c>
      <c r="G101" s="11">
        <f t="shared" si="2"/>
        <v>0</v>
      </c>
      <c r="H101" s="11">
        <f>+H102+H103+H104+H105+H106</f>
        <v>0</v>
      </c>
      <c r="I101" s="11">
        <f t="shared" si="3"/>
        <v>0</v>
      </c>
    </row>
    <row r="102" spans="2:9" x14ac:dyDescent="0.55000000000000004">
      <c r="B102" s="67"/>
      <c r="C102" s="67"/>
      <c r="D102" s="9" t="s">
        <v>142</v>
      </c>
      <c r="E102" s="11"/>
      <c r="F102" s="11"/>
      <c r="G102" s="11">
        <f t="shared" si="2"/>
        <v>0</v>
      </c>
      <c r="H102" s="11"/>
      <c r="I102" s="11">
        <f t="shared" si="3"/>
        <v>0</v>
      </c>
    </row>
    <row r="103" spans="2:9" x14ac:dyDescent="0.55000000000000004">
      <c r="B103" s="67"/>
      <c r="C103" s="67"/>
      <c r="D103" s="9" t="s">
        <v>143</v>
      </c>
      <c r="E103" s="11"/>
      <c r="F103" s="11"/>
      <c r="G103" s="11">
        <f t="shared" si="2"/>
        <v>0</v>
      </c>
      <c r="H103" s="11"/>
      <c r="I103" s="11">
        <f t="shared" si="3"/>
        <v>0</v>
      </c>
    </row>
    <row r="104" spans="2:9" x14ac:dyDescent="0.55000000000000004">
      <c r="B104" s="67"/>
      <c r="C104" s="67"/>
      <c r="D104" s="9" t="s">
        <v>146</v>
      </c>
      <c r="E104" s="11"/>
      <c r="F104" s="11"/>
      <c r="G104" s="11">
        <f t="shared" si="2"/>
        <v>0</v>
      </c>
      <c r="H104" s="11"/>
      <c r="I104" s="11">
        <f t="shared" si="3"/>
        <v>0</v>
      </c>
    </row>
    <row r="105" spans="2:9" x14ac:dyDescent="0.55000000000000004">
      <c r="B105" s="67"/>
      <c r="C105" s="67"/>
      <c r="D105" s="9" t="s">
        <v>147</v>
      </c>
      <c r="E105" s="11"/>
      <c r="F105" s="11"/>
      <c r="G105" s="11">
        <f t="shared" si="2"/>
        <v>0</v>
      </c>
      <c r="H105" s="11"/>
      <c r="I105" s="11">
        <f t="shared" si="3"/>
        <v>0</v>
      </c>
    </row>
    <row r="106" spans="2:9" x14ac:dyDescent="0.55000000000000004">
      <c r="B106" s="67"/>
      <c r="C106" s="67"/>
      <c r="D106" s="9" t="s">
        <v>148</v>
      </c>
      <c r="E106" s="11"/>
      <c r="F106" s="11"/>
      <c r="G106" s="11">
        <f t="shared" si="2"/>
        <v>0</v>
      </c>
      <c r="H106" s="11"/>
      <c r="I106" s="11">
        <f t="shared" si="3"/>
        <v>0</v>
      </c>
    </row>
    <row r="107" spans="2:9" x14ac:dyDescent="0.55000000000000004">
      <c r="B107" s="67"/>
      <c r="C107" s="67"/>
      <c r="D107" s="9" t="s">
        <v>15</v>
      </c>
      <c r="E107" s="11"/>
      <c r="F107" s="11"/>
      <c r="G107" s="11">
        <f t="shared" si="2"/>
        <v>0</v>
      </c>
      <c r="H107" s="11"/>
      <c r="I107" s="11">
        <f t="shared" si="3"/>
        <v>0</v>
      </c>
    </row>
    <row r="108" spans="2:9" x14ac:dyDescent="0.55000000000000004">
      <c r="B108" s="67"/>
      <c r="C108" s="67"/>
      <c r="D108" s="9" t="s">
        <v>16</v>
      </c>
      <c r="E108" s="11">
        <f>+E109+E118+E123+E124+E128+E131+E137</f>
        <v>12189720</v>
      </c>
      <c r="F108" s="11">
        <f>+F109+F118+F123+F124+F128+F131+F137</f>
        <v>6802340</v>
      </c>
      <c r="G108" s="11">
        <f t="shared" si="2"/>
        <v>18992060</v>
      </c>
      <c r="H108" s="11">
        <f>+H109+H118+H123+H124+H128+H131+H137</f>
        <v>0</v>
      </c>
      <c r="I108" s="11">
        <f t="shared" si="3"/>
        <v>18992060</v>
      </c>
    </row>
    <row r="109" spans="2:9" x14ac:dyDescent="0.55000000000000004">
      <c r="B109" s="67"/>
      <c r="C109" s="67"/>
      <c r="D109" s="9" t="s">
        <v>167</v>
      </c>
      <c r="E109" s="11">
        <f>+E110+E111+E112+E113+E114+E115+E116+E117</f>
        <v>6655752</v>
      </c>
      <c r="F109" s="11">
        <f>+F110+F111+F112+F113+F114+F115+F116+F117</f>
        <v>0</v>
      </c>
      <c r="G109" s="11">
        <f t="shared" si="2"/>
        <v>6655752</v>
      </c>
      <c r="H109" s="11">
        <f>+H110+H111+H112+H113+H114+H115+H116+H117</f>
        <v>0</v>
      </c>
      <c r="I109" s="11">
        <f t="shared" si="3"/>
        <v>6655752</v>
      </c>
    </row>
    <row r="110" spans="2:9" x14ac:dyDescent="0.55000000000000004">
      <c r="B110" s="67"/>
      <c r="C110" s="67"/>
      <c r="D110" s="9" t="s">
        <v>168</v>
      </c>
      <c r="E110" s="11"/>
      <c r="F110" s="11"/>
      <c r="G110" s="11">
        <f t="shared" si="2"/>
        <v>0</v>
      </c>
      <c r="H110" s="11"/>
      <c r="I110" s="11">
        <f t="shared" si="3"/>
        <v>0</v>
      </c>
    </row>
    <row r="111" spans="2:9" x14ac:dyDescent="0.55000000000000004">
      <c r="B111" s="67"/>
      <c r="C111" s="67"/>
      <c r="D111" s="9" t="s">
        <v>169</v>
      </c>
      <c r="E111" s="11"/>
      <c r="F111" s="11"/>
      <c r="G111" s="11">
        <f t="shared" si="2"/>
        <v>0</v>
      </c>
      <c r="H111" s="11"/>
      <c r="I111" s="11">
        <f t="shared" si="3"/>
        <v>0</v>
      </c>
    </row>
    <row r="112" spans="2:9" x14ac:dyDescent="0.55000000000000004">
      <c r="B112" s="67"/>
      <c r="C112" s="67"/>
      <c r="D112" s="9" t="s">
        <v>170</v>
      </c>
      <c r="E112" s="11">
        <v>6655752</v>
      </c>
      <c r="F112" s="11"/>
      <c r="G112" s="11">
        <f t="shared" si="2"/>
        <v>6655752</v>
      </c>
      <c r="H112" s="11"/>
      <c r="I112" s="11">
        <f t="shared" si="3"/>
        <v>6655752</v>
      </c>
    </row>
    <row r="113" spans="2:9" x14ac:dyDescent="0.55000000000000004">
      <c r="B113" s="67"/>
      <c r="C113" s="67"/>
      <c r="D113" s="9" t="s">
        <v>171</v>
      </c>
      <c r="E113" s="11"/>
      <c r="F113" s="11"/>
      <c r="G113" s="11">
        <f t="shared" si="2"/>
        <v>0</v>
      </c>
      <c r="H113" s="11"/>
      <c r="I113" s="11">
        <f t="shared" si="3"/>
        <v>0</v>
      </c>
    </row>
    <row r="114" spans="2:9" x14ac:dyDescent="0.55000000000000004">
      <c r="B114" s="67"/>
      <c r="C114" s="67"/>
      <c r="D114" s="9" t="s">
        <v>172</v>
      </c>
      <c r="E114" s="11"/>
      <c r="F114" s="11"/>
      <c r="G114" s="11">
        <f t="shared" si="2"/>
        <v>0</v>
      </c>
      <c r="H114" s="11"/>
      <c r="I114" s="11">
        <f t="shared" si="3"/>
        <v>0</v>
      </c>
    </row>
    <row r="115" spans="2:9" x14ac:dyDescent="0.55000000000000004">
      <c r="B115" s="67"/>
      <c r="C115" s="67"/>
      <c r="D115" s="9" t="s">
        <v>173</v>
      </c>
      <c r="E115" s="11"/>
      <c r="F115" s="11"/>
      <c r="G115" s="11">
        <f t="shared" si="2"/>
        <v>0</v>
      </c>
      <c r="H115" s="11"/>
      <c r="I115" s="11">
        <f t="shared" si="3"/>
        <v>0</v>
      </c>
    </row>
    <row r="116" spans="2:9" x14ac:dyDescent="0.55000000000000004">
      <c r="B116" s="67"/>
      <c r="C116" s="67"/>
      <c r="D116" s="9" t="s">
        <v>174</v>
      </c>
      <c r="E116" s="11"/>
      <c r="F116" s="11"/>
      <c r="G116" s="11">
        <f t="shared" si="2"/>
        <v>0</v>
      </c>
      <c r="H116" s="11"/>
      <c r="I116" s="11">
        <f t="shared" si="3"/>
        <v>0</v>
      </c>
    </row>
    <row r="117" spans="2:9" x14ac:dyDescent="0.55000000000000004">
      <c r="B117" s="67"/>
      <c r="C117" s="67"/>
      <c r="D117" s="9" t="s">
        <v>175</v>
      </c>
      <c r="E117" s="11"/>
      <c r="F117" s="11"/>
      <c r="G117" s="11">
        <f t="shared" si="2"/>
        <v>0</v>
      </c>
      <c r="H117" s="11"/>
      <c r="I117" s="11">
        <f t="shared" si="3"/>
        <v>0</v>
      </c>
    </row>
    <row r="118" spans="2:9" x14ac:dyDescent="0.55000000000000004">
      <c r="B118" s="67"/>
      <c r="C118" s="67"/>
      <c r="D118" s="9" t="s">
        <v>176</v>
      </c>
      <c r="E118" s="11">
        <f>+E119+E120+E121+E122</f>
        <v>0</v>
      </c>
      <c r="F118" s="11">
        <f>+F119+F120+F121+F122</f>
        <v>0</v>
      </c>
      <c r="G118" s="11">
        <f t="shared" si="2"/>
        <v>0</v>
      </c>
      <c r="H118" s="11">
        <f>+H119+H120+H121+H122</f>
        <v>0</v>
      </c>
      <c r="I118" s="11">
        <f t="shared" si="3"/>
        <v>0</v>
      </c>
    </row>
    <row r="119" spans="2:9" x14ac:dyDescent="0.55000000000000004">
      <c r="B119" s="67"/>
      <c r="C119" s="67"/>
      <c r="D119" s="9" t="s">
        <v>177</v>
      </c>
      <c r="E119" s="11"/>
      <c r="F119" s="11"/>
      <c r="G119" s="11">
        <f t="shared" si="2"/>
        <v>0</v>
      </c>
      <c r="H119" s="11"/>
      <c r="I119" s="11">
        <f t="shared" si="3"/>
        <v>0</v>
      </c>
    </row>
    <row r="120" spans="2:9" x14ac:dyDescent="0.55000000000000004">
      <c r="B120" s="67"/>
      <c r="C120" s="67"/>
      <c r="D120" s="9" t="s">
        <v>178</v>
      </c>
      <c r="E120" s="11"/>
      <c r="F120" s="11"/>
      <c r="G120" s="11">
        <f t="shared" si="2"/>
        <v>0</v>
      </c>
      <c r="H120" s="11"/>
      <c r="I120" s="11">
        <f t="shared" si="3"/>
        <v>0</v>
      </c>
    </row>
    <row r="121" spans="2:9" x14ac:dyDescent="0.55000000000000004">
      <c r="B121" s="67"/>
      <c r="C121" s="67"/>
      <c r="D121" s="9" t="s">
        <v>179</v>
      </c>
      <c r="E121" s="11"/>
      <c r="F121" s="11"/>
      <c r="G121" s="11">
        <f t="shared" si="2"/>
        <v>0</v>
      </c>
      <c r="H121" s="11"/>
      <c r="I121" s="11">
        <f t="shared" si="3"/>
        <v>0</v>
      </c>
    </row>
    <row r="122" spans="2:9" x14ac:dyDescent="0.55000000000000004">
      <c r="B122" s="67"/>
      <c r="C122" s="67"/>
      <c r="D122" s="9" t="s">
        <v>180</v>
      </c>
      <c r="E122" s="11"/>
      <c r="F122" s="11"/>
      <c r="G122" s="11">
        <f t="shared" si="2"/>
        <v>0</v>
      </c>
      <c r="H122" s="11"/>
      <c r="I122" s="11">
        <f t="shared" si="3"/>
        <v>0</v>
      </c>
    </row>
    <row r="123" spans="2:9" x14ac:dyDescent="0.55000000000000004">
      <c r="B123" s="67"/>
      <c r="C123" s="67"/>
      <c r="D123" s="9" t="s">
        <v>181</v>
      </c>
      <c r="E123" s="11">
        <v>4403968</v>
      </c>
      <c r="F123" s="11"/>
      <c r="G123" s="11">
        <f t="shared" si="2"/>
        <v>4403968</v>
      </c>
      <c r="H123" s="11"/>
      <c r="I123" s="11">
        <f t="shared" si="3"/>
        <v>4403968</v>
      </c>
    </row>
    <row r="124" spans="2:9" x14ac:dyDescent="0.55000000000000004">
      <c r="B124" s="67"/>
      <c r="C124" s="67"/>
      <c r="D124" s="9" t="s">
        <v>182</v>
      </c>
      <c r="E124" s="11">
        <f>+E125+E126+E127</f>
        <v>1130000</v>
      </c>
      <c r="F124" s="11">
        <f>+F125+F126+F127</f>
        <v>0</v>
      </c>
      <c r="G124" s="11">
        <f t="shared" si="2"/>
        <v>1130000</v>
      </c>
      <c r="H124" s="11">
        <f>+H125+H126+H127</f>
        <v>0</v>
      </c>
      <c r="I124" s="11">
        <f t="shared" si="3"/>
        <v>1130000</v>
      </c>
    </row>
    <row r="125" spans="2:9" x14ac:dyDescent="0.55000000000000004">
      <c r="B125" s="67"/>
      <c r="C125" s="67"/>
      <c r="D125" s="9" t="s">
        <v>183</v>
      </c>
      <c r="E125" s="11">
        <v>1130000</v>
      </c>
      <c r="F125" s="11"/>
      <c r="G125" s="11">
        <f t="shared" si="2"/>
        <v>1130000</v>
      </c>
      <c r="H125" s="11"/>
      <c r="I125" s="11">
        <f t="shared" si="3"/>
        <v>1130000</v>
      </c>
    </row>
    <row r="126" spans="2:9" x14ac:dyDescent="0.55000000000000004">
      <c r="B126" s="67"/>
      <c r="C126" s="67"/>
      <c r="D126" s="9" t="s">
        <v>184</v>
      </c>
      <c r="E126" s="11"/>
      <c r="F126" s="11"/>
      <c r="G126" s="11">
        <f t="shared" si="2"/>
        <v>0</v>
      </c>
      <c r="H126" s="11"/>
      <c r="I126" s="11">
        <f t="shared" si="3"/>
        <v>0</v>
      </c>
    </row>
    <row r="127" spans="2:9" x14ac:dyDescent="0.55000000000000004">
      <c r="B127" s="67"/>
      <c r="C127" s="67"/>
      <c r="D127" s="9" t="s">
        <v>185</v>
      </c>
      <c r="E127" s="11"/>
      <c r="F127" s="11"/>
      <c r="G127" s="11">
        <f t="shared" si="2"/>
        <v>0</v>
      </c>
      <c r="H127" s="11"/>
      <c r="I127" s="11">
        <f t="shared" si="3"/>
        <v>0</v>
      </c>
    </row>
    <row r="128" spans="2:9" x14ac:dyDescent="0.55000000000000004">
      <c r="B128" s="67"/>
      <c r="C128" s="67"/>
      <c r="D128" s="9" t="s">
        <v>186</v>
      </c>
      <c r="E128" s="11">
        <f>+E129+E130</f>
        <v>0</v>
      </c>
      <c r="F128" s="11">
        <f>+F129+F130</f>
        <v>6802340</v>
      </c>
      <c r="G128" s="11">
        <f t="shared" si="2"/>
        <v>6802340</v>
      </c>
      <c r="H128" s="11">
        <f>+H129+H130</f>
        <v>0</v>
      </c>
      <c r="I128" s="11">
        <f t="shared" si="3"/>
        <v>6802340</v>
      </c>
    </row>
    <row r="129" spans="2:9" x14ac:dyDescent="0.55000000000000004">
      <c r="B129" s="67"/>
      <c r="C129" s="67"/>
      <c r="D129" s="9" t="s">
        <v>120</v>
      </c>
      <c r="E129" s="11"/>
      <c r="F129" s="11">
        <v>6802340</v>
      </c>
      <c r="G129" s="11">
        <f t="shared" si="2"/>
        <v>6802340</v>
      </c>
      <c r="H129" s="11"/>
      <c r="I129" s="11">
        <f t="shared" si="3"/>
        <v>6802340</v>
      </c>
    </row>
    <row r="130" spans="2:9" x14ac:dyDescent="0.55000000000000004">
      <c r="B130" s="67"/>
      <c r="C130" s="67"/>
      <c r="D130" s="9" t="s">
        <v>187</v>
      </c>
      <c r="E130" s="11"/>
      <c r="F130" s="11"/>
      <c r="G130" s="11">
        <f t="shared" si="2"/>
        <v>0</v>
      </c>
      <c r="H130" s="11"/>
      <c r="I130" s="11">
        <f t="shared" si="3"/>
        <v>0</v>
      </c>
    </row>
    <row r="131" spans="2:9" x14ac:dyDescent="0.55000000000000004">
      <c r="B131" s="67"/>
      <c r="C131" s="67"/>
      <c r="D131" s="9" t="s">
        <v>141</v>
      </c>
      <c r="E131" s="11">
        <f>+E132+E133+E134+E135+E136</f>
        <v>0</v>
      </c>
      <c r="F131" s="11">
        <f>+F132+F133+F134+F135+F136</f>
        <v>0</v>
      </c>
      <c r="G131" s="11">
        <f t="shared" si="2"/>
        <v>0</v>
      </c>
      <c r="H131" s="11">
        <f>+H132+H133+H134+H135+H136</f>
        <v>0</v>
      </c>
      <c r="I131" s="11">
        <f t="shared" si="3"/>
        <v>0</v>
      </c>
    </row>
    <row r="132" spans="2:9" x14ac:dyDescent="0.55000000000000004">
      <c r="B132" s="67"/>
      <c r="C132" s="67"/>
      <c r="D132" s="9" t="s">
        <v>142</v>
      </c>
      <c r="E132" s="11"/>
      <c r="F132" s="11"/>
      <c r="G132" s="11">
        <f t="shared" si="2"/>
        <v>0</v>
      </c>
      <c r="H132" s="11"/>
      <c r="I132" s="11">
        <f t="shared" si="3"/>
        <v>0</v>
      </c>
    </row>
    <row r="133" spans="2:9" x14ac:dyDescent="0.55000000000000004">
      <c r="B133" s="67"/>
      <c r="C133" s="67"/>
      <c r="D133" s="9" t="s">
        <v>143</v>
      </c>
      <c r="E133" s="11"/>
      <c r="F133" s="11"/>
      <c r="G133" s="11">
        <f t="shared" si="2"/>
        <v>0</v>
      </c>
      <c r="H133" s="11"/>
      <c r="I133" s="11">
        <f t="shared" si="3"/>
        <v>0</v>
      </c>
    </row>
    <row r="134" spans="2:9" x14ac:dyDescent="0.55000000000000004">
      <c r="B134" s="67"/>
      <c r="C134" s="67"/>
      <c r="D134" s="9" t="s">
        <v>146</v>
      </c>
      <c r="E134" s="11"/>
      <c r="F134" s="11"/>
      <c r="G134" s="11">
        <f t="shared" si="2"/>
        <v>0</v>
      </c>
      <c r="H134" s="11"/>
      <c r="I134" s="11">
        <f t="shared" si="3"/>
        <v>0</v>
      </c>
    </row>
    <row r="135" spans="2:9" x14ac:dyDescent="0.55000000000000004">
      <c r="B135" s="67"/>
      <c r="C135" s="67"/>
      <c r="D135" s="9" t="s">
        <v>147</v>
      </c>
      <c r="E135" s="11"/>
      <c r="F135" s="11"/>
      <c r="G135" s="11">
        <f t="shared" si="2"/>
        <v>0</v>
      </c>
      <c r="H135" s="11"/>
      <c r="I135" s="11">
        <f t="shared" si="3"/>
        <v>0</v>
      </c>
    </row>
    <row r="136" spans="2:9" x14ac:dyDescent="0.55000000000000004">
      <c r="B136" s="67"/>
      <c r="C136" s="67"/>
      <c r="D136" s="9" t="s">
        <v>148</v>
      </c>
      <c r="E136" s="11"/>
      <c r="F136" s="11"/>
      <c r="G136" s="11">
        <f t="shared" ref="G136:G199" si="4">+E136+F136</f>
        <v>0</v>
      </c>
      <c r="H136" s="11"/>
      <c r="I136" s="11">
        <f t="shared" ref="I136:I199" si="5">G136-ABS(H136)</f>
        <v>0</v>
      </c>
    </row>
    <row r="137" spans="2:9" x14ac:dyDescent="0.55000000000000004">
      <c r="B137" s="67"/>
      <c r="C137" s="67"/>
      <c r="D137" s="9" t="s">
        <v>149</v>
      </c>
      <c r="E137" s="11"/>
      <c r="F137" s="11"/>
      <c r="G137" s="11">
        <f t="shared" si="4"/>
        <v>0</v>
      </c>
      <c r="H137" s="11"/>
      <c r="I137" s="11">
        <f t="shared" si="5"/>
        <v>0</v>
      </c>
    </row>
    <row r="138" spans="2:9" x14ac:dyDescent="0.55000000000000004">
      <c r="B138" s="67"/>
      <c r="C138" s="67"/>
      <c r="D138" s="9" t="s">
        <v>17</v>
      </c>
      <c r="E138" s="11">
        <f>+E139+E142+E143+E144</f>
        <v>0</v>
      </c>
      <c r="F138" s="11">
        <f>+F139+F142+F143+F144</f>
        <v>0</v>
      </c>
      <c r="G138" s="11">
        <f t="shared" si="4"/>
        <v>0</v>
      </c>
      <c r="H138" s="11">
        <f>+H139+H142+H143+H144</f>
        <v>0</v>
      </c>
      <c r="I138" s="11">
        <f t="shared" si="5"/>
        <v>0</v>
      </c>
    </row>
    <row r="139" spans="2:9" x14ac:dyDescent="0.55000000000000004">
      <c r="B139" s="67"/>
      <c r="C139" s="67"/>
      <c r="D139" s="9" t="s">
        <v>154</v>
      </c>
      <c r="E139" s="11">
        <f>+E140+E141</f>
        <v>0</v>
      </c>
      <c r="F139" s="11">
        <f>+F140+F141</f>
        <v>0</v>
      </c>
      <c r="G139" s="11">
        <f t="shared" si="4"/>
        <v>0</v>
      </c>
      <c r="H139" s="11">
        <f>+H140+H141</f>
        <v>0</v>
      </c>
      <c r="I139" s="11">
        <f t="shared" si="5"/>
        <v>0</v>
      </c>
    </row>
    <row r="140" spans="2:9" x14ac:dyDescent="0.55000000000000004">
      <c r="B140" s="67"/>
      <c r="C140" s="67"/>
      <c r="D140" s="9" t="s">
        <v>151</v>
      </c>
      <c r="E140" s="11"/>
      <c r="F140" s="11"/>
      <c r="G140" s="11">
        <f t="shared" si="4"/>
        <v>0</v>
      </c>
      <c r="H140" s="11"/>
      <c r="I140" s="11">
        <f t="shared" si="5"/>
        <v>0</v>
      </c>
    </row>
    <row r="141" spans="2:9" x14ac:dyDescent="0.55000000000000004">
      <c r="B141" s="67"/>
      <c r="C141" s="67"/>
      <c r="D141" s="9" t="s">
        <v>126</v>
      </c>
      <c r="E141" s="11"/>
      <c r="F141" s="11"/>
      <c r="G141" s="11">
        <f t="shared" si="4"/>
        <v>0</v>
      </c>
      <c r="H141" s="11"/>
      <c r="I141" s="11">
        <f t="shared" si="5"/>
        <v>0</v>
      </c>
    </row>
    <row r="142" spans="2:9" x14ac:dyDescent="0.55000000000000004">
      <c r="B142" s="67"/>
      <c r="C142" s="67"/>
      <c r="D142" s="9" t="s">
        <v>188</v>
      </c>
      <c r="E142" s="11"/>
      <c r="F142" s="11"/>
      <c r="G142" s="11">
        <f t="shared" si="4"/>
        <v>0</v>
      </c>
      <c r="H142" s="11"/>
      <c r="I142" s="11">
        <f t="shared" si="5"/>
        <v>0</v>
      </c>
    </row>
    <row r="143" spans="2:9" x14ac:dyDescent="0.55000000000000004">
      <c r="B143" s="67"/>
      <c r="C143" s="67"/>
      <c r="D143" s="9" t="s">
        <v>181</v>
      </c>
      <c r="E143" s="11"/>
      <c r="F143" s="11"/>
      <c r="G143" s="11">
        <f t="shared" si="4"/>
        <v>0</v>
      </c>
      <c r="H143" s="11"/>
      <c r="I143" s="11">
        <f t="shared" si="5"/>
        <v>0</v>
      </c>
    </row>
    <row r="144" spans="2:9" x14ac:dyDescent="0.55000000000000004">
      <c r="B144" s="67"/>
      <c r="C144" s="67"/>
      <c r="D144" s="9" t="s">
        <v>141</v>
      </c>
      <c r="E144" s="11">
        <f>+E145+E146+E147+E148+E149</f>
        <v>0</v>
      </c>
      <c r="F144" s="11">
        <f>+F145+F146+F147+F148+F149</f>
        <v>0</v>
      </c>
      <c r="G144" s="11">
        <f t="shared" si="4"/>
        <v>0</v>
      </c>
      <c r="H144" s="11">
        <f>+H145+H146+H147+H148+H149</f>
        <v>0</v>
      </c>
      <c r="I144" s="11">
        <f t="shared" si="5"/>
        <v>0</v>
      </c>
    </row>
    <row r="145" spans="2:9" x14ac:dyDescent="0.55000000000000004">
      <c r="B145" s="67"/>
      <c r="C145" s="67"/>
      <c r="D145" s="9" t="s">
        <v>142</v>
      </c>
      <c r="E145" s="11"/>
      <c r="F145" s="11"/>
      <c r="G145" s="11">
        <f t="shared" si="4"/>
        <v>0</v>
      </c>
      <c r="H145" s="11"/>
      <c r="I145" s="11">
        <f t="shared" si="5"/>
        <v>0</v>
      </c>
    </row>
    <row r="146" spans="2:9" x14ac:dyDescent="0.55000000000000004">
      <c r="B146" s="67"/>
      <c r="C146" s="67"/>
      <c r="D146" s="9" t="s">
        <v>143</v>
      </c>
      <c r="E146" s="11"/>
      <c r="F146" s="11"/>
      <c r="G146" s="11">
        <f t="shared" si="4"/>
        <v>0</v>
      </c>
      <c r="H146" s="11"/>
      <c r="I146" s="11">
        <f t="shared" si="5"/>
        <v>0</v>
      </c>
    </row>
    <row r="147" spans="2:9" x14ac:dyDescent="0.55000000000000004">
      <c r="B147" s="67"/>
      <c r="C147" s="67"/>
      <c r="D147" s="9" t="s">
        <v>146</v>
      </c>
      <c r="E147" s="11"/>
      <c r="F147" s="11"/>
      <c r="G147" s="11">
        <f t="shared" si="4"/>
        <v>0</v>
      </c>
      <c r="H147" s="11"/>
      <c r="I147" s="11">
        <f t="shared" si="5"/>
        <v>0</v>
      </c>
    </row>
    <row r="148" spans="2:9" x14ac:dyDescent="0.55000000000000004">
      <c r="B148" s="67"/>
      <c r="C148" s="67"/>
      <c r="D148" s="9" t="s">
        <v>147</v>
      </c>
      <c r="E148" s="11"/>
      <c r="F148" s="11"/>
      <c r="G148" s="11">
        <f t="shared" si="4"/>
        <v>0</v>
      </c>
      <c r="H148" s="11"/>
      <c r="I148" s="11">
        <f t="shared" si="5"/>
        <v>0</v>
      </c>
    </row>
    <row r="149" spans="2:9" x14ac:dyDescent="0.55000000000000004">
      <c r="B149" s="67"/>
      <c r="C149" s="67"/>
      <c r="D149" s="9" t="s">
        <v>148</v>
      </c>
      <c r="E149" s="11"/>
      <c r="F149" s="11"/>
      <c r="G149" s="11">
        <f t="shared" si="4"/>
        <v>0</v>
      </c>
      <c r="H149" s="11"/>
      <c r="I149" s="11">
        <f t="shared" si="5"/>
        <v>0</v>
      </c>
    </row>
    <row r="150" spans="2:9" x14ac:dyDescent="0.55000000000000004">
      <c r="B150" s="67"/>
      <c r="C150" s="67"/>
      <c r="D150" s="9" t="s">
        <v>18</v>
      </c>
      <c r="E150" s="11">
        <f>+E151+E152+E153+E154+E155+E156+E157+E158+E159+E160+E163+E169</f>
        <v>0</v>
      </c>
      <c r="F150" s="11">
        <f>+F151+F152+F153+F154+F155+F156+F157+F158+F159+F160+F163+F169</f>
        <v>0</v>
      </c>
      <c r="G150" s="11">
        <f t="shared" si="4"/>
        <v>0</v>
      </c>
      <c r="H150" s="11">
        <f>+H151+H152+H153+H154+H155+H156+H157+H158+H159+H160+H163+H169</f>
        <v>0</v>
      </c>
      <c r="I150" s="11">
        <f t="shared" si="5"/>
        <v>0</v>
      </c>
    </row>
    <row r="151" spans="2:9" x14ac:dyDescent="0.55000000000000004">
      <c r="B151" s="67"/>
      <c r="C151" s="67"/>
      <c r="D151" s="9" t="s">
        <v>189</v>
      </c>
      <c r="E151" s="11"/>
      <c r="F151" s="11"/>
      <c r="G151" s="11">
        <f t="shared" si="4"/>
        <v>0</v>
      </c>
      <c r="H151" s="11"/>
      <c r="I151" s="11">
        <f t="shared" si="5"/>
        <v>0</v>
      </c>
    </row>
    <row r="152" spans="2:9" x14ac:dyDescent="0.55000000000000004">
      <c r="B152" s="67"/>
      <c r="C152" s="67"/>
      <c r="D152" s="9" t="s">
        <v>190</v>
      </c>
      <c r="E152" s="11"/>
      <c r="F152" s="11"/>
      <c r="G152" s="11">
        <f t="shared" si="4"/>
        <v>0</v>
      </c>
      <c r="H152" s="11"/>
      <c r="I152" s="11">
        <f t="shared" si="5"/>
        <v>0</v>
      </c>
    </row>
    <row r="153" spans="2:9" x14ac:dyDescent="0.55000000000000004">
      <c r="B153" s="67"/>
      <c r="C153" s="67"/>
      <c r="D153" s="9" t="s">
        <v>191</v>
      </c>
      <c r="E153" s="11"/>
      <c r="F153" s="11"/>
      <c r="G153" s="11">
        <f t="shared" si="4"/>
        <v>0</v>
      </c>
      <c r="H153" s="11"/>
      <c r="I153" s="11">
        <f t="shared" si="5"/>
        <v>0</v>
      </c>
    </row>
    <row r="154" spans="2:9" x14ac:dyDescent="0.55000000000000004">
      <c r="B154" s="67"/>
      <c r="C154" s="67"/>
      <c r="D154" s="9" t="s">
        <v>192</v>
      </c>
      <c r="E154" s="11"/>
      <c r="F154" s="11"/>
      <c r="G154" s="11">
        <f t="shared" si="4"/>
        <v>0</v>
      </c>
      <c r="H154" s="11"/>
      <c r="I154" s="11">
        <f t="shared" si="5"/>
        <v>0</v>
      </c>
    </row>
    <row r="155" spans="2:9" x14ac:dyDescent="0.55000000000000004">
      <c r="B155" s="67"/>
      <c r="C155" s="67"/>
      <c r="D155" s="9" t="s">
        <v>193</v>
      </c>
      <c r="E155" s="11"/>
      <c r="F155" s="11"/>
      <c r="G155" s="11">
        <f t="shared" si="4"/>
        <v>0</v>
      </c>
      <c r="H155" s="11"/>
      <c r="I155" s="11">
        <f t="shared" si="5"/>
        <v>0</v>
      </c>
    </row>
    <row r="156" spans="2:9" x14ac:dyDescent="0.55000000000000004">
      <c r="B156" s="67"/>
      <c r="C156" s="67"/>
      <c r="D156" s="9" t="s">
        <v>194</v>
      </c>
      <c r="E156" s="11"/>
      <c r="F156" s="11"/>
      <c r="G156" s="11">
        <f t="shared" si="4"/>
        <v>0</v>
      </c>
      <c r="H156" s="11"/>
      <c r="I156" s="11">
        <f t="shared" si="5"/>
        <v>0</v>
      </c>
    </row>
    <row r="157" spans="2:9" x14ac:dyDescent="0.55000000000000004">
      <c r="B157" s="67"/>
      <c r="C157" s="67"/>
      <c r="D157" s="9" t="s">
        <v>195</v>
      </c>
      <c r="E157" s="11"/>
      <c r="F157" s="11"/>
      <c r="G157" s="11">
        <f t="shared" si="4"/>
        <v>0</v>
      </c>
      <c r="H157" s="11"/>
      <c r="I157" s="11">
        <f t="shared" si="5"/>
        <v>0</v>
      </c>
    </row>
    <row r="158" spans="2:9" x14ac:dyDescent="0.55000000000000004">
      <c r="B158" s="67"/>
      <c r="C158" s="67"/>
      <c r="D158" s="9" t="s">
        <v>196</v>
      </c>
      <c r="E158" s="11"/>
      <c r="F158" s="11"/>
      <c r="G158" s="11">
        <f t="shared" si="4"/>
        <v>0</v>
      </c>
      <c r="H158" s="11"/>
      <c r="I158" s="11">
        <f t="shared" si="5"/>
        <v>0</v>
      </c>
    </row>
    <row r="159" spans="2:9" x14ac:dyDescent="0.55000000000000004">
      <c r="B159" s="67"/>
      <c r="C159" s="67"/>
      <c r="D159" s="9" t="s">
        <v>197</v>
      </c>
      <c r="E159" s="11"/>
      <c r="F159" s="11"/>
      <c r="G159" s="11">
        <f t="shared" si="4"/>
        <v>0</v>
      </c>
      <c r="H159" s="11"/>
      <c r="I159" s="11">
        <f t="shared" si="5"/>
        <v>0</v>
      </c>
    </row>
    <row r="160" spans="2:9" x14ac:dyDescent="0.55000000000000004">
      <c r="B160" s="67"/>
      <c r="C160" s="67"/>
      <c r="D160" s="9" t="s">
        <v>198</v>
      </c>
      <c r="E160" s="11">
        <f>+E161+E162</f>
        <v>0</v>
      </c>
      <c r="F160" s="11">
        <f>+F161+F162</f>
        <v>0</v>
      </c>
      <c r="G160" s="11">
        <f t="shared" si="4"/>
        <v>0</v>
      </c>
      <c r="H160" s="11">
        <f>+H161+H162</f>
        <v>0</v>
      </c>
      <c r="I160" s="11">
        <f t="shared" si="5"/>
        <v>0</v>
      </c>
    </row>
    <row r="161" spans="2:9" x14ac:dyDescent="0.55000000000000004">
      <c r="B161" s="67"/>
      <c r="C161" s="67"/>
      <c r="D161" s="9" t="s">
        <v>199</v>
      </c>
      <c r="E161" s="11"/>
      <c r="F161" s="11"/>
      <c r="G161" s="11">
        <f t="shared" si="4"/>
        <v>0</v>
      </c>
      <c r="H161" s="11"/>
      <c r="I161" s="11">
        <f t="shared" si="5"/>
        <v>0</v>
      </c>
    </row>
    <row r="162" spans="2:9" x14ac:dyDescent="0.55000000000000004">
      <c r="B162" s="67"/>
      <c r="C162" s="67"/>
      <c r="D162" s="9" t="s">
        <v>200</v>
      </c>
      <c r="E162" s="11"/>
      <c r="F162" s="11"/>
      <c r="G162" s="11">
        <f t="shared" si="4"/>
        <v>0</v>
      </c>
      <c r="H162" s="11"/>
      <c r="I162" s="11">
        <f t="shared" si="5"/>
        <v>0</v>
      </c>
    </row>
    <row r="163" spans="2:9" x14ac:dyDescent="0.55000000000000004">
      <c r="B163" s="67"/>
      <c r="C163" s="67"/>
      <c r="D163" s="9" t="s">
        <v>201</v>
      </c>
      <c r="E163" s="11">
        <f>+E164+E165+E166+E167+E168</f>
        <v>0</v>
      </c>
      <c r="F163" s="11">
        <f>+F164+F165+F166+F167+F168</f>
        <v>0</v>
      </c>
      <c r="G163" s="11">
        <f t="shared" si="4"/>
        <v>0</v>
      </c>
      <c r="H163" s="11">
        <f>+H164+H165+H166+H167+H168</f>
        <v>0</v>
      </c>
      <c r="I163" s="11">
        <f t="shared" si="5"/>
        <v>0</v>
      </c>
    </row>
    <row r="164" spans="2:9" x14ac:dyDescent="0.55000000000000004">
      <c r="B164" s="67"/>
      <c r="C164" s="67"/>
      <c r="D164" s="9" t="s">
        <v>142</v>
      </c>
      <c r="E164" s="11"/>
      <c r="F164" s="11"/>
      <c r="G164" s="11">
        <f t="shared" si="4"/>
        <v>0</v>
      </c>
      <c r="H164" s="11"/>
      <c r="I164" s="11">
        <f t="shared" si="5"/>
        <v>0</v>
      </c>
    </row>
    <row r="165" spans="2:9" x14ac:dyDescent="0.55000000000000004">
      <c r="B165" s="67"/>
      <c r="C165" s="67"/>
      <c r="D165" s="9" t="s">
        <v>143</v>
      </c>
      <c r="E165" s="11"/>
      <c r="F165" s="11"/>
      <c r="G165" s="11">
        <f t="shared" si="4"/>
        <v>0</v>
      </c>
      <c r="H165" s="11"/>
      <c r="I165" s="11">
        <f t="shared" si="5"/>
        <v>0</v>
      </c>
    </row>
    <row r="166" spans="2:9" x14ac:dyDescent="0.55000000000000004">
      <c r="B166" s="67"/>
      <c r="C166" s="67"/>
      <c r="D166" s="9" t="s">
        <v>146</v>
      </c>
      <c r="E166" s="11"/>
      <c r="F166" s="11"/>
      <c r="G166" s="11">
        <f t="shared" si="4"/>
        <v>0</v>
      </c>
      <c r="H166" s="11"/>
      <c r="I166" s="11">
        <f t="shared" si="5"/>
        <v>0</v>
      </c>
    </row>
    <row r="167" spans="2:9" x14ac:dyDescent="0.55000000000000004">
      <c r="B167" s="67"/>
      <c r="C167" s="67"/>
      <c r="D167" s="9" t="s">
        <v>147</v>
      </c>
      <c r="E167" s="11"/>
      <c r="F167" s="11"/>
      <c r="G167" s="11">
        <f t="shared" si="4"/>
        <v>0</v>
      </c>
      <c r="H167" s="11"/>
      <c r="I167" s="11">
        <f t="shared" si="5"/>
        <v>0</v>
      </c>
    </row>
    <row r="168" spans="2:9" x14ac:dyDescent="0.55000000000000004">
      <c r="B168" s="67"/>
      <c r="C168" s="67"/>
      <c r="D168" s="9" t="s">
        <v>202</v>
      </c>
      <c r="E168" s="11"/>
      <c r="F168" s="11"/>
      <c r="G168" s="11">
        <f t="shared" si="4"/>
        <v>0</v>
      </c>
      <c r="H168" s="11"/>
      <c r="I168" s="11">
        <f t="shared" si="5"/>
        <v>0</v>
      </c>
    </row>
    <row r="169" spans="2:9" x14ac:dyDescent="0.55000000000000004">
      <c r="B169" s="67"/>
      <c r="C169" s="67"/>
      <c r="D169" s="9" t="s">
        <v>149</v>
      </c>
      <c r="E169" s="11"/>
      <c r="F169" s="11"/>
      <c r="G169" s="11">
        <f t="shared" si="4"/>
        <v>0</v>
      </c>
      <c r="H169" s="11"/>
      <c r="I169" s="11">
        <f t="shared" si="5"/>
        <v>0</v>
      </c>
    </row>
    <row r="170" spans="2:9" x14ac:dyDescent="0.55000000000000004">
      <c r="B170" s="67"/>
      <c r="C170" s="67"/>
      <c r="D170" s="9" t="s">
        <v>19</v>
      </c>
      <c r="E170" s="11">
        <f>+E171</f>
        <v>0</v>
      </c>
      <c r="F170" s="11">
        <f>+F171</f>
        <v>0</v>
      </c>
      <c r="G170" s="11">
        <f t="shared" si="4"/>
        <v>0</v>
      </c>
      <c r="H170" s="11">
        <f>+H171</f>
        <v>0</v>
      </c>
      <c r="I170" s="11">
        <f t="shared" si="5"/>
        <v>0</v>
      </c>
    </row>
    <row r="171" spans="2:9" x14ac:dyDescent="0.55000000000000004">
      <c r="B171" s="67"/>
      <c r="C171" s="67"/>
      <c r="D171" s="9" t="s">
        <v>141</v>
      </c>
      <c r="E171" s="11">
        <f>+E172+E173</f>
        <v>0</v>
      </c>
      <c r="F171" s="11">
        <f>+F172+F173</f>
        <v>0</v>
      </c>
      <c r="G171" s="11">
        <f t="shared" si="4"/>
        <v>0</v>
      </c>
      <c r="H171" s="11">
        <f>+H172+H173</f>
        <v>0</v>
      </c>
      <c r="I171" s="11">
        <f t="shared" si="5"/>
        <v>0</v>
      </c>
    </row>
    <row r="172" spans="2:9" x14ac:dyDescent="0.55000000000000004">
      <c r="B172" s="67"/>
      <c r="C172" s="67"/>
      <c r="D172" s="9" t="s">
        <v>203</v>
      </c>
      <c r="E172" s="11"/>
      <c r="F172" s="11"/>
      <c r="G172" s="11">
        <f t="shared" si="4"/>
        <v>0</v>
      </c>
      <c r="H172" s="11"/>
      <c r="I172" s="11">
        <f t="shared" si="5"/>
        <v>0</v>
      </c>
    </row>
    <row r="173" spans="2:9" x14ac:dyDescent="0.55000000000000004">
      <c r="B173" s="67"/>
      <c r="C173" s="67"/>
      <c r="D173" s="9" t="s">
        <v>204</v>
      </c>
      <c r="E173" s="11"/>
      <c r="F173" s="11"/>
      <c r="G173" s="11">
        <f t="shared" si="4"/>
        <v>0</v>
      </c>
      <c r="H173" s="11"/>
      <c r="I173" s="11">
        <f t="shared" si="5"/>
        <v>0</v>
      </c>
    </row>
    <row r="174" spans="2:9" x14ac:dyDescent="0.55000000000000004">
      <c r="B174" s="67"/>
      <c r="C174" s="67"/>
      <c r="D174" s="9" t="s">
        <v>20</v>
      </c>
      <c r="E174" s="11">
        <f>+E175</f>
        <v>0</v>
      </c>
      <c r="F174" s="11">
        <f>+F175</f>
        <v>0</v>
      </c>
      <c r="G174" s="11">
        <f t="shared" si="4"/>
        <v>0</v>
      </c>
      <c r="H174" s="11">
        <f>+H175</f>
        <v>0</v>
      </c>
      <c r="I174" s="11">
        <f t="shared" si="5"/>
        <v>0</v>
      </c>
    </row>
    <row r="175" spans="2:9" x14ac:dyDescent="0.55000000000000004">
      <c r="B175" s="67"/>
      <c r="C175" s="67"/>
      <c r="D175" s="9" t="s">
        <v>141</v>
      </c>
      <c r="E175" s="11">
        <f>+E176+E177</f>
        <v>0</v>
      </c>
      <c r="F175" s="11">
        <f>+F176+F177</f>
        <v>0</v>
      </c>
      <c r="G175" s="11">
        <f t="shared" si="4"/>
        <v>0</v>
      </c>
      <c r="H175" s="11">
        <f>+H176+H177</f>
        <v>0</v>
      </c>
      <c r="I175" s="11">
        <f t="shared" si="5"/>
        <v>0</v>
      </c>
    </row>
    <row r="176" spans="2:9" x14ac:dyDescent="0.55000000000000004">
      <c r="B176" s="67"/>
      <c r="C176" s="67"/>
      <c r="D176" s="9" t="s">
        <v>205</v>
      </c>
      <c r="E176" s="11"/>
      <c r="F176" s="11"/>
      <c r="G176" s="11">
        <f t="shared" si="4"/>
        <v>0</v>
      </c>
      <c r="H176" s="11"/>
      <c r="I176" s="11">
        <f t="shared" si="5"/>
        <v>0</v>
      </c>
    </row>
    <row r="177" spans="2:9" x14ac:dyDescent="0.55000000000000004">
      <c r="B177" s="67"/>
      <c r="C177" s="67"/>
      <c r="D177" s="9" t="s">
        <v>204</v>
      </c>
      <c r="E177" s="11"/>
      <c r="F177" s="11"/>
      <c r="G177" s="11">
        <f t="shared" si="4"/>
        <v>0</v>
      </c>
      <c r="H177" s="11"/>
      <c r="I177" s="11">
        <f t="shared" si="5"/>
        <v>0</v>
      </c>
    </row>
    <row r="178" spans="2:9" x14ac:dyDescent="0.55000000000000004">
      <c r="B178" s="67"/>
      <c r="C178" s="67"/>
      <c r="D178" s="9" t="s">
        <v>21</v>
      </c>
      <c r="E178" s="11">
        <f>+E179</f>
        <v>0</v>
      </c>
      <c r="F178" s="11">
        <f>+F179</f>
        <v>0</v>
      </c>
      <c r="G178" s="11">
        <f t="shared" si="4"/>
        <v>0</v>
      </c>
      <c r="H178" s="11">
        <f>+H179</f>
        <v>0</v>
      </c>
      <c r="I178" s="11">
        <f t="shared" si="5"/>
        <v>0</v>
      </c>
    </row>
    <row r="179" spans="2:9" x14ac:dyDescent="0.55000000000000004">
      <c r="B179" s="67"/>
      <c r="C179" s="67"/>
      <c r="D179" s="9" t="s">
        <v>141</v>
      </c>
      <c r="E179" s="11">
        <f>+E180</f>
        <v>0</v>
      </c>
      <c r="F179" s="11">
        <f>+F180</f>
        <v>0</v>
      </c>
      <c r="G179" s="11">
        <f t="shared" si="4"/>
        <v>0</v>
      </c>
      <c r="H179" s="11">
        <f>+H180</f>
        <v>0</v>
      </c>
      <c r="I179" s="11">
        <f t="shared" si="5"/>
        <v>0</v>
      </c>
    </row>
    <row r="180" spans="2:9" x14ac:dyDescent="0.55000000000000004">
      <c r="B180" s="67"/>
      <c r="C180" s="67"/>
      <c r="D180" s="9" t="s">
        <v>204</v>
      </c>
      <c r="E180" s="11"/>
      <c r="F180" s="11"/>
      <c r="G180" s="11">
        <f t="shared" si="4"/>
        <v>0</v>
      </c>
      <c r="H180" s="11"/>
      <c r="I180" s="11">
        <f t="shared" si="5"/>
        <v>0</v>
      </c>
    </row>
    <row r="181" spans="2:9" x14ac:dyDescent="0.55000000000000004">
      <c r="B181" s="67"/>
      <c r="C181" s="67"/>
      <c r="D181" s="9" t="s">
        <v>22</v>
      </c>
      <c r="E181" s="11">
        <f>+E182</f>
        <v>0</v>
      </c>
      <c r="F181" s="11">
        <f>+F182</f>
        <v>0</v>
      </c>
      <c r="G181" s="11">
        <f t="shared" si="4"/>
        <v>0</v>
      </c>
      <c r="H181" s="11">
        <f>+H182</f>
        <v>0</v>
      </c>
      <c r="I181" s="11">
        <f t="shared" si="5"/>
        <v>0</v>
      </c>
    </row>
    <row r="182" spans="2:9" x14ac:dyDescent="0.55000000000000004">
      <c r="B182" s="67"/>
      <c r="C182" s="67"/>
      <c r="D182" s="9" t="s">
        <v>206</v>
      </c>
      <c r="E182" s="11"/>
      <c r="F182" s="11"/>
      <c r="G182" s="11">
        <f t="shared" si="4"/>
        <v>0</v>
      </c>
      <c r="H182" s="11"/>
      <c r="I182" s="11">
        <f t="shared" si="5"/>
        <v>0</v>
      </c>
    </row>
    <row r="183" spans="2:9" x14ac:dyDescent="0.55000000000000004">
      <c r="B183" s="67"/>
      <c r="C183" s="67"/>
      <c r="D183" s="9" t="s">
        <v>23</v>
      </c>
      <c r="E183" s="11"/>
      <c r="F183" s="11"/>
      <c r="G183" s="11">
        <f t="shared" si="4"/>
        <v>0</v>
      </c>
      <c r="H183" s="11"/>
      <c r="I183" s="11">
        <f t="shared" si="5"/>
        <v>0</v>
      </c>
    </row>
    <row r="184" spans="2:9" x14ac:dyDescent="0.55000000000000004">
      <c r="B184" s="67"/>
      <c r="C184" s="67"/>
      <c r="D184" s="9" t="s">
        <v>24</v>
      </c>
      <c r="E184" s="11"/>
      <c r="F184" s="11"/>
      <c r="G184" s="11">
        <f t="shared" si="4"/>
        <v>0</v>
      </c>
      <c r="H184" s="11"/>
      <c r="I184" s="11">
        <f t="shared" si="5"/>
        <v>0</v>
      </c>
    </row>
    <row r="185" spans="2:9" x14ac:dyDescent="0.55000000000000004">
      <c r="B185" s="67"/>
      <c r="C185" s="67"/>
      <c r="D185" s="9" t="s">
        <v>25</v>
      </c>
      <c r="E185" s="11">
        <v>19</v>
      </c>
      <c r="F185" s="11">
        <v>108</v>
      </c>
      <c r="G185" s="11">
        <f t="shared" si="4"/>
        <v>127</v>
      </c>
      <c r="H185" s="11"/>
      <c r="I185" s="11">
        <f t="shared" si="5"/>
        <v>127</v>
      </c>
    </row>
    <row r="186" spans="2:9" x14ac:dyDescent="0.55000000000000004">
      <c r="B186" s="67"/>
      <c r="C186" s="67"/>
      <c r="D186" s="9" t="s">
        <v>26</v>
      </c>
      <c r="E186" s="11">
        <f>+E187+E188+E189</f>
        <v>3164500</v>
      </c>
      <c r="F186" s="11">
        <f>+F187+F188+F189</f>
        <v>737177</v>
      </c>
      <c r="G186" s="11">
        <f t="shared" si="4"/>
        <v>3901677</v>
      </c>
      <c r="H186" s="11">
        <f>+H187+H188+H189</f>
        <v>0</v>
      </c>
      <c r="I186" s="11">
        <f t="shared" si="5"/>
        <v>3901677</v>
      </c>
    </row>
    <row r="187" spans="2:9" x14ac:dyDescent="0.55000000000000004">
      <c r="B187" s="67"/>
      <c r="C187" s="67"/>
      <c r="D187" s="9" t="s">
        <v>207</v>
      </c>
      <c r="E187" s="11"/>
      <c r="F187" s="11"/>
      <c r="G187" s="11">
        <f t="shared" si="4"/>
        <v>0</v>
      </c>
      <c r="H187" s="11"/>
      <c r="I187" s="11">
        <f t="shared" si="5"/>
        <v>0</v>
      </c>
    </row>
    <row r="188" spans="2:9" x14ac:dyDescent="0.55000000000000004">
      <c r="B188" s="67"/>
      <c r="C188" s="67"/>
      <c r="D188" s="9" t="s">
        <v>208</v>
      </c>
      <c r="E188" s="11"/>
      <c r="F188" s="11"/>
      <c r="G188" s="11">
        <f t="shared" si="4"/>
        <v>0</v>
      </c>
      <c r="H188" s="11"/>
      <c r="I188" s="11">
        <f t="shared" si="5"/>
        <v>0</v>
      </c>
    </row>
    <row r="189" spans="2:9" x14ac:dyDescent="0.55000000000000004">
      <c r="B189" s="67"/>
      <c r="C189" s="67"/>
      <c r="D189" s="9" t="s">
        <v>209</v>
      </c>
      <c r="E189" s="11">
        <v>3164500</v>
      </c>
      <c r="F189" s="11">
        <v>737177</v>
      </c>
      <c r="G189" s="11">
        <f t="shared" si="4"/>
        <v>3901677</v>
      </c>
      <c r="H189" s="11"/>
      <c r="I189" s="11">
        <f t="shared" si="5"/>
        <v>3901677</v>
      </c>
    </row>
    <row r="190" spans="2:9" x14ac:dyDescent="0.55000000000000004">
      <c r="B190" s="67"/>
      <c r="C190" s="67"/>
      <c r="D190" s="9" t="s">
        <v>27</v>
      </c>
      <c r="E190" s="11">
        <f>+E191+E192+E193</f>
        <v>0</v>
      </c>
      <c r="F190" s="11">
        <f>+F191+F192+F193</f>
        <v>0</v>
      </c>
      <c r="G190" s="11">
        <f t="shared" si="4"/>
        <v>0</v>
      </c>
      <c r="H190" s="11">
        <f>+H191+H192+H193</f>
        <v>0</v>
      </c>
      <c r="I190" s="11">
        <f t="shared" si="5"/>
        <v>0</v>
      </c>
    </row>
    <row r="191" spans="2:9" x14ac:dyDescent="0.55000000000000004">
      <c r="B191" s="67"/>
      <c r="C191" s="67"/>
      <c r="D191" s="9" t="s">
        <v>210</v>
      </c>
      <c r="E191" s="11"/>
      <c r="F191" s="11"/>
      <c r="G191" s="11">
        <f t="shared" si="4"/>
        <v>0</v>
      </c>
      <c r="H191" s="11"/>
      <c r="I191" s="11">
        <f t="shared" si="5"/>
        <v>0</v>
      </c>
    </row>
    <row r="192" spans="2:9" x14ac:dyDescent="0.55000000000000004">
      <c r="B192" s="67"/>
      <c r="C192" s="67"/>
      <c r="D192" s="9" t="s">
        <v>211</v>
      </c>
      <c r="E192" s="11"/>
      <c r="F192" s="11"/>
      <c r="G192" s="11">
        <f t="shared" si="4"/>
        <v>0</v>
      </c>
      <c r="H192" s="11"/>
      <c r="I192" s="11">
        <f t="shared" si="5"/>
        <v>0</v>
      </c>
    </row>
    <row r="193" spans="2:9" x14ac:dyDescent="0.55000000000000004">
      <c r="B193" s="67"/>
      <c r="C193" s="67"/>
      <c r="D193" s="9" t="s">
        <v>212</v>
      </c>
      <c r="E193" s="11"/>
      <c r="F193" s="11"/>
      <c r="G193" s="11">
        <f t="shared" si="4"/>
        <v>0</v>
      </c>
      <c r="H193" s="11"/>
      <c r="I193" s="11">
        <f t="shared" si="5"/>
        <v>0</v>
      </c>
    </row>
    <row r="194" spans="2:9" x14ac:dyDescent="0.55000000000000004">
      <c r="B194" s="67"/>
      <c r="C194" s="68"/>
      <c r="D194" s="13" t="s">
        <v>28</v>
      </c>
      <c r="E194" s="15">
        <f>+E7+E55+E71+E82+E107+E108+E138+E150+E170+E174+E178+E181+E183+E184+E185+E186+E190</f>
        <v>15354239</v>
      </c>
      <c r="F194" s="15">
        <f>+F7+F55+F71+F82+F107+F108+F138+F150+F170+F174+F178+F181+F183+F184+F185+F186+F190</f>
        <v>7539625</v>
      </c>
      <c r="G194" s="15">
        <f t="shared" si="4"/>
        <v>22893864</v>
      </c>
      <c r="H194" s="15">
        <f>+H7+H55+H71+H82+H107+H108+H138+H150+H170+H174+H178+H181+H183+H184+H185+H186+H190</f>
        <v>0</v>
      </c>
      <c r="I194" s="15">
        <f t="shared" si="5"/>
        <v>22893864</v>
      </c>
    </row>
    <row r="195" spans="2:9" x14ac:dyDescent="0.55000000000000004">
      <c r="B195" s="67"/>
      <c r="C195" s="66" t="s">
        <v>29</v>
      </c>
      <c r="D195" s="9" t="s">
        <v>30</v>
      </c>
      <c r="E195" s="11">
        <f>+E196+E197+E198+E199+E200+E201+E202+E203</f>
        <v>11310107</v>
      </c>
      <c r="F195" s="11">
        <f>+F196+F197+F198+F199+F200+F201+F202+F203</f>
        <v>4958131</v>
      </c>
      <c r="G195" s="11">
        <f t="shared" si="4"/>
        <v>16268238</v>
      </c>
      <c r="H195" s="11">
        <f>+H196+H197+H198+H199+H200+H201+H202+H203</f>
        <v>0</v>
      </c>
      <c r="I195" s="11">
        <f t="shared" si="5"/>
        <v>16268238</v>
      </c>
    </row>
    <row r="196" spans="2:9" x14ac:dyDescent="0.55000000000000004">
      <c r="B196" s="67"/>
      <c r="C196" s="67"/>
      <c r="D196" s="9" t="s">
        <v>213</v>
      </c>
      <c r="E196" s="11"/>
      <c r="F196" s="11"/>
      <c r="G196" s="11">
        <f t="shared" si="4"/>
        <v>0</v>
      </c>
      <c r="H196" s="11"/>
      <c r="I196" s="11">
        <f t="shared" si="5"/>
        <v>0</v>
      </c>
    </row>
    <row r="197" spans="2:9" x14ac:dyDescent="0.55000000000000004">
      <c r="B197" s="67"/>
      <c r="C197" s="67"/>
      <c r="D197" s="9" t="s">
        <v>214</v>
      </c>
      <c r="E197" s="11">
        <v>2626700</v>
      </c>
      <c r="F197" s="11">
        <v>781213</v>
      </c>
      <c r="G197" s="11">
        <f t="shared" si="4"/>
        <v>3407913</v>
      </c>
      <c r="H197" s="11"/>
      <c r="I197" s="11">
        <f t="shared" si="5"/>
        <v>3407913</v>
      </c>
    </row>
    <row r="198" spans="2:9" x14ac:dyDescent="0.55000000000000004">
      <c r="B198" s="67"/>
      <c r="C198" s="67"/>
      <c r="D198" s="9" t="s">
        <v>215</v>
      </c>
      <c r="E198" s="11">
        <v>578539</v>
      </c>
      <c r="F198" s="11">
        <v>129043</v>
      </c>
      <c r="G198" s="11">
        <f t="shared" si="4"/>
        <v>707582</v>
      </c>
      <c r="H198" s="11"/>
      <c r="I198" s="11">
        <f t="shared" si="5"/>
        <v>707582</v>
      </c>
    </row>
    <row r="199" spans="2:9" x14ac:dyDescent="0.55000000000000004">
      <c r="B199" s="67"/>
      <c r="C199" s="67"/>
      <c r="D199" s="9" t="s">
        <v>216</v>
      </c>
      <c r="E199" s="11">
        <v>6600098</v>
      </c>
      <c r="F199" s="11">
        <v>4000418</v>
      </c>
      <c r="G199" s="11">
        <f t="shared" si="4"/>
        <v>10600516</v>
      </c>
      <c r="H199" s="11"/>
      <c r="I199" s="11">
        <f t="shared" si="5"/>
        <v>10600516</v>
      </c>
    </row>
    <row r="200" spans="2:9" x14ac:dyDescent="0.55000000000000004">
      <c r="B200" s="67"/>
      <c r="C200" s="67"/>
      <c r="D200" s="9" t="s">
        <v>217</v>
      </c>
      <c r="E200" s="11"/>
      <c r="F200" s="11"/>
      <c r="G200" s="11">
        <f t="shared" ref="G200:G263" si="6">+E200+F200</f>
        <v>0</v>
      </c>
      <c r="H200" s="11"/>
      <c r="I200" s="11">
        <f t="shared" ref="I200:I263" si="7">G200-ABS(H200)</f>
        <v>0</v>
      </c>
    </row>
    <row r="201" spans="2:9" x14ac:dyDescent="0.55000000000000004">
      <c r="B201" s="67"/>
      <c r="C201" s="67"/>
      <c r="D201" s="9" t="s">
        <v>218</v>
      </c>
      <c r="E201" s="11"/>
      <c r="F201" s="11"/>
      <c r="G201" s="11">
        <f t="shared" si="6"/>
        <v>0</v>
      </c>
      <c r="H201" s="11"/>
      <c r="I201" s="11">
        <f t="shared" si="7"/>
        <v>0</v>
      </c>
    </row>
    <row r="202" spans="2:9" x14ac:dyDescent="0.55000000000000004">
      <c r="B202" s="67"/>
      <c r="C202" s="67"/>
      <c r="D202" s="9" t="s">
        <v>219</v>
      </c>
      <c r="E202" s="11"/>
      <c r="F202" s="11"/>
      <c r="G202" s="11">
        <f t="shared" si="6"/>
        <v>0</v>
      </c>
      <c r="H202" s="11"/>
      <c r="I202" s="11">
        <f t="shared" si="7"/>
        <v>0</v>
      </c>
    </row>
    <row r="203" spans="2:9" x14ac:dyDescent="0.55000000000000004">
      <c r="B203" s="67"/>
      <c r="C203" s="67"/>
      <c r="D203" s="9" t="s">
        <v>220</v>
      </c>
      <c r="E203" s="11">
        <v>1504770</v>
      </c>
      <c r="F203" s="11">
        <v>47457</v>
      </c>
      <c r="G203" s="11">
        <f t="shared" si="6"/>
        <v>1552227</v>
      </c>
      <c r="H203" s="11"/>
      <c r="I203" s="11">
        <f t="shared" si="7"/>
        <v>1552227</v>
      </c>
    </row>
    <row r="204" spans="2:9" x14ac:dyDescent="0.55000000000000004">
      <c r="B204" s="67"/>
      <c r="C204" s="67"/>
      <c r="D204" s="9" t="s">
        <v>31</v>
      </c>
      <c r="E204" s="11">
        <f>+E205+E206+E207+E208+E209+E210+E211+E212+E213+E214+E215+E216+E217+E218+E219+E220+E221+E222+E223+E224+E225+E226+E227+E228+E229+E230+E231+E232</f>
        <v>8304147</v>
      </c>
      <c r="F204" s="11">
        <f>+F205+F206+F207+F208+F209+F210+F211+F212+F213+F214+F215+F216+F217+F218+F219+F220+F221+F222+F223+F224+F225+F226+F227+F228+F229+F230+F231+F232</f>
        <v>1355835</v>
      </c>
      <c r="G204" s="11">
        <f t="shared" si="6"/>
        <v>9659982</v>
      </c>
      <c r="H204" s="11">
        <f>+H205+H206+H207+H208+H209+H210+H211+H212+H213+H214+H215+H216+H217+H218+H219+H220+H221+H222+H223+H224+H225+H226+H227+H228+H229+H230+H231+H232</f>
        <v>0</v>
      </c>
      <c r="I204" s="11">
        <f t="shared" si="7"/>
        <v>9659982</v>
      </c>
    </row>
    <row r="205" spans="2:9" x14ac:dyDescent="0.55000000000000004">
      <c r="B205" s="67"/>
      <c r="C205" s="67"/>
      <c r="D205" s="9" t="s">
        <v>221</v>
      </c>
      <c r="E205" s="11">
        <v>2877162</v>
      </c>
      <c r="F205" s="11">
        <v>719288</v>
      </c>
      <c r="G205" s="11">
        <f t="shared" si="6"/>
        <v>3596450</v>
      </c>
      <c r="H205" s="11"/>
      <c r="I205" s="11">
        <f t="shared" si="7"/>
        <v>3596450</v>
      </c>
    </row>
    <row r="206" spans="2:9" x14ac:dyDescent="0.55000000000000004">
      <c r="B206" s="67"/>
      <c r="C206" s="67"/>
      <c r="D206" s="9" t="s">
        <v>222</v>
      </c>
      <c r="E206" s="11"/>
      <c r="F206" s="11"/>
      <c r="G206" s="11">
        <f t="shared" si="6"/>
        <v>0</v>
      </c>
      <c r="H206" s="11"/>
      <c r="I206" s="11">
        <f t="shared" si="7"/>
        <v>0</v>
      </c>
    </row>
    <row r="207" spans="2:9" x14ac:dyDescent="0.55000000000000004">
      <c r="B207" s="67"/>
      <c r="C207" s="67"/>
      <c r="D207" s="9" t="s">
        <v>223</v>
      </c>
      <c r="E207" s="11"/>
      <c r="F207" s="11"/>
      <c r="G207" s="11">
        <f t="shared" si="6"/>
        <v>0</v>
      </c>
      <c r="H207" s="11"/>
      <c r="I207" s="11">
        <f t="shared" si="7"/>
        <v>0</v>
      </c>
    </row>
    <row r="208" spans="2:9" x14ac:dyDescent="0.55000000000000004">
      <c r="B208" s="67"/>
      <c r="C208" s="67"/>
      <c r="D208" s="9" t="s">
        <v>224</v>
      </c>
      <c r="E208" s="11"/>
      <c r="F208" s="11"/>
      <c r="G208" s="11">
        <f t="shared" si="6"/>
        <v>0</v>
      </c>
      <c r="H208" s="11"/>
      <c r="I208" s="11">
        <f t="shared" si="7"/>
        <v>0</v>
      </c>
    </row>
    <row r="209" spans="2:9" x14ac:dyDescent="0.55000000000000004">
      <c r="B209" s="67"/>
      <c r="C209" s="67"/>
      <c r="D209" s="9" t="s">
        <v>225</v>
      </c>
      <c r="E209" s="11"/>
      <c r="F209" s="11"/>
      <c r="G209" s="11">
        <f t="shared" si="6"/>
        <v>0</v>
      </c>
      <c r="H209" s="11"/>
      <c r="I209" s="11">
        <f t="shared" si="7"/>
        <v>0</v>
      </c>
    </row>
    <row r="210" spans="2:9" x14ac:dyDescent="0.55000000000000004">
      <c r="B210" s="67"/>
      <c r="C210" s="67"/>
      <c r="D210" s="9" t="s">
        <v>226</v>
      </c>
      <c r="E210" s="11"/>
      <c r="F210" s="11"/>
      <c r="G210" s="11">
        <f t="shared" si="6"/>
        <v>0</v>
      </c>
      <c r="H210" s="11"/>
      <c r="I210" s="11">
        <f t="shared" si="7"/>
        <v>0</v>
      </c>
    </row>
    <row r="211" spans="2:9" x14ac:dyDescent="0.55000000000000004">
      <c r="B211" s="67"/>
      <c r="C211" s="67"/>
      <c r="D211" s="9" t="s">
        <v>227</v>
      </c>
      <c r="E211" s="11"/>
      <c r="F211" s="11"/>
      <c r="G211" s="11">
        <f t="shared" si="6"/>
        <v>0</v>
      </c>
      <c r="H211" s="11"/>
      <c r="I211" s="11">
        <f t="shared" si="7"/>
        <v>0</v>
      </c>
    </row>
    <row r="212" spans="2:9" x14ac:dyDescent="0.55000000000000004">
      <c r="B212" s="67"/>
      <c r="C212" s="67"/>
      <c r="D212" s="9" t="s">
        <v>228</v>
      </c>
      <c r="E212" s="11">
        <v>75053</v>
      </c>
      <c r="F212" s="11"/>
      <c r="G212" s="11">
        <f t="shared" si="6"/>
        <v>75053</v>
      </c>
      <c r="H212" s="11"/>
      <c r="I212" s="11">
        <f t="shared" si="7"/>
        <v>75053</v>
      </c>
    </row>
    <row r="213" spans="2:9" x14ac:dyDescent="0.55000000000000004">
      <c r="B213" s="67"/>
      <c r="C213" s="67"/>
      <c r="D213" s="9" t="s">
        <v>229</v>
      </c>
      <c r="E213" s="11">
        <v>14993</v>
      </c>
      <c r="F213" s="11">
        <v>4906</v>
      </c>
      <c r="G213" s="11">
        <f t="shared" si="6"/>
        <v>19899</v>
      </c>
      <c r="H213" s="11"/>
      <c r="I213" s="11">
        <f t="shared" si="7"/>
        <v>19899</v>
      </c>
    </row>
    <row r="214" spans="2:9" x14ac:dyDescent="0.55000000000000004">
      <c r="B214" s="67"/>
      <c r="C214" s="67"/>
      <c r="D214" s="9" t="s">
        <v>230</v>
      </c>
      <c r="E214" s="11"/>
      <c r="F214" s="11"/>
      <c r="G214" s="11">
        <f t="shared" si="6"/>
        <v>0</v>
      </c>
      <c r="H214" s="11"/>
      <c r="I214" s="11">
        <f t="shared" si="7"/>
        <v>0</v>
      </c>
    </row>
    <row r="215" spans="2:9" x14ac:dyDescent="0.55000000000000004">
      <c r="B215" s="67"/>
      <c r="C215" s="67"/>
      <c r="D215" s="9" t="s">
        <v>231</v>
      </c>
      <c r="E215" s="11"/>
      <c r="F215" s="11"/>
      <c r="G215" s="11">
        <f t="shared" si="6"/>
        <v>0</v>
      </c>
      <c r="H215" s="11"/>
      <c r="I215" s="11">
        <f t="shared" si="7"/>
        <v>0</v>
      </c>
    </row>
    <row r="216" spans="2:9" x14ac:dyDescent="0.55000000000000004">
      <c r="B216" s="67"/>
      <c r="C216" s="67"/>
      <c r="D216" s="9" t="s">
        <v>232</v>
      </c>
      <c r="E216" s="11">
        <v>1356217</v>
      </c>
      <c r="F216" s="11">
        <v>498094</v>
      </c>
      <c r="G216" s="11">
        <f t="shared" si="6"/>
        <v>1854311</v>
      </c>
      <c r="H216" s="11"/>
      <c r="I216" s="11">
        <f t="shared" si="7"/>
        <v>1854311</v>
      </c>
    </row>
    <row r="217" spans="2:9" x14ac:dyDescent="0.55000000000000004">
      <c r="B217" s="67"/>
      <c r="C217" s="67"/>
      <c r="D217" s="9" t="s">
        <v>233</v>
      </c>
      <c r="E217" s="11"/>
      <c r="F217" s="11"/>
      <c r="G217" s="11">
        <f t="shared" si="6"/>
        <v>0</v>
      </c>
      <c r="H217" s="11"/>
      <c r="I217" s="11">
        <f t="shared" si="7"/>
        <v>0</v>
      </c>
    </row>
    <row r="218" spans="2:9" x14ac:dyDescent="0.55000000000000004">
      <c r="B218" s="67"/>
      <c r="C218" s="67"/>
      <c r="D218" s="9" t="s">
        <v>234</v>
      </c>
      <c r="E218" s="11">
        <v>54326</v>
      </c>
      <c r="F218" s="11">
        <v>10755</v>
      </c>
      <c r="G218" s="11">
        <f t="shared" si="6"/>
        <v>65081</v>
      </c>
      <c r="H218" s="11"/>
      <c r="I218" s="11">
        <f t="shared" si="7"/>
        <v>65081</v>
      </c>
    </row>
    <row r="219" spans="2:9" x14ac:dyDescent="0.55000000000000004">
      <c r="B219" s="67"/>
      <c r="C219" s="67"/>
      <c r="D219" s="9" t="s">
        <v>235</v>
      </c>
      <c r="E219" s="11">
        <v>105452</v>
      </c>
      <c r="F219" s="11"/>
      <c r="G219" s="11">
        <f t="shared" si="6"/>
        <v>105452</v>
      </c>
      <c r="H219" s="11"/>
      <c r="I219" s="11">
        <f t="shared" si="7"/>
        <v>105452</v>
      </c>
    </row>
    <row r="220" spans="2:9" x14ac:dyDescent="0.55000000000000004">
      <c r="B220" s="67"/>
      <c r="C220" s="67"/>
      <c r="D220" s="9" t="s">
        <v>236</v>
      </c>
      <c r="E220" s="11">
        <v>48301</v>
      </c>
      <c r="F220" s="11">
        <v>1526</v>
      </c>
      <c r="G220" s="11">
        <f t="shared" si="6"/>
        <v>49827</v>
      </c>
      <c r="H220" s="11"/>
      <c r="I220" s="11">
        <f t="shared" si="7"/>
        <v>49827</v>
      </c>
    </row>
    <row r="221" spans="2:9" x14ac:dyDescent="0.55000000000000004">
      <c r="B221" s="67"/>
      <c r="C221" s="67"/>
      <c r="D221" s="9" t="s">
        <v>237</v>
      </c>
      <c r="E221" s="11"/>
      <c r="F221" s="11"/>
      <c r="G221" s="11">
        <f t="shared" si="6"/>
        <v>0</v>
      </c>
      <c r="H221" s="11"/>
      <c r="I221" s="11">
        <f t="shared" si="7"/>
        <v>0</v>
      </c>
    </row>
    <row r="222" spans="2:9" x14ac:dyDescent="0.55000000000000004">
      <c r="B222" s="67"/>
      <c r="C222" s="67"/>
      <c r="D222" s="9" t="s">
        <v>238</v>
      </c>
      <c r="E222" s="11"/>
      <c r="F222" s="11"/>
      <c r="G222" s="11">
        <f t="shared" si="6"/>
        <v>0</v>
      </c>
      <c r="H222" s="11"/>
      <c r="I222" s="11">
        <f t="shared" si="7"/>
        <v>0</v>
      </c>
    </row>
    <row r="223" spans="2:9" x14ac:dyDescent="0.55000000000000004">
      <c r="B223" s="67"/>
      <c r="C223" s="67"/>
      <c r="D223" s="9" t="s">
        <v>239</v>
      </c>
      <c r="E223" s="11">
        <v>3767008</v>
      </c>
      <c r="F223" s="11">
        <v>26075</v>
      </c>
      <c r="G223" s="11">
        <f t="shared" si="6"/>
        <v>3793083</v>
      </c>
      <c r="H223" s="11"/>
      <c r="I223" s="11">
        <f t="shared" si="7"/>
        <v>3793083</v>
      </c>
    </row>
    <row r="224" spans="2:9" x14ac:dyDescent="0.55000000000000004">
      <c r="B224" s="67"/>
      <c r="C224" s="67"/>
      <c r="D224" s="9" t="s">
        <v>240</v>
      </c>
      <c r="E224" s="11"/>
      <c r="F224" s="11"/>
      <c r="G224" s="11">
        <f t="shared" si="6"/>
        <v>0</v>
      </c>
      <c r="H224" s="11"/>
      <c r="I224" s="11">
        <f t="shared" si="7"/>
        <v>0</v>
      </c>
    </row>
    <row r="225" spans="2:9" x14ac:dyDescent="0.55000000000000004">
      <c r="B225" s="67"/>
      <c r="C225" s="67"/>
      <c r="D225" s="9" t="s">
        <v>241</v>
      </c>
      <c r="E225" s="11">
        <v>5635</v>
      </c>
      <c r="F225" s="11">
        <v>5718</v>
      </c>
      <c r="G225" s="11">
        <f t="shared" si="6"/>
        <v>11353</v>
      </c>
      <c r="H225" s="11"/>
      <c r="I225" s="11">
        <f t="shared" si="7"/>
        <v>11353</v>
      </c>
    </row>
    <row r="226" spans="2:9" x14ac:dyDescent="0.55000000000000004">
      <c r="B226" s="67"/>
      <c r="C226" s="67"/>
      <c r="D226" s="9" t="s">
        <v>242</v>
      </c>
      <c r="E226" s="11"/>
      <c r="F226" s="11"/>
      <c r="G226" s="11">
        <f t="shared" si="6"/>
        <v>0</v>
      </c>
      <c r="H226" s="11"/>
      <c r="I226" s="11">
        <f t="shared" si="7"/>
        <v>0</v>
      </c>
    </row>
    <row r="227" spans="2:9" x14ac:dyDescent="0.55000000000000004">
      <c r="B227" s="67"/>
      <c r="C227" s="67"/>
      <c r="D227" s="9" t="s">
        <v>243</v>
      </c>
      <c r="E227" s="11"/>
      <c r="F227" s="11"/>
      <c r="G227" s="11">
        <f t="shared" si="6"/>
        <v>0</v>
      </c>
      <c r="H227" s="11"/>
      <c r="I227" s="11">
        <f t="shared" si="7"/>
        <v>0</v>
      </c>
    </row>
    <row r="228" spans="2:9" x14ac:dyDescent="0.55000000000000004">
      <c r="B228" s="67"/>
      <c r="C228" s="67"/>
      <c r="D228" s="9" t="s">
        <v>244</v>
      </c>
      <c r="E228" s="11"/>
      <c r="F228" s="11"/>
      <c r="G228" s="11">
        <f t="shared" si="6"/>
        <v>0</v>
      </c>
      <c r="H228" s="11"/>
      <c r="I228" s="11">
        <f t="shared" si="7"/>
        <v>0</v>
      </c>
    </row>
    <row r="229" spans="2:9" x14ac:dyDescent="0.55000000000000004">
      <c r="B229" s="67"/>
      <c r="C229" s="67"/>
      <c r="D229" s="9" t="s">
        <v>245</v>
      </c>
      <c r="E229" s="11"/>
      <c r="F229" s="11"/>
      <c r="G229" s="11">
        <f t="shared" si="6"/>
        <v>0</v>
      </c>
      <c r="H229" s="11"/>
      <c r="I229" s="11">
        <f t="shared" si="7"/>
        <v>0</v>
      </c>
    </row>
    <row r="230" spans="2:9" x14ac:dyDescent="0.55000000000000004">
      <c r="B230" s="67"/>
      <c r="C230" s="67"/>
      <c r="D230" s="9" t="s">
        <v>246</v>
      </c>
      <c r="E230" s="11"/>
      <c r="F230" s="11"/>
      <c r="G230" s="11">
        <f t="shared" si="6"/>
        <v>0</v>
      </c>
      <c r="H230" s="11"/>
      <c r="I230" s="11">
        <f t="shared" si="7"/>
        <v>0</v>
      </c>
    </row>
    <row r="231" spans="2:9" x14ac:dyDescent="0.55000000000000004">
      <c r="B231" s="67"/>
      <c r="C231" s="67"/>
      <c r="D231" s="9" t="s">
        <v>247</v>
      </c>
      <c r="E231" s="11"/>
      <c r="F231" s="11"/>
      <c r="G231" s="11">
        <f t="shared" si="6"/>
        <v>0</v>
      </c>
      <c r="H231" s="11"/>
      <c r="I231" s="11">
        <f t="shared" si="7"/>
        <v>0</v>
      </c>
    </row>
    <row r="232" spans="2:9" x14ac:dyDescent="0.55000000000000004">
      <c r="B232" s="67"/>
      <c r="C232" s="67"/>
      <c r="D232" s="9" t="s">
        <v>248</v>
      </c>
      <c r="E232" s="11"/>
      <c r="F232" s="11">
        <v>89473</v>
      </c>
      <c r="G232" s="11">
        <f t="shared" si="6"/>
        <v>89473</v>
      </c>
      <c r="H232" s="11"/>
      <c r="I232" s="11">
        <f t="shared" si="7"/>
        <v>89473</v>
      </c>
    </row>
    <row r="233" spans="2:9" x14ac:dyDescent="0.55000000000000004">
      <c r="B233" s="67"/>
      <c r="C233" s="67"/>
      <c r="D233" s="9" t="s">
        <v>32</v>
      </c>
      <c r="E233" s="11">
        <f>+E234+E235+E236+E237+E238+E239+E240+E241+E242+E243+E244+E245+E246+E247+E248+E249+E250+E251+E252+E253+E254+E255</f>
        <v>944768</v>
      </c>
      <c r="F233" s="11">
        <f>+F234+F235+F236+F237+F238+F239+F240+F241+F242+F243+F244+F245+F246+F247+F248+F249+F250+F251+F252+F253+F254+F255</f>
        <v>724502</v>
      </c>
      <c r="G233" s="11">
        <f t="shared" si="6"/>
        <v>1669270</v>
      </c>
      <c r="H233" s="11">
        <f>+H234+H235+H236+H237+H238+H239+H240+H241+H242+H243+H244+H245+H246+H247+H248+H249+H250+H251+H252+H253+H254+H255</f>
        <v>0</v>
      </c>
      <c r="I233" s="11">
        <f t="shared" si="7"/>
        <v>1669270</v>
      </c>
    </row>
    <row r="234" spans="2:9" x14ac:dyDescent="0.55000000000000004">
      <c r="B234" s="67"/>
      <c r="C234" s="67"/>
      <c r="D234" s="9" t="s">
        <v>249</v>
      </c>
      <c r="E234" s="11">
        <v>94066</v>
      </c>
      <c r="F234" s="11">
        <v>26170</v>
      </c>
      <c r="G234" s="11">
        <f t="shared" si="6"/>
        <v>120236</v>
      </c>
      <c r="H234" s="11"/>
      <c r="I234" s="11">
        <f t="shared" si="7"/>
        <v>120236</v>
      </c>
    </row>
    <row r="235" spans="2:9" x14ac:dyDescent="0.55000000000000004">
      <c r="B235" s="67"/>
      <c r="C235" s="67"/>
      <c r="D235" s="9" t="s">
        <v>250</v>
      </c>
      <c r="E235" s="11">
        <v>9738</v>
      </c>
      <c r="F235" s="11"/>
      <c r="G235" s="11">
        <f t="shared" si="6"/>
        <v>9738</v>
      </c>
      <c r="H235" s="11"/>
      <c r="I235" s="11">
        <f t="shared" si="7"/>
        <v>9738</v>
      </c>
    </row>
    <row r="236" spans="2:9" x14ac:dyDescent="0.55000000000000004">
      <c r="B236" s="67"/>
      <c r="C236" s="67"/>
      <c r="D236" s="9" t="s">
        <v>251</v>
      </c>
      <c r="E236" s="11">
        <v>10270</v>
      </c>
      <c r="F236" s="11">
        <v>26060</v>
      </c>
      <c r="G236" s="11">
        <f t="shared" si="6"/>
        <v>36330</v>
      </c>
      <c r="H236" s="11"/>
      <c r="I236" s="11">
        <f t="shared" si="7"/>
        <v>36330</v>
      </c>
    </row>
    <row r="237" spans="2:9" x14ac:dyDescent="0.55000000000000004">
      <c r="B237" s="67"/>
      <c r="C237" s="67"/>
      <c r="D237" s="9" t="s">
        <v>252</v>
      </c>
      <c r="E237" s="11">
        <v>121968</v>
      </c>
      <c r="F237" s="11">
        <v>9000</v>
      </c>
      <c r="G237" s="11">
        <f t="shared" si="6"/>
        <v>130968</v>
      </c>
      <c r="H237" s="11"/>
      <c r="I237" s="11">
        <f t="shared" si="7"/>
        <v>130968</v>
      </c>
    </row>
    <row r="238" spans="2:9" x14ac:dyDescent="0.55000000000000004">
      <c r="B238" s="67"/>
      <c r="C238" s="67"/>
      <c r="D238" s="9" t="s">
        <v>253</v>
      </c>
      <c r="E238" s="11">
        <v>24800</v>
      </c>
      <c r="F238" s="11">
        <v>46351</v>
      </c>
      <c r="G238" s="11">
        <f t="shared" si="6"/>
        <v>71151</v>
      </c>
      <c r="H238" s="11"/>
      <c r="I238" s="11">
        <f t="shared" si="7"/>
        <v>71151</v>
      </c>
    </row>
    <row r="239" spans="2:9" x14ac:dyDescent="0.55000000000000004">
      <c r="B239" s="67"/>
      <c r="C239" s="67"/>
      <c r="D239" s="9" t="s">
        <v>254</v>
      </c>
      <c r="E239" s="11">
        <v>10000</v>
      </c>
      <c r="F239" s="11">
        <v>10000</v>
      </c>
      <c r="G239" s="11">
        <f t="shared" si="6"/>
        <v>20000</v>
      </c>
      <c r="H239" s="11"/>
      <c r="I239" s="11">
        <f t="shared" si="7"/>
        <v>20000</v>
      </c>
    </row>
    <row r="240" spans="2:9" x14ac:dyDescent="0.55000000000000004">
      <c r="B240" s="67"/>
      <c r="C240" s="67"/>
      <c r="D240" s="9" t="s">
        <v>232</v>
      </c>
      <c r="E240" s="11">
        <v>138069</v>
      </c>
      <c r="F240" s="11"/>
      <c r="G240" s="11">
        <f t="shared" si="6"/>
        <v>138069</v>
      </c>
      <c r="H240" s="11"/>
      <c r="I240" s="11">
        <f t="shared" si="7"/>
        <v>138069</v>
      </c>
    </row>
    <row r="241" spans="2:9" x14ac:dyDescent="0.55000000000000004">
      <c r="B241" s="67"/>
      <c r="C241" s="67"/>
      <c r="D241" s="9" t="s">
        <v>233</v>
      </c>
      <c r="E241" s="11"/>
      <c r="F241" s="11"/>
      <c r="G241" s="11">
        <f t="shared" si="6"/>
        <v>0</v>
      </c>
      <c r="H241" s="11"/>
      <c r="I241" s="11">
        <f t="shared" si="7"/>
        <v>0</v>
      </c>
    </row>
    <row r="242" spans="2:9" x14ac:dyDescent="0.55000000000000004">
      <c r="B242" s="67"/>
      <c r="C242" s="67"/>
      <c r="D242" s="9" t="s">
        <v>239</v>
      </c>
      <c r="E242" s="11"/>
      <c r="F242" s="11">
        <v>19800</v>
      </c>
      <c r="G242" s="11">
        <f t="shared" si="6"/>
        <v>19800</v>
      </c>
      <c r="H242" s="11"/>
      <c r="I242" s="11">
        <f t="shared" si="7"/>
        <v>19800</v>
      </c>
    </row>
    <row r="243" spans="2:9" x14ac:dyDescent="0.55000000000000004">
      <c r="B243" s="67"/>
      <c r="C243" s="67"/>
      <c r="D243" s="9" t="s">
        <v>255</v>
      </c>
      <c r="E243" s="11">
        <v>122344</v>
      </c>
      <c r="F243" s="11">
        <v>40813</v>
      </c>
      <c r="G243" s="11">
        <f t="shared" si="6"/>
        <v>163157</v>
      </c>
      <c r="H243" s="11"/>
      <c r="I243" s="11">
        <f t="shared" si="7"/>
        <v>163157</v>
      </c>
    </row>
    <row r="244" spans="2:9" x14ac:dyDescent="0.55000000000000004">
      <c r="B244" s="67"/>
      <c r="C244" s="67"/>
      <c r="D244" s="9" t="s">
        <v>256</v>
      </c>
      <c r="E244" s="11">
        <v>53509</v>
      </c>
      <c r="F244" s="11"/>
      <c r="G244" s="11">
        <f t="shared" si="6"/>
        <v>53509</v>
      </c>
      <c r="H244" s="11"/>
      <c r="I244" s="11">
        <f t="shared" si="7"/>
        <v>53509</v>
      </c>
    </row>
    <row r="245" spans="2:9" x14ac:dyDescent="0.55000000000000004">
      <c r="B245" s="67"/>
      <c r="C245" s="67"/>
      <c r="D245" s="9" t="s">
        <v>257</v>
      </c>
      <c r="E245" s="11"/>
      <c r="F245" s="11"/>
      <c r="G245" s="11">
        <f t="shared" si="6"/>
        <v>0</v>
      </c>
      <c r="H245" s="11"/>
      <c r="I245" s="11">
        <f t="shared" si="7"/>
        <v>0</v>
      </c>
    </row>
    <row r="246" spans="2:9" x14ac:dyDescent="0.55000000000000004">
      <c r="B246" s="67"/>
      <c r="C246" s="67"/>
      <c r="D246" s="9" t="s">
        <v>258</v>
      </c>
      <c r="E246" s="11"/>
      <c r="F246" s="11"/>
      <c r="G246" s="11">
        <f t="shared" si="6"/>
        <v>0</v>
      </c>
      <c r="H246" s="11"/>
      <c r="I246" s="11">
        <f t="shared" si="7"/>
        <v>0</v>
      </c>
    </row>
    <row r="247" spans="2:9" x14ac:dyDescent="0.55000000000000004">
      <c r="B247" s="67"/>
      <c r="C247" s="67"/>
      <c r="D247" s="9" t="s">
        <v>259</v>
      </c>
      <c r="E247" s="11">
        <v>22084</v>
      </c>
      <c r="F247" s="11">
        <v>330</v>
      </c>
      <c r="G247" s="11">
        <f t="shared" si="6"/>
        <v>22414</v>
      </c>
      <c r="H247" s="11"/>
      <c r="I247" s="11">
        <f t="shared" si="7"/>
        <v>22414</v>
      </c>
    </row>
    <row r="248" spans="2:9" x14ac:dyDescent="0.55000000000000004">
      <c r="B248" s="67"/>
      <c r="C248" s="67"/>
      <c r="D248" s="9" t="s">
        <v>235</v>
      </c>
      <c r="E248" s="11"/>
      <c r="F248" s="11"/>
      <c r="G248" s="11">
        <f t="shared" si="6"/>
        <v>0</v>
      </c>
      <c r="H248" s="11"/>
      <c r="I248" s="11">
        <f t="shared" si="7"/>
        <v>0</v>
      </c>
    </row>
    <row r="249" spans="2:9" x14ac:dyDescent="0.55000000000000004">
      <c r="B249" s="67"/>
      <c r="C249" s="67"/>
      <c r="D249" s="9" t="s">
        <v>236</v>
      </c>
      <c r="E249" s="11"/>
      <c r="F249" s="11"/>
      <c r="G249" s="11">
        <f t="shared" si="6"/>
        <v>0</v>
      </c>
      <c r="H249" s="11"/>
      <c r="I249" s="11">
        <f t="shared" si="7"/>
        <v>0</v>
      </c>
    </row>
    <row r="250" spans="2:9" x14ac:dyDescent="0.55000000000000004">
      <c r="B250" s="67"/>
      <c r="C250" s="67"/>
      <c r="D250" s="9" t="s">
        <v>260</v>
      </c>
      <c r="E250" s="11"/>
      <c r="F250" s="11"/>
      <c r="G250" s="11">
        <f t="shared" si="6"/>
        <v>0</v>
      </c>
      <c r="H250" s="11"/>
      <c r="I250" s="11">
        <f t="shared" si="7"/>
        <v>0</v>
      </c>
    </row>
    <row r="251" spans="2:9" x14ac:dyDescent="0.55000000000000004">
      <c r="B251" s="67"/>
      <c r="C251" s="67"/>
      <c r="D251" s="9" t="s">
        <v>261</v>
      </c>
      <c r="E251" s="11"/>
      <c r="F251" s="11"/>
      <c r="G251" s="11">
        <f t="shared" si="6"/>
        <v>0</v>
      </c>
      <c r="H251" s="11"/>
      <c r="I251" s="11">
        <f t="shared" si="7"/>
        <v>0</v>
      </c>
    </row>
    <row r="252" spans="2:9" x14ac:dyDescent="0.55000000000000004">
      <c r="B252" s="67"/>
      <c r="C252" s="67"/>
      <c r="D252" s="9" t="s">
        <v>262</v>
      </c>
      <c r="E252" s="11">
        <v>275920</v>
      </c>
      <c r="F252" s="11"/>
      <c r="G252" s="11">
        <f t="shared" si="6"/>
        <v>275920</v>
      </c>
      <c r="H252" s="11"/>
      <c r="I252" s="11">
        <f t="shared" si="7"/>
        <v>275920</v>
      </c>
    </row>
    <row r="253" spans="2:9" x14ac:dyDescent="0.55000000000000004">
      <c r="B253" s="67"/>
      <c r="C253" s="67"/>
      <c r="D253" s="9" t="s">
        <v>263</v>
      </c>
      <c r="E253" s="11"/>
      <c r="F253" s="11"/>
      <c r="G253" s="11">
        <f t="shared" si="6"/>
        <v>0</v>
      </c>
      <c r="H253" s="11"/>
      <c r="I253" s="11">
        <f t="shared" si="7"/>
        <v>0</v>
      </c>
    </row>
    <row r="254" spans="2:9" x14ac:dyDescent="0.55000000000000004">
      <c r="B254" s="67"/>
      <c r="C254" s="67"/>
      <c r="D254" s="9" t="s">
        <v>264</v>
      </c>
      <c r="E254" s="11"/>
      <c r="F254" s="11"/>
      <c r="G254" s="11">
        <f t="shared" si="6"/>
        <v>0</v>
      </c>
      <c r="H254" s="11"/>
      <c r="I254" s="11">
        <f t="shared" si="7"/>
        <v>0</v>
      </c>
    </row>
    <row r="255" spans="2:9" x14ac:dyDescent="0.55000000000000004">
      <c r="B255" s="67"/>
      <c r="C255" s="67"/>
      <c r="D255" s="9" t="s">
        <v>248</v>
      </c>
      <c r="E255" s="11">
        <v>62000</v>
      </c>
      <c r="F255" s="11">
        <v>545978</v>
      </c>
      <c r="G255" s="11">
        <f t="shared" si="6"/>
        <v>607978</v>
      </c>
      <c r="H255" s="11"/>
      <c r="I255" s="11">
        <f t="shared" si="7"/>
        <v>607978</v>
      </c>
    </row>
    <row r="256" spans="2:9" x14ac:dyDescent="0.55000000000000004">
      <c r="B256" s="67"/>
      <c r="C256" s="67"/>
      <c r="D256" s="9" t="s">
        <v>33</v>
      </c>
      <c r="E256" s="11">
        <f>+E257+E260</f>
        <v>0</v>
      </c>
      <c r="F256" s="11">
        <f>+F257+F260</f>
        <v>0</v>
      </c>
      <c r="G256" s="11">
        <f t="shared" si="6"/>
        <v>0</v>
      </c>
      <c r="H256" s="11">
        <f>+H257+H260</f>
        <v>0</v>
      </c>
      <c r="I256" s="11">
        <f t="shared" si="7"/>
        <v>0</v>
      </c>
    </row>
    <row r="257" spans="2:9" x14ac:dyDescent="0.55000000000000004">
      <c r="B257" s="67"/>
      <c r="C257" s="67"/>
      <c r="D257" s="9" t="s">
        <v>265</v>
      </c>
      <c r="E257" s="11">
        <f>+E258+E259</f>
        <v>0</v>
      </c>
      <c r="F257" s="11">
        <f>+F258+F259</f>
        <v>0</v>
      </c>
      <c r="G257" s="11">
        <f t="shared" si="6"/>
        <v>0</v>
      </c>
      <c r="H257" s="11">
        <f>+H258+H259</f>
        <v>0</v>
      </c>
      <c r="I257" s="11">
        <f t="shared" si="7"/>
        <v>0</v>
      </c>
    </row>
    <row r="258" spans="2:9" x14ac:dyDescent="0.55000000000000004">
      <c r="B258" s="67"/>
      <c r="C258" s="67"/>
      <c r="D258" s="9" t="s">
        <v>266</v>
      </c>
      <c r="E258" s="11"/>
      <c r="F258" s="11"/>
      <c r="G258" s="11">
        <f t="shared" si="6"/>
        <v>0</v>
      </c>
      <c r="H258" s="11"/>
      <c r="I258" s="11">
        <f t="shared" si="7"/>
        <v>0</v>
      </c>
    </row>
    <row r="259" spans="2:9" x14ac:dyDescent="0.55000000000000004">
      <c r="B259" s="67"/>
      <c r="C259" s="67"/>
      <c r="D259" s="9" t="s">
        <v>267</v>
      </c>
      <c r="E259" s="11"/>
      <c r="F259" s="11"/>
      <c r="G259" s="11">
        <f t="shared" si="6"/>
        <v>0</v>
      </c>
      <c r="H259" s="11"/>
      <c r="I259" s="11">
        <f t="shared" si="7"/>
        <v>0</v>
      </c>
    </row>
    <row r="260" spans="2:9" x14ac:dyDescent="0.55000000000000004">
      <c r="B260" s="67"/>
      <c r="C260" s="67"/>
      <c r="D260" s="9" t="s">
        <v>268</v>
      </c>
      <c r="E260" s="11"/>
      <c r="F260" s="11"/>
      <c r="G260" s="11">
        <f t="shared" si="6"/>
        <v>0</v>
      </c>
      <c r="H260" s="11"/>
      <c r="I260" s="11">
        <f t="shared" si="7"/>
        <v>0</v>
      </c>
    </row>
    <row r="261" spans="2:9" x14ac:dyDescent="0.55000000000000004">
      <c r="B261" s="67"/>
      <c r="C261" s="67"/>
      <c r="D261" s="9" t="s">
        <v>34</v>
      </c>
      <c r="E261" s="11"/>
      <c r="F261" s="11"/>
      <c r="G261" s="11">
        <f t="shared" si="6"/>
        <v>0</v>
      </c>
      <c r="H261" s="11"/>
      <c r="I261" s="11">
        <f t="shared" si="7"/>
        <v>0</v>
      </c>
    </row>
    <row r="262" spans="2:9" x14ac:dyDescent="0.55000000000000004">
      <c r="B262" s="67"/>
      <c r="C262" s="67"/>
      <c r="D262" s="9" t="s">
        <v>35</v>
      </c>
      <c r="E262" s="11"/>
      <c r="F262" s="11"/>
      <c r="G262" s="11">
        <f t="shared" si="6"/>
        <v>0</v>
      </c>
      <c r="H262" s="11"/>
      <c r="I262" s="11">
        <f t="shared" si="7"/>
        <v>0</v>
      </c>
    </row>
    <row r="263" spans="2:9" x14ac:dyDescent="0.55000000000000004">
      <c r="B263" s="67"/>
      <c r="C263" s="67"/>
      <c r="D263" s="9" t="s">
        <v>36</v>
      </c>
      <c r="E263" s="11"/>
      <c r="F263" s="11"/>
      <c r="G263" s="11">
        <f t="shared" si="6"/>
        <v>0</v>
      </c>
      <c r="H263" s="11"/>
      <c r="I263" s="11">
        <f t="shared" si="7"/>
        <v>0</v>
      </c>
    </row>
    <row r="264" spans="2:9" x14ac:dyDescent="0.55000000000000004">
      <c r="B264" s="67"/>
      <c r="C264" s="67"/>
      <c r="D264" s="9" t="s">
        <v>37</v>
      </c>
      <c r="E264" s="11">
        <f>+E265+E266</f>
        <v>0</v>
      </c>
      <c r="F264" s="11">
        <f>+F265+F266</f>
        <v>0</v>
      </c>
      <c r="G264" s="11">
        <f t="shared" ref="G264:G327" si="8">+E264+F264</f>
        <v>0</v>
      </c>
      <c r="H264" s="11">
        <f>+H265+H266</f>
        <v>0</v>
      </c>
      <c r="I264" s="11">
        <f t="shared" ref="I264:I327" si="9">G264-ABS(H264)</f>
        <v>0</v>
      </c>
    </row>
    <row r="265" spans="2:9" x14ac:dyDescent="0.55000000000000004">
      <c r="B265" s="67"/>
      <c r="C265" s="67"/>
      <c r="D265" s="9" t="s">
        <v>269</v>
      </c>
      <c r="E265" s="11"/>
      <c r="F265" s="11"/>
      <c r="G265" s="11">
        <f t="shared" si="8"/>
        <v>0</v>
      </c>
      <c r="H265" s="11"/>
      <c r="I265" s="11">
        <f t="shared" si="9"/>
        <v>0</v>
      </c>
    </row>
    <row r="266" spans="2:9" x14ac:dyDescent="0.55000000000000004">
      <c r="B266" s="67"/>
      <c r="C266" s="67"/>
      <c r="D266" s="9" t="s">
        <v>248</v>
      </c>
      <c r="E266" s="11"/>
      <c r="F266" s="11"/>
      <c r="G266" s="11">
        <f t="shared" si="8"/>
        <v>0</v>
      </c>
      <c r="H266" s="11"/>
      <c r="I266" s="11">
        <f t="shared" si="9"/>
        <v>0</v>
      </c>
    </row>
    <row r="267" spans="2:9" x14ac:dyDescent="0.55000000000000004">
      <c r="B267" s="67"/>
      <c r="C267" s="67"/>
      <c r="D267" s="9" t="s">
        <v>38</v>
      </c>
      <c r="E267" s="11">
        <f>+E268+E269+E271+E272</f>
        <v>0</v>
      </c>
      <c r="F267" s="11">
        <f>+F268+F269+F271+F272</f>
        <v>0</v>
      </c>
      <c r="G267" s="11">
        <f t="shared" si="8"/>
        <v>0</v>
      </c>
      <c r="H267" s="11">
        <f>+H268+H269+H271+H272</f>
        <v>0</v>
      </c>
      <c r="I267" s="11">
        <f t="shared" si="9"/>
        <v>0</v>
      </c>
    </row>
    <row r="268" spans="2:9" x14ac:dyDescent="0.55000000000000004">
      <c r="B268" s="67"/>
      <c r="C268" s="67"/>
      <c r="D268" s="9" t="s">
        <v>270</v>
      </c>
      <c r="E268" s="11"/>
      <c r="F268" s="11"/>
      <c r="G268" s="11">
        <f t="shared" si="8"/>
        <v>0</v>
      </c>
      <c r="H268" s="11"/>
      <c r="I268" s="11">
        <f t="shared" si="9"/>
        <v>0</v>
      </c>
    </row>
    <row r="269" spans="2:9" x14ac:dyDescent="0.55000000000000004">
      <c r="B269" s="67"/>
      <c r="C269" s="67"/>
      <c r="D269" s="9" t="s">
        <v>271</v>
      </c>
      <c r="E269" s="11">
        <f>+E270</f>
        <v>0</v>
      </c>
      <c r="F269" s="11">
        <f>+F270</f>
        <v>0</v>
      </c>
      <c r="G269" s="11">
        <f t="shared" si="8"/>
        <v>0</v>
      </c>
      <c r="H269" s="11">
        <f>+H270</f>
        <v>0</v>
      </c>
      <c r="I269" s="11">
        <f t="shared" si="9"/>
        <v>0</v>
      </c>
    </row>
    <row r="270" spans="2:9" x14ac:dyDescent="0.55000000000000004">
      <c r="B270" s="67"/>
      <c r="C270" s="67"/>
      <c r="D270" s="9" t="s">
        <v>272</v>
      </c>
      <c r="E270" s="11"/>
      <c r="F270" s="11"/>
      <c r="G270" s="11">
        <f t="shared" si="8"/>
        <v>0</v>
      </c>
      <c r="H270" s="11"/>
      <c r="I270" s="11">
        <f t="shared" si="9"/>
        <v>0</v>
      </c>
    </row>
    <row r="271" spans="2:9" x14ac:dyDescent="0.55000000000000004">
      <c r="B271" s="67"/>
      <c r="C271" s="67"/>
      <c r="D271" s="9" t="s">
        <v>273</v>
      </c>
      <c r="E271" s="11"/>
      <c r="F271" s="11"/>
      <c r="G271" s="11">
        <f t="shared" si="8"/>
        <v>0</v>
      </c>
      <c r="H271" s="11"/>
      <c r="I271" s="11">
        <f t="shared" si="9"/>
        <v>0</v>
      </c>
    </row>
    <row r="272" spans="2:9" x14ac:dyDescent="0.55000000000000004">
      <c r="B272" s="67"/>
      <c r="C272" s="67"/>
      <c r="D272" s="9" t="s">
        <v>274</v>
      </c>
      <c r="E272" s="11"/>
      <c r="F272" s="11"/>
      <c r="G272" s="11">
        <f t="shared" si="8"/>
        <v>0</v>
      </c>
      <c r="H272" s="11"/>
      <c r="I272" s="11">
        <f t="shared" si="9"/>
        <v>0</v>
      </c>
    </row>
    <row r="273" spans="2:9" x14ac:dyDescent="0.55000000000000004">
      <c r="B273" s="67"/>
      <c r="C273" s="68"/>
      <c r="D273" s="13" t="s">
        <v>39</v>
      </c>
      <c r="E273" s="15">
        <f>+E195+E204+E233+E256+E261+E262+E263+E264+E267</f>
        <v>20559022</v>
      </c>
      <c r="F273" s="15">
        <f>+F195+F204+F233+F256+F261+F262+F263+F264+F267</f>
        <v>7038468</v>
      </c>
      <c r="G273" s="15">
        <f t="shared" si="8"/>
        <v>27597490</v>
      </c>
      <c r="H273" s="15">
        <f>+H195+H204+H233+H256+H261+H262+H263+H264+H267</f>
        <v>0</v>
      </c>
      <c r="I273" s="15">
        <f t="shared" si="9"/>
        <v>27597490</v>
      </c>
    </row>
    <row r="274" spans="2:9" x14ac:dyDescent="0.55000000000000004">
      <c r="B274" s="68"/>
      <c r="C274" s="16" t="s">
        <v>40</v>
      </c>
      <c r="D274" s="17"/>
      <c r="E274" s="18">
        <f xml:space="preserve"> +E194 - E273</f>
        <v>-5204783</v>
      </c>
      <c r="F274" s="18">
        <f xml:space="preserve"> +F194 - F273</f>
        <v>501157</v>
      </c>
      <c r="G274" s="18">
        <f t="shared" si="8"/>
        <v>-4703626</v>
      </c>
      <c r="H274" s="18">
        <f xml:space="preserve"> +H194 - H273</f>
        <v>0</v>
      </c>
      <c r="I274" s="18">
        <f>I194-I273</f>
        <v>-4703626</v>
      </c>
    </row>
    <row r="275" spans="2:9" x14ac:dyDescent="0.55000000000000004">
      <c r="B275" s="66" t="s">
        <v>41</v>
      </c>
      <c r="C275" s="66" t="s">
        <v>10</v>
      </c>
      <c r="D275" s="9" t="s">
        <v>42</v>
      </c>
      <c r="E275" s="11">
        <f>+E276+E277</f>
        <v>0</v>
      </c>
      <c r="F275" s="11">
        <f>+F276+F277</f>
        <v>0</v>
      </c>
      <c r="G275" s="11">
        <f t="shared" si="8"/>
        <v>0</v>
      </c>
      <c r="H275" s="11">
        <f>+H276+H277</f>
        <v>0</v>
      </c>
      <c r="I275" s="11">
        <f t="shared" si="9"/>
        <v>0</v>
      </c>
    </row>
    <row r="276" spans="2:9" x14ac:dyDescent="0.55000000000000004">
      <c r="B276" s="67"/>
      <c r="C276" s="67"/>
      <c r="D276" s="9" t="s">
        <v>275</v>
      </c>
      <c r="E276" s="11"/>
      <c r="F276" s="11"/>
      <c r="G276" s="11">
        <f t="shared" si="8"/>
        <v>0</v>
      </c>
      <c r="H276" s="11"/>
      <c r="I276" s="11">
        <f t="shared" si="9"/>
        <v>0</v>
      </c>
    </row>
    <row r="277" spans="2:9" x14ac:dyDescent="0.55000000000000004">
      <c r="B277" s="67"/>
      <c r="C277" s="67"/>
      <c r="D277" s="9" t="s">
        <v>276</v>
      </c>
      <c r="E277" s="11"/>
      <c r="F277" s="11"/>
      <c r="G277" s="11">
        <f t="shared" si="8"/>
        <v>0</v>
      </c>
      <c r="H277" s="11"/>
      <c r="I277" s="11">
        <f t="shared" si="9"/>
        <v>0</v>
      </c>
    </row>
    <row r="278" spans="2:9" x14ac:dyDescent="0.55000000000000004">
      <c r="B278" s="67"/>
      <c r="C278" s="67"/>
      <c r="D278" s="9" t="s">
        <v>43</v>
      </c>
      <c r="E278" s="11">
        <f>+E279+E280</f>
        <v>0</v>
      </c>
      <c r="F278" s="11">
        <f>+F279+F280</f>
        <v>0</v>
      </c>
      <c r="G278" s="11">
        <f t="shared" si="8"/>
        <v>0</v>
      </c>
      <c r="H278" s="11">
        <f>+H279+H280</f>
        <v>0</v>
      </c>
      <c r="I278" s="11">
        <f t="shared" si="9"/>
        <v>0</v>
      </c>
    </row>
    <row r="279" spans="2:9" x14ac:dyDescent="0.55000000000000004">
      <c r="B279" s="67"/>
      <c r="C279" s="67"/>
      <c r="D279" s="9" t="s">
        <v>277</v>
      </c>
      <c r="E279" s="11"/>
      <c r="F279" s="11"/>
      <c r="G279" s="11">
        <f t="shared" si="8"/>
        <v>0</v>
      </c>
      <c r="H279" s="11"/>
      <c r="I279" s="11">
        <f t="shared" si="9"/>
        <v>0</v>
      </c>
    </row>
    <row r="280" spans="2:9" x14ac:dyDescent="0.55000000000000004">
      <c r="B280" s="67"/>
      <c r="C280" s="67"/>
      <c r="D280" s="9" t="s">
        <v>278</v>
      </c>
      <c r="E280" s="11"/>
      <c r="F280" s="11"/>
      <c r="G280" s="11">
        <f t="shared" si="8"/>
        <v>0</v>
      </c>
      <c r="H280" s="11"/>
      <c r="I280" s="11">
        <f t="shared" si="9"/>
        <v>0</v>
      </c>
    </row>
    <row r="281" spans="2:9" x14ac:dyDescent="0.55000000000000004">
      <c r="B281" s="67"/>
      <c r="C281" s="67"/>
      <c r="D281" s="9" t="s">
        <v>44</v>
      </c>
      <c r="E281" s="11"/>
      <c r="F281" s="11"/>
      <c r="G281" s="11">
        <f t="shared" si="8"/>
        <v>0</v>
      </c>
      <c r="H281" s="11"/>
      <c r="I281" s="11">
        <f t="shared" si="9"/>
        <v>0</v>
      </c>
    </row>
    <row r="282" spans="2:9" x14ac:dyDescent="0.55000000000000004">
      <c r="B282" s="67"/>
      <c r="C282" s="67"/>
      <c r="D282" s="9" t="s">
        <v>45</v>
      </c>
      <c r="E282" s="11">
        <f>+E283+E284</f>
        <v>0</v>
      </c>
      <c r="F282" s="11">
        <f>+F283+F284</f>
        <v>0</v>
      </c>
      <c r="G282" s="11">
        <f t="shared" si="8"/>
        <v>0</v>
      </c>
      <c r="H282" s="11">
        <f>+H283+H284</f>
        <v>0</v>
      </c>
      <c r="I282" s="11">
        <f t="shared" si="9"/>
        <v>0</v>
      </c>
    </row>
    <row r="283" spans="2:9" x14ac:dyDescent="0.55000000000000004">
      <c r="B283" s="67"/>
      <c r="C283" s="67"/>
      <c r="D283" s="9" t="s">
        <v>279</v>
      </c>
      <c r="E283" s="11"/>
      <c r="F283" s="11"/>
      <c r="G283" s="11">
        <f t="shared" si="8"/>
        <v>0</v>
      </c>
      <c r="H283" s="11"/>
      <c r="I283" s="11">
        <f t="shared" si="9"/>
        <v>0</v>
      </c>
    </row>
    <row r="284" spans="2:9" x14ac:dyDescent="0.55000000000000004">
      <c r="B284" s="67"/>
      <c r="C284" s="67"/>
      <c r="D284" s="9" t="s">
        <v>280</v>
      </c>
      <c r="E284" s="11"/>
      <c r="F284" s="11"/>
      <c r="G284" s="11">
        <f t="shared" si="8"/>
        <v>0</v>
      </c>
      <c r="H284" s="11"/>
      <c r="I284" s="11">
        <f t="shared" si="9"/>
        <v>0</v>
      </c>
    </row>
    <row r="285" spans="2:9" x14ac:dyDescent="0.55000000000000004">
      <c r="B285" s="67"/>
      <c r="C285" s="67"/>
      <c r="D285" s="9" t="s">
        <v>46</v>
      </c>
      <c r="E285" s="11"/>
      <c r="F285" s="11"/>
      <c r="G285" s="11">
        <f t="shared" si="8"/>
        <v>0</v>
      </c>
      <c r="H285" s="11"/>
      <c r="I285" s="11">
        <f t="shared" si="9"/>
        <v>0</v>
      </c>
    </row>
    <row r="286" spans="2:9" x14ac:dyDescent="0.55000000000000004">
      <c r="B286" s="67"/>
      <c r="C286" s="68"/>
      <c r="D286" s="13" t="s">
        <v>47</v>
      </c>
      <c r="E286" s="15">
        <f>+E275+E278+E281+E282+E285</f>
        <v>0</v>
      </c>
      <c r="F286" s="15">
        <f>+F275+F278+F281+F282+F285</f>
        <v>0</v>
      </c>
      <c r="G286" s="15">
        <f t="shared" si="8"/>
        <v>0</v>
      </c>
      <c r="H286" s="15">
        <f>+H275+H278+H281+H282+H285</f>
        <v>0</v>
      </c>
      <c r="I286" s="15">
        <f t="shared" si="9"/>
        <v>0</v>
      </c>
    </row>
    <row r="287" spans="2:9" x14ac:dyDescent="0.55000000000000004">
      <c r="B287" s="67"/>
      <c r="C287" s="66" t="s">
        <v>29</v>
      </c>
      <c r="D287" s="9" t="s">
        <v>48</v>
      </c>
      <c r="E287" s="11"/>
      <c r="F287" s="11"/>
      <c r="G287" s="11">
        <f t="shared" si="8"/>
        <v>0</v>
      </c>
      <c r="H287" s="11"/>
      <c r="I287" s="11">
        <f t="shared" si="9"/>
        <v>0</v>
      </c>
    </row>
    <row r="288" spans="2:9" x14ac:dyDescent="0.55000000000000004">
      <c r="B288" s="67"/>
      <c r="C288" s="67"/>
      <c r="D288" s="9" t="s">
        <v>49</v>
      </c>
      <c r="E288" s="11">
        <f>+E289+E290+E291+E292</f>
        <v>0</v>
      </c>
      <c r="F288" s="11">
        <f>+F289+F290+F291+F292</f>
        <v>0</v>
      </c>
      <c r="G288" s="11">
        <f t="shared" si="8"/>
        <v>0</v>
      </c>
      <c r="H288" s="11">
        <f>+H289+H290+H291+H292</f>
        <v>0</v>
      </c>
      <c r="I288" s="11">
        <f t="shared" si="9"/>
        <v>0</v>
      </c>
    </row>
    <row r="289" spans="2:9" x14ac:dyDescent="0.55000000000000004">
      <c r="B289" s="67"/>
      <c r="C289" s="67"/>
      <c r="D289" s="9" t="s">
        <v>281</v>
      </c>
      <c r="E289" s="11"/>
      <c r="F289" s="11"/>
      <c r="G289" s="11">
        <f t="shared" si="8"/>
        <v>0</v>
      </c>
      <c r="H289" s="11"/>
      <c r="I289" s="11">
        <f t="shared" si="9"/>
        <v>0</v>
      </c>
    </row>
    <row r="290" spans="2:9" x14ac:dyDescent="0.55000000000000004">
      <c r="B290" s="67"/>
      <c r="C290" s="67"/>
      <c r="D290" s="9" t="s">
        <v>282</v>
      </c>
      <c r="E290" s="11"/>
      <c r="F290" s="11"/>
      <c r="G290" s="11">
        <f t="shared" si="8"/>
        <v>0</v>
      </c>
      <c r="H290" s="11"/>
      <c r="I290" s="11">
        <f t="shared" si="9"/>
        <v>0</v>
      </c>
    </row>
    <row r="291" spans="2:9" x14ac:dyDescent="0.55000000000000004">
      <c r="B291" s="67"/>
      <c r="C291" s="67"/>
      <c r="D291" s="9" t="s">
        <v>283</v>
      </c>
      <c r="E291" s="11"/>
      <c r="F291" s="11"/>
      <c r="G291" s="11">
        <f t="shared" si="8"/>
        <v>0</v>
      </c>
      <c r="H291" s="11"/>
      <c r="I291" s="11">
        <f t="shared" si="9"/>
        <v>0</v>
      </c>
    </row>
    <row r="292" spans="2:9" x14ac:dyDescent="0.55000000000000004">
      <c r="B292" s="67"/>
      <c r="C292" s="67"/>
      <c r="D292" s="9" t="s">
        <v>284</v>
      </c>
      <c r="E292" s="11"/>
      <c r="F292" s="11"/>
      <c r="G292" s="11">
        <f t="shared" si="8"/>
        <v>0</v>
      </c>
      <c r="H292" s="11"/>
      <c r="I292" s="11">
        <f t="shared" si="9"/>
        <v>0</v>
      </c>
    </row>
    <row r="293" spans="2:9" x14ac:dyDescent="0.55000000000000004">
      <c r="B293" s="67"/>
      <c r="C293" s="67"/>
      <c r="D293" s="9" t="s">
        <v>50</v>
      </c>
      <c r="E293" s="11"/>
      <c r="F293" s="11"/>
      <c r="G293" s="11">
        <f t="shared" si="8"/>
        <v>0</v>
      </c>
      <c r="H293" s="11"/>
      <c r="I293" s="11">
        <f t="shared" si="9"/>
        <v>0</v>
      </c>
    </row>
    <row r="294" spans="2:9" x14ac:dyDescent="0.55000000000000004">
      <c r="B294" s="67"/>
      <c r="C294" s="67"/>
      <c r="D294" s="9" t="s">
        <v>51</v>
      </c>
      <c r="E294" s="11"/>
      <c r="F294" s="11"/>
      <c r="G294" s="11">
        <f t="shared" si="8"/>
        <v>0</v>
      </c>
      <c r="H294" s="11"/>
      <c r="I294" s="11">
        <f t="shared" si="9"/>
        <v>0</v>
      </c>
    </row>
    <row r="295" spans="2:9" x14ac:dyDescent="0.55000000000000004">
      <c r="B295" s="67"/>
      <c r="C295" s="67"/>
      <c r="D295" s="9" t="s">
        <v>52</v>
      </c>
      <c r="E295" s="11"/>
      <c r="F295" s="11"/>
      <c r="G295" s="11">
        <f t="shared" si="8"/>
        <v>0</v>
      </c>
      <c r="H295" s="11"/>
      <c r="I295" s="11">
        <f t="shared" si="9"/>
        <v>0</v>
      </c>
    </row>
    <row r="296" spans="2:9" x14ac:dyDescent="0.55000000000000004">
      <c r="B296" s="67"/>
      <c r="C296" s="68"/>
      <c r="D296" s="13" t="s">
        <v>53</v>
      </c>
      <c r="E296" s="15">
        <f>+E287+E288+E293+E294+E295</f>
        <v>0</v>
      </c>
      <c r="F296" s="15">
        <f>+F287+F288+F293+F294+F295</f>
        <v>0</v>
      </c>
      <c r="G296" s="15">
        <f t="shared" si="8"/>
        <v>0</v>
      </c>
      <c r="H296" s="15">
        <f>+H287+H288+H293+H294+H295</f>
        <v>0</v>
      </c>
      <c r="I296" s="15">
        <f t="shared" si="9"/>
        <v>0</v>
      </c>
    </row>
    <row r="297" spans="2:9" x14ac:dyDescent="0.55000000000000004">
      <c r="B297" s="68"/>
      <c r="C297" s="19" t="s">
        <v>54</v>
      </c>
      <c r="D297" s="17"/>
      <c r="E297" s="18">
        <f xml:space="preserve"> +E286 - E296</f>
        <v>0</v>
      </c>
      <c r="F297" s="18">
        <f xml:space="preserve"> +F286 - F296</f>
        <v>0</v>
      </c>
      <c r="G297" s="18">
        <f t="shared" si="8"/>
        <v>0</v>
      </c>
      <c r="H297" s="18">
        <f xml:space="preserve"> +H286 - H296</f>
        <v>0</v>
      </c>
      <c r="I297" s="18">
        <f>I286-I296</f>
        <v>0</v>
      </c>
    </row>
    <row r="298" spans="2:9" x14ac:dyDescent="0.55000000000000004">
      <c r="B298" s="66" t="s">
        <v>55</v>
      </c>
      <c r="C298" s="66" t="s">
        <v>10</v>
      </c>
      <c r="D298" s="9" t="s">
        <v>56</v>
      </c>
      <c r="E298" s="11"/>
      <c r="F298" s="11"/>
      <c r="G298" s="11">
        <f t="shared" si="8"/>
        <v>0</v>
      </c>
      <c r="H298" s="11"/>
      <c r="I298" s="11">
        <f t="shared" si="9"/>
        <v>0</v>
      </c>
    </row>
    <row r="299" spans="2:9" x14ac:dyDescent="0.55000000000000004">
      <c r="B299" s="67"/>
      <c r="C299" s="67"/>
      <c r="D299" s="9" t="s">
        <v>57</v>
      </c>
      <c r="E299" s="11"/>
      <c r="F299" s="11"/>
      <c r="G299" s="11">
        <f t="shared" si="8"/>
        <v>0</v>
      </c>
      <c r="H299" s="11"/>
      <c r="I299" s="11">
        <f t="shared" si="9"/>
        <v>0</v>
      </c>
    </row>
    <row r="300" spans="2:9" x14ac:dyDescent="0.55000000000000004">
      <c r="B300" s="67"/>
      <c r="C300" s="67"/>
      <c r="D300" s="9" t="s">
        <v>58</v>
      </c>
      <c r="E300" s="11"/>
      <c r="F300" s="11"/>
      <c r="G300" s="11">
        <f t="shared" si="8"/>
        <v>0</v>
      </c>
      <c r="H300" s="11"/>
      <c r="I300" s="11">
        <f t="shared" si="9"/>
        <v>0</v>
      </c>
    </row>
    <row r="301" spans="2:9" x14ac:dyDescent="0.55000000000000004">
      <c r="B301" s="67"/>
      <c r="C301" s="67"/>
      <c r="D301" s="9" t="s">
        <v>59</v>
      </c>
      <c r="E301" s="11"/>
      <c r="F301" s="11"/>
      <c r="G301" s="11">
        <f t="shared" si="8"/>
        <v>0</v>
      </c>
      <c r="H301" s="11"/>
      <c r="I301" s="11">
        <f t="shared" si="9"/>
        <v>0</v>
      </c>
    </row>
    <row r="302" spans="2:9" x14ac:dyDescent="0.55000000000000004">
      <c r="B302" s="67"/>
      <c r="C302" s="67"/>
      <c r="D302" s="9" t="s">
        <v>60</v>
      </c>
      <c r="E302" s="11"/>
      <c r="F302" s="11"/>
      <c r="G302" s="11">
        <f t="shared" si="8"/>
        <v>0</v>
      </c>
      <c r="H302" s="11"/>
      <c r="I302" s="11">
        <f t="shared" si="9"/>
        <v>0</v>
      </c>
    </row>
    <row r="303" spans="2:9" x14ac:dyDescent="0.55000000000000004">
      <c r="B303" s="67"/>
      <c r="C303" s="67"/>
      <c r="D303" s="9" t="s">
        <v>61</v>
      </c>
      <c r="E303" s="11">
        <f>+E304+E305+E306</f>
        <v>0</v>
      </c>
      <c r="F303" s="11">
        <f>+F304+F305+F306</f>
        <v>0</v>
      </c>
      <c r="G303" s="11">
        <f t="shared" si="8"/>
        <v>0</v>
      </c>
      <c r="H303" s="11">
        <f>+H304+H305+H306</f>
        <v>0</v>
      </c>
      <c r="I303" s="11">
        <f t="shared" si="9"/>
        <v>0</v>
      </c>
    </row>
    <row r="304" spans="2:9" x14ac:dyDescent="0.55000000000000004">
      <c r="B304" s="67"/>
      <c r="C304" s="67"/>
      <c r="D304" s="9" t="s">
        <v>285</v>
      </c>
      <c r="E304" s="11"/>
      <c r="F304" s="11"/>
      <c r="G304" s="11">
        <f t="shared" si="8"/>
        <v>0</v>
      </c>
      <c r="H304" s="11"/>
      <c r="I304" s="11">
        <f t="shared" si="9"/>
        <v>0</v>
      </c>
    </row>
    <row r="305" spans="2:9" x14ac:dyDescent="0.55000000000000004">
      <c r="B305" s="67"/>
      <c r="C305" s="67"/>
      <c r="D305" s="9" t="s">
        <v>286</v>
      </c>
      <c r="E305" s="11"/>
      <c r="F305" s="11"/>
      <c r="G305" s="11">
        <f t="shared" si="8"/>
        <v>0</v>
      </c>
      <c r="H305" s="11"/>
      <c r="I305" s="11">
        <f t="shared" si="9"/>
        <v>0</v>
      </c>
    </row>
    <row r="306" spans="2:9" x14ac:dyDescent="0.55000000000000004">
      <c r="B306" s="67"/>
      <c r="C306" s="67"/>
      <c r="D306" s="9" t="s">
        <v>287</v>
      </c>
      <c r="E306" s="11"/>
      <c r="F306" s="11"/>
      <c r="G306" s="11">
        <f t="shared" si="8"/>
        <v>0</v>
      </c>
      <c r="H306" s="11"/>
      <c r="I306" s="11">
        <f t="shared" si="9"/>
        <v>0</v>
      </c>
    </row>
    <row r="307" spans="2:9" x14ac:dyDescent="0.55000000000000004">
      <c r="B307" s="67"/>
      <c r="C307" s="67"/>
      <c r="D307" s="9" t="s">
        <v>84</v>
      </c>
      <c r="E307" s="11"/>
      <c r="F307" s="11"/>
      <c r="G307" s="11">
        <f t="shared" si="8"/>
        <v>0</v>
      </c>
      <c r="H307" s="11"/>
      <c r="I307" s="11">
        <f t="shared" si="9"/>
        <v>0</v>
      </c>
    </row>
    <row r="308" spans="2:9" x14ac:dyDescent="0.55000000000000004">
      <c r="B308" s="67"/>
      <c r="C308" s="67"/>
      <c r="D308" s="9" t="s">
        <v>102</v>
      </c>
      <c r="E308" s="11"/>
      <c r="F308" s="11"/>
      <c r="G308" s="11">
        <f t="shared" si="8"/>
        <v>0</v>
      </c>
      <c r="H308" s="11"/>
      <c r="I308" s="11">
        <f t="shared" si="9"/>
        <v>0</v>
      </c>
    </row>
    <row r="309" spans="2:9" x14ac:dyDescent="0.55000000000000004">
      <c r="B309" s="67"/>
      <c r="C309" s="67"/>
      <c r="D309" s="9" t="s">
        <v>85</v>
      </c>
      <c r="E309" s="11"/>
      <c r="F309" s="11"/>
      <c r="G309" s="11">
        <f t="shared" si="8"/>
        <v>0</v>
      </c>
      <c r="H309" s="11"/>
      <c r="I309" s="11">
        <f t="shared" si="9"/>
        <v>0</v>
      </c>
    </row>
    <row r="310" spans="2:9" x14ac:dyDescent="0.55000000000000004">
      <c r="B310" s="67"/>
      <c r="C310" s="67"/>
      <c r="D310" s="9" t="s">
        <v>103</v>
      </c>
      <c r="E310" s="11"/>
      <c r="F310" s="11"/>
      <c r="G310" s="11">
        <f t="shared" si="8"/>
        <v>0</v>
      </c>
      <c r="H310" s="11"/>
      <c r="I310" s="11">
        <f t="shared" si="9"/>
        <v>0</v>
      </c>
    </row>
    <row r="311" spans="2:9" x14ac:dyDescent="0.55000000000000004">
      <c r="B311" s="67"/>
      <c r="C311" s="67"/>
      <c r="D311" s="9" t="s">
        <v>86</v>
      </c>
      <c r="E311" s="11"/>
      <c r="F311" s="11"/>
      <c r="G311" s="11">
        <f t="shared" si="8"/>
        <v>0</v>
      </c>
      <c r="H311" s="11"/>
      <c r="I311" s="11">
        <f t="shared" si="9"/>
        <v>0</v>
      </c>
    </row>
    <row r="312" spans="2:9" x14ac:dyDescent="0.55000000000000004">
      <c r="B312" s="67"/>
      <c r="C312" s="67"/>
      <c r="D312" s="9" t="s">
        <v>104</v>
      </c>
      <c r="E312" s="11">
        <v>5300000</v>
      </c>
      <c r="F312" s="11"/>
      <c r="G312" s="11">
        <f t="shared" si="8"/>
        <v>5300000</v>
      </c>
      <c r="H312" s="11"/>
      <c r="I312" s="11">
        <f t="shared" si="9"/>
        <v>5300000</v>
      </c>
    </row>
    <row r="313" spans="2:9" x14ac:dyDescent="0.55000000000000004">
      <c r="B313" s="67"/>
      <c r="C313" s="67"/>
      <c r="D313" s="9" t="s">
        <v>299</v>
      </c>
      <c r="E313" s="11"/>
      <c r="F313" s="11"/>
      <c r="G313" s="11">
        <f t="shared" si="8"/>
        <v>0</v>
      </c>
      <c r="H313" s="11"/>
      <c r="I313" s="11">
        <f t="shared" si="9"/>
        <v>0</v>
      </c>
    </row>
    <row r="314" spans="2:9" x14ac:dyDescent="0.55000000000000004">
      <c r="B314" s="67"/>
      <c r="C314" s="67"/>
      <c r="D314" s="9" t="s">
        <v>62</v>
      </c>
      <c r="E314" s="11"/>
      <c r="F314" s="11"/>
      <c r="G314" s="11">
        <f t="shared" si="8"/>
        <v>0</v>
      </c>
      <c r="H314" s="11"/>
      <c r="I314" s="11">
        <f t="shared" si="9"/>
        <v>0</v>
      </c>
    </row>
    <row r="315" spans="2:9" x14ac:dyDescent="0.55000000000000004">
      <c r="B315" s="67"/>
      <c r="C315" s="68"/>
      <c r="D315" s="13" t="s">
        <v>63</v>
      </c>
      <c r="E315" s="15">
        <f>+E298+E299+E300+E301+E302+E303+E307+E308+E309+E310+E311+E312+E313+E314</f>
        <v>5300000</v>
      </c>
      <c r="F315" s="15">
        <f>+F298+F299+F300+F301+F302+F303+F307+F308+F309+F310+F311+F312+F313+F314</f>
        <v>0</v>
      </c>
      <c r="G315" s="15">
        <f t="shared" si="8"/>
        <v>5300000</v>
      </c>
      <c r="H315" s="15">
        <f>+H298+H299+H300+H301+H302+H303+H307+H308+H309+H310+H311+H312+H313+H314</f>
        <v>0</v>
      </c>
      <c r="I315" s="15">
        <f t="shared" si="9"/>
        <v>5300000</v>
      </c>
    </row>
    <row r="316" spans="2:9" x14ac:dyDescent="0.55000000000000004">
      <c r="B316" s="67"/>
      <c r="C316" s="66" t="s">
        <v>29</v>
      </c>
      <c r="D316" s="9" t="s">
        <v>64</v>
      </c>
      <c r="E316" s="11"/>
      <c r="F316" s="11"/>
      <c r="G316" s="11">
        <f t="shared" si="8"/>
        <v>0</v>
      </c>
      <c r="H316" s="11"/>
      <c r="I316" s="11">
        <f t="shared" si="9"/>
        <v>0</v>
      </c>
    </row>
    <row r="317" spans="2:9" x14ac:dyDescent="0.55000000000000004">
      <c r="B317" s="67"/>
      <c r="C317" s="67"/>
      <c r="D317" s="9" t="s">
        <v>65</v>
      </c>
      <c r="E317" s="11"/>
      <c r="F317" s="11"/>
      <c r="G317" s="11">
        <f t="shared" si="8"/>
        <v>0</v>
      </c>
      <c r="H317" s="11"/>
      <c r="I317" s="11">
        <f t="shared" si="9"/>
        <v>0</v>
      </c>
    </row>
    <row r="318" spans="2:9" x14ac:dyDescent="0.55000000000000004">
      <c r="B318" s="67"/>
      <c r="C318" s="67"/>
      <c r="D318" s="9" t="s">
        <v>66</v>
      </c>
      <c r="E318" s="11"/>
      <c r="F318" s="11"/>
      <c r="G318" s="11">
        <f t="shared" si="8"/>
        <v>0</v>
      </c>
      <c r="H318" s="11"/>
      <c r="I318" s="11">
        <f t="shared" si="9"/>
        <v>0</v>
      </c>
    </row>
    <row r="319" spans="2:9" x14ac:dyDescent="0.55000000000000004">
      <c r="B319" s="67"/>
      <c r="C319" s="67"/>
      <c r="D319" s="9" t="s">
        <v>67</v>
      </c>
      <c r="E319" s="11"/>
      <c r="F319" s="11"/>
      <c r="G319" s="11">
        <f t="shared" si="8"/>
        <v>0</v>
      </c>
      <c r="H319" s="11"/>
      <c r="I319" s="11">
        <f t="shared" si="9"/>
        <v>0</v>
      </c>
    </row>
    <row r="320" spans="2:9" x14ac:dyDescent="0.55000000000000004">
      <c r="B320" s="67"/>
      <c r="C320" s="67"/>
      <c r="D320" s="9" t="s">
        <v>68</v>
      </c>
      <c r="E320" s="11">
        <f>+E321+E322+E323</f>
        <v>40253</v>
      </c>
      <c r="F320" s="11">
        <f>+F321+F322+F323</f>
        <v>0</v>
      </c>
      <c r="G320" s="11">
        <f t="shared" si="8"/>
        <v>40253</v>
      </c>
      <c r="H320" s="11">
        <f>+H321+H322+H323</f>
        <v>0</v>
      </c>
      <c r="I320" s="11">
        <f t="shared" si="9"/>
        <v>40253</v>
      </c>
    </row>
    <row r="321" spans="2:9" x14ac:dyDescent="0.55000000000000004">
      <c r="B321" s="67"/>
      <c r="C321" s="67"/>
      <c r="D321" s="9" t="s">
        <v>288</v>
      </c>
      <c r="E321" s="11">
        <v>40253</v>
      </c>
      <c r="F321" s="11"/>
      <c r="G321" s="11">
        <f t="shared" si="8"/>
        <v>40253</v>
      </c>
      <c r="H321" s="11"/>
      <c r="I321" s="11">
        <f t="shared" si="9"/>
        <v>40253</v>
      </c>
    </row>
    <row r="322" spans="2:9" x14ac:dyDescent="0.55000000000000004">
      <c r="B322" s="67"/>
      <c r="C322" s="67"/>
      <c r="D322" s="9" t="s">
        <v>289</v>
      </c>
      <c r="E322" s="11"/>
      <c r="F322" s="11"/>
      <c r="G322" s="11">
        <f t="shared" si="8"/>
        <v>0</v>
      </c>
      <c r="H322" s="11"/>
      <c r="I322" s="11">
        <f t="shared" si="9"/>
        <v>0</v>
      </c>
    </row>
    <row r="323" spans="2:9" x14ac:dyDescent="0.55000000000000004">
      <c r="B323" s="67"/>
      <c r="C323" s="67"/>
      <c r="D323" s="9" t="s">
        <v>290</v>
      </c>
      <c r="E323" s="11"/>
      <c r="F323" s="11"/>
      <c r="G323" s="11">
        <f t="shared" si="8"/>
        <v>0</v>
      </c>
      <c r="H323" s="11"/>
      <c r="I323" s="11">
        <f t="shared" si="9"/>
        <v>0</v>
      </c>
    </row>
    <row r="324" spans="2:9" x14ac:dyDescent="0.55000000000000004">
      <c r="B324" s="67"/>
      <c r="C324" s="67"/>
      <c r="D324" s="9" t="s">
        <v>87</v>
      </c>
      <c r="E324" s="11"/>
      <c r="F324" s="11"/>
      <c r="G324" s="11">
        <f t="shared" si="8"/>
        <v>0</v>
      </c>
      <c r="H324" s="11"/>
      <c r="I324" s="11">
        <f t="shared" si="9"/>
        <v>0</v>
      </c>
    </row>
    <row r="325" spans="2:9" x14ac:dyDescent="0.55000000000000004">
      <c r="B325" s="67"/>
      <c r="C325" s="67"/>
      <c r="D325" s="9" t="s">
        <v>105</v>
      </c>
      <c r="E325" s="11"/>
      <c r="F325" s="11"/>
      <c r="G325" s="11">
        <f t="shared" si="8"/>
        <v>0</v>
      </c>
      <c r="H325" s="11"/>
      <c r="I325" s="11">
        <f t="shared" si="9"/>
        <v>0</v>
      </c>
    </row>
    <row r="326" spans="2:9" x14ac:dyDescent="0.55000000000000004">
      <c r="B326" s="67"/>
      <c r="C326" s="67"/>
      <c r="D326" s="9" t="s">
        <v>88</v>
      </c>
      <c r="E326" s="11"/>
      <c r="F326" s="11"/>
      <c r="G326" s="11">
        <f t="shared" si="8"/>
        <v>0</v>
      </c>
      <c r="H326" s="11"/>
      <c r="I326" s="11">
        <f t="shared" si="9"/>
        <v>0</v>
      </c>
    </row>
    <row r="327" spans="2:9" x14ac:dyDescent="0.55000000000000004">
      <c r="B327" s="67"/>
      <c r="C327" s="67"/>
      <c r="D327" s="20" t="s">
        <v>106</v>
      </c>
      <c r="E327" s="21"/>
      <c r="F327" s="21"/>
      <c r="G327" s="21">
        <f t="shared" si="8"/>
        <v>0</v>
      </c>
      <c r="H327" s="21"/>
      <c r="I327" s="21">
        <f t="shared" si="9"/>
        <v>0</v>
      </c>
    </row>
    <row r="328" spans="2:9" x14ac:dyDescent="0.55000000000000004">
      <c r="B328" s="67"/>
      <c r="C328" s="67"/>
      <c r="D328" s="20" t="s">
        <v>89</v>
      </c>
      <c r="E328" s="21"/>
      <c r="F328" s="21"/>
      <c r="G328" s="21">
        <f t="shared" ref="G328:G336" si="10">+E328+F328</f>
        <v>0</v>
      </c>
      <c r="H328" s="21"/>
      <c r="I328" s="21">
        <f t="shared" ref="I328:I335" si="11">G328-ABS(H328)</f>
        <v>0</v>
      </c>
    </row>
    <row r="329" spans="2:9" x14ac:dyDescent="0.55000000000000004">
      <c r="B329" s="67"/>
      <c r="C329" s="67"/>
      <c r="D329" s="20" t="s">
        <v>107</v>
      </c>
      <c r="E329" s="21"/>
      <c r="F329" s="21"/>
      <c r="G329" s="21">
        <f t="shared" si="10"/>
        <v>0</v>
      </c>
      <c r="H329" s="21"/>
      <c r="I329" s="21">
        <f t="shared" si="11"/>
        <v>0</v>
      </c>
    </row>
    <row r="330" spans="2:9" x14ac:dyDescent="0.55000000000000004">
      <c r="B330" s="67"/>
      <c r="C330" s="67"/>
      <c r="D330" s="38" t="s">
        <v>300</v>
      </c>
      <c r="E330" s="21"/>
      <c r="F330" s="21"/>
      <c r="G330" s="21">
        <f t="shared" si="10"/>
        <v>0</v>
      </c>
      <c r="H330" s="21"/>
      <c r="I330" s="21">
        <f t="shared" si="11"/>
        <v>0</v>
      </c>
    </row>
    <row r="331" spans="2:9" x14ac:dyDescent="0.55000000000000004">
      <c r="B331" s="67"/>
      <c r="C331" s="67"/>
      <c r="D331" s="20" t="s">
        <v>69</v>
      </c>
      <c r="E331" s="21"/>
      <c r="F331" s="21"/>
      <c r="G331" s="21">
        <f t="shared" si="10"/>
        <v>0</v>
      </c>
      <c r="H331" s="21"/>
      <c r="I331" s="21">
        <f t="shared" si="11"/>
        <v>0</v>
      </c>
    </row>
    <row r="332" spans="2:9" x14ac:dyDescent="0.55000000000000004">
      <c r="B332" s="67"/>
      <c r="C332" s="68"/>
      <c r="D332" s="22" t="s">
        <v>70</v>
      </c>
      <c r="E332" s="23">
        <f>+E316+E317+E318+E319+E320+E324+E325+E326+E327+E328+E329+E330+E331</f>
        <v>40253</v>
      </c>
      <c r="F332" s="23">
        <f>+F316+F317+F318+F319+F320+F324+F325+F326+F327+F328+F329+F330+F331</f>
        <v>0</v>
      </c>
      <c r="G332" s="23">
        <f t="shared" si="10"/>
        <v>40253</v>
      </c>
      <c r="H332" s="23">
        <f>+H316+H317+H318+H319+H320+H324+H325+H326+H327+H328+H329+H330+H331</f>
        <v>0</v>
      </c>
      <c r="I332" s="23">
        <f t="shared" si="11"/>
        <v>40253</v>
      </c>
    </row>
    <row r="333" spans="2:9" x14ac:dyDescent="0.55000000000000004">
      <c r="B333" s="68"/>
      <c r="C333" s="19" t="s">
        <v>71</v>
      </c>
      <c r="D333" s="17"/>
      <c r="E333" s="18">
        <f xml:space="preserve"> +E315 - E332</f>
        <v>5259747</v>
      </c>
      <c r="F333" s="18">
        <f xml:space="preserve"> +F315 - F332</f>
        <v>0</v>
      </c>
      <c r="G333" s="18">
        <f t="shared" si="10"/>
        <v>5259747</v>
      </c>
      <c r="H333" s="18">
        <f xml:space="preserve"> +H315 - H332</f>
        <v>0</v>
      </c>
      <c r="I333" s="18">
        <f>I315-I332</f>
        <v>5259747</v>
      </c>
    </row>
    <row r="334" spans="2:9" x14ac:dyDescent="0.55000000000000004">
      <c r="B334" s="19" t="s">
        <v>90</v>
      </c>
      <c r="C334" s="16"/>
      <c r="D334" s="17"/>
      <c r="E334" s="18">
        <f xml:space="preserve"> +E274 +E297 +E333</f>
        <v>54964</v>
      </c>
      <c r="F334" s="18">
        <f xml:space="preserve"> +F274 +F297 +F333</f>
        <v>501157</v>
      </c>
      <c r="G334" s="18">
        <f t="shared" si="10"/>
        <v>556121</v>
      </c>
      <c r="H334" s="18">
        <f xml:space="preserve"> +H274 +H297 +H333</f>
        <v>0</v>
      </c>
      <c r="I334" s="18">
        <f>I274+I297+I333</f>
        <v>556121</v>
      </c>
    </row>
    <row r="335" spans="2:9" x14ac:dyDescent="0.55000000000000004">
      <c r="B335" s="19" t="s">
        <v>91</v>
      </c>
      <c r="C335" s="16"/>
      <c r="D335" s="17"/>
      <c r="E335" s="18">
        <v>3900913</v>
      </c>
      <c r="F335" s="18">
        <v>11190357</v>
      </c>
      <c r="G335" s="18">
        <f t="shared" si="10"/>
        <v>15091270</v>
      </c>
      <c r="H335" s="18"/>
      <c r="I335" s="18">
        <f t="shared" si="11"/>
        <v>15091270</v>
      </c>
    </row>
    <row r="336" spans="2:9" x14ac:dyDescent="0.55000000000000004">
      <c r="B336" s="19" t="s">
        <v>92</v>
      </c>
      <c r="C336" s="16"/>
      <c r="D336" s="17"/>
      <c r="E336" s="18">
        <f xml:space="preserve"> +E334 +E335</f>
        <v>3955877</v>
      </c>
      <c r="F336" s="18">
        <f xml:space="preserve"> +F334 +F335</f>
        <v>11691514</v>
      </c>
      <c r="G336" s="18">
        <f t="shared" si="10"/>
        <v>15647391</v>
      </c>
      <c r="H336" s="18">
        <f xml:space="preserve"> +H334 +H335</f>
        <v>0</v>
      </c>
      <c r="I336" s="18">
        <f>I334+I335</f>
        <v>15647391</v>
      </c>
    </row>
  </sheetData>
  <mergeCells count="16">
    <mergeCell ref="B2:I2"/>
    <mergeCell ref="B3:I3"/>
    <mergeCell ref="B5:D6"/>
    <mergeCell ref="E5:F5"/>
    <mergeCell ref="G5:G6"/>
    <mergeCell ref="H5:H6"/>
    <mergeCell ref="I5:I6"/>
    <mergeCell ref="B298:B333"/>
    <mergeCell ref="C298:C315"/>
    <mergeCell ref="C316:C332"/>
    <mergeCell ref="B7:B274"/>
    <mergeCell ref="C7:C194"/>
    <mergeCell ref="C195:C273"/>
    <mergeCell ref="B275:B297"/>
    <mergeCell ref="C275:C286"/>
    <mergeCell ref="C287:C296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DC41C-456C-4E75-892C-3D3B7DF5A0BD}">
  <dimension ref="B2:G79"/>
  <sheetViews>
    <sheetView workbookViewId="0">
      <selection sqref="A1:XFD1048576"/>
    </sheetView>
  </sheetViews>
  <sheetFormatPr defaultRowHeight="18" x14ac:dyDescent="0.55000000000000004"/>
  <cols>
    <col min="1" max="3" width="2.83203125" customWidth="1"/>
    <col min="4" max="4" width="60.25" customWidth="1"/>
    <col min="5" max="7" width="20.75" customWidth="1"/>
  </cols>
  <sheetData>
    <row r="2" spans="2:7" ht="22" x14ac:dyDescent="0.55000000000000004">
      <c r="B2" s="1"/>
      <c r="C2" s="1"/>
      <c r="D2" s="1"/>
      <c r="E2" s="2"/>
      <c r="F2" s="2"/>
      <c r="G2" s="3" t="s">
        <v>318</v>
      </c>
    </row>
    <row r="3" spans="2:7" ht="22" x14ac:dyDescent="0.55000000000000004">
      <c r="B3" s="69" t="s">
        <v>319</v>
      </c>
      <c r="C3" s="69"/>
      <c r="D3" s="69"/>
      <c r="E3" s="69"/>
      <c r="F3" s="69"/>
      <c r="G3" s="69"/>
    </row>
    <row r="4" spans="2:7" x14ac:dyDescent="0.55000000000000004">
      <c r="B4" s="32"/>
      <c r="C4" s="32"/>
      <c r="D4" s="32"/>
      <c r="E4" s="32"/>
      <c r="F4" s="32"/>
      <c r="G4" s="2"/>
    </row>
    <row r="5" spans="2:7" ht="22" x14ac:dyDescent="0.55000000000000004">
      <c r="B5" s="70" t="s">
        <v>2</v>
      </c>
      <c r="C5" s="70"/>
      <c r="D5" s="70"/>
      <c r="E5" s="70"/>
      <c r="F5" s="70"/>
      <c r="G5" s="70"/>
    </row>
    <row r="6" spans="2:7" x14ac:dyDescent="0.55000000000000004">
      <c r="B6" s="4"/>
      <c r="C6" s="4"/>
      <c r="D6" s="4"/>
      <c r="E6" s="4"/>
      <c r="F6" s="2"/>
      <c r="G6" s="4" t="s">
        <v>3</v>
      </c>
    </row>
    <row r="7" spans="2:7" x14ac:dyDescent="0.55000000000000004">
      <c r="B7" s="71" t="s">
        <v>4</v>
      </c>
      <c r="C7" s="71"/>
      <c r="D7" s="71"/>
      <c r="E7" s="5" t="s">
        <v>320</v>
      </c>
      <c r="F7" s="5" t="s">
        <v>321</v>
      </c>
      <c r="G7" s="5" t="s">
        <v>322</v>
      </c>
    </row>
    <row r="8" spans="2:7" x14ac:dyDescent="0.55000000000000004">
      <c r="B8" s="87" t="s">
        <v>323</v>
      </c>
      <c r="C8" s="87" t="s">
        <v>324</v>
      </c>
      <c r="D8" s="40" t="s">
        <v>325</v>
      </c>
      <c r="E8" s="41">
        <v>42946259</v>
      </c>
      <c r="F8" s="7">
        <v>42286169</v>
      </c>
      <c r="G8" s="41">
        <f>E8-F8</f>
        <v>660090</v>
      </c>
    </row>
    <row r="9" spans="2:7" x14ac:dyDescent="0.55000000000000004">
      <c r="B9" s="88"/>
      <c r="C9" s="88"/>
      <c r="D9" s="38" t="s">
        <v>326</v>
      </c>
      <c r="E9" s="21">
        <v>110054691</v>
      </c>
      <c r="F9" s="10">
        <v>124403358</v>
      </c>
      <c r="G9" s="21">
        <f t="shared" ref="G9:G72" si="0">E9-F9</f>
        <v>-14348667</v>
      </c>
    </row>
    <row r="10" spans="2:7" x14ac:dyDescent="0.55000000000000004">
      <c r="B10" s="88"/>
      <c r="C10" s="88"/>
      <c r="D10" s="38" t="s">
        <v>327</v>
      </c>
      <c r="E10" s="21">
        <v>0</v>
      </c>
      <c r="F10" s="10">
        <v>0</v>
      </c>
      <c r="G10" s="21">
        <f t="shared" si="0"/>
        <v>0</v>
      </c>
    </row>
    <row r="11" spans="2:7" x14ac:dyDescent="0.55000000000000004">
      <c r="B11" s="88"/>
      <c r="C11" s="88"/>
      <c r="D11" s="38" t="s">
        <v>328</v>
      </c>
      <c r="E11" s="21">
        <v>0</v>
      </c>
      <c r="F11" s="10">
        <v>0</v>
      </c>
      <c r="G11" s="21">
        <f t="shared" si="0"/>
        <v>0</v>
      </c>
    </row>
    <row r="12" spans="2:7" x14ac:dyDescent="0.55000000000000004">
      <c r="B12" s="88"/>
      <c r="C12" s="88"/>
      <c r="D12" s="38" t="s">
        <v>329</v>
      </c>
      <c r="E12" s="21">
        <v>0</v>
      </c>
      <c r="F12" s="10">
        <v>0</v>
      </c>
      <c r="G12" s="21">
        <f t="shared" si="0"/>
        <v>0</v>
      </c>
    </row>
    <row r="13" spans="2:7" x14ac:dyDescent="0.55000000000000004">
      <c r="B13" s="88"/>
      <c r="C13" s="88"/>
      <c r="D13" s="38" t="s">
        <v>330</v>
      </c>
      <c r="E13" s="21">
        <v>43905570</v>
      </c>
      <c r="F13" s="10">
        <v>41959010</v>
      </c>
      <c r="G13" s="21">
        <f t="shared" si="0"/>
        <v>1946560</v>
      </c>
    </row>
    <row r="14" spans="2:7" x14ac:dyDescent="0.55000000000000004">
      <c r="B14" s="88"/>
      <c r="C14" s="88"/>
      <c r="D14" s="38" t="s">
        <v>331</v>
      </c>
      <c r="E14" s="21">
        <v>0</v>
      </c>
      <c r="F14" s="10">
        <v>0</v>
      </c>
      <c r="G14" s="21">
        <f t="shared" si="0"/>
        <v>0</v>
      </c>
    </row>
    <row r="15" spans="2:7" x14ac:dyDescent="0.55000000000000004">
      <c r="B15" s="88"/>
      <c r="C15" s="88"/>
      <c r="D15" s="38" t="s">
        <v>332</v>
      </c>
      <c r="E15" s="21">
        <v>0</v>
      </c>
      <c r="F15" s="10">
        <v>0</v>
      </c>
      <c r="G15" s="21">
        <f t="shared" si="0"/>
        <v>0</v>
      </c>
    </row>
    <row r="16" spans="2:7" x14ac:dyDescent="0.55000000000000004">
      <c r="B16" s="88"/>
      <c r="C16" s="88"/>
      <c r="D16" s="38" t="s">
        <v>333</v>
      </c>
      <c r="E16" s="21">
        <v>14245260</v>
      </c>
      <c r="F16" s="10">
        <v>10458054</v>
      </c>
      <c r="G16" s="21">
        <f t="shared" si="0"/>
        <v>3787206</v>
      </c>
    </row>
    <row r="17" spans="2:7" x14ac:dyDescent="0.55000000000000004">
      <c r="B17" s="88"/>
      <c r="C17" s="88"/>
      <c r="D17" s="38" t="s">
        <v>334</v>
      </c>
      <c r="E17" s="21">
        <v>32425120</v>
      </c>
      <c r="F17" s="10">
        <v>29340680</v>
      </c>
      <c r="G17" s="21">
        <f t="shared" si="0"/>
        <v>3084440</v>
      </c>
    </row>
    <row r="18" spans="2:7" x14ac:dyDescent="0.55000000000000004">
      <c r="B18" s="88"/>
      <c r="C18" s="88"/>
      <c r="D18" s="38" t="s">
        <v>335</v>
      </c>
      <c r="E18" s="21">
        <v>5400000</v>
      </c>
      <c r="F18" s="10">
        <v>5400000</v>
      </c>
      <c r="G18" s="21">
        <f t="shared" si="0"/>
        <v>0</v>
      </c>
    </row>
    <row r="19" spans="2:7" x14ac:dyDescent="0.55000000000000004">
      <c r="B19" s="88"/>
      <c r="C19" s="88"/>
      <c r="D19" s="38" t="s">
        <v>336</v>
      </c>
      <c r="E19" s="21">
        <v>0</v>
      </c>
      <c r="F19" s="10">
        <v>0</v>
      </c>
      <c r="G19" s="21">
        <f t="shared" si="0"/>
        <v>0</v>
      </c>
    </row>
    <row r="20" spans="2:7" x14ac:dyDescent="0.55000000000000004">
      <c r="B20" s="88"/>
      <c r="C20" s="88"/>
      <c r="D20" s="38" t="s">
        <v>337</v>
      </c>
      <c r="E20" s="21">
        <v>9452282</v>
      </c>
      <c r="F20" s="10">
        <v>6794066</v>
      </c>
      <c r="G20" s="21">
        <f t="shared" si="0"/>
        <v>2658216</v>
      </c>
    </row>
    <row r="21" spans="2:7" x14ac:dyDescent="0.55000000000000004">
      <c r="B21" s="88"/>
      <c r="C21" s="88"/>
      <c r="D21" s="38" t="s">
        <v>338</v>
      </c>
      <c r="E21" s="21">
        <v>0</v>
      </c>
      <c r="F21" s="12">
        <v>1908378</v>
      </c>
      <c r="G21" s="21">
        <f t="shared" si="0"/>
        <v>-1908378</v>
      </c>
    </row>
    <row r="22" spans="2:7" x14ac:dyDescent="0.55000000000000004">
      <c r="B22" s="88"/>
      <c r="C22" s="89"/>
      <c r="D22" s="42" t="s">
        <v>339</v>
      </c>
      <c r="E22" s="23">
        <f>+E8+E9+E10+E11+E12+E13+E14+E15+E16+E17+E18+E19+E20+E21</f>
        <v>258429182</v>
      </c>
      <c r="F22" s="14">
        <f>+F8+F9+F10+F11+F12+F13+F14+F15+F16+F17+F18+F19+F20+F21</f>
        <v>262549715</v>
      </c>
      <c r="G22" s="23">
        <f t="shared" si="0"/>
        <v>-4120533</v>
      </c>
    </row>
    <row r="23" spans="2:7" x14ac:dyDescent="0.55000000000000004">
      <c r="B23" s="88"/>
      <c r="C23" s="87" t="s">
        <v>340</v>
      </c>
      <c r="D23" s="38" t="s">
        <v>341</v>
      </c>
      <c r="E23" s="21">
        <v>192033029</v>
      </c>
      <c r="F23" s="7">
        <v>193012601</v>
      </c>
      <c r="G23" s="21">
        <f t="shared" si="0"/>
        <v>-979572</v>
      </c>
    </row>
    <row r="24" spans="2:7" x14ac:dyDescent="0.55000000000000004">
      <c r="B24" s="88"/>
      <c r="C24" s="88"/>
      <c r="D24" s="38" t="s">
        <v>342</v>
      </c>
      <c r="E24" s="21">
        <v>51992810</v>
      </c>
      <c r="F24" s="10">
        <v>52769289</v>
      </c>
      <c r="G24" s="21">
        <f t="shared" si="0"/>
        <v>-776479</v>
      </c>
    </row>
    <row r="25" spans="2:7" x14ac:dyDescent="0.55000000000000004">
      <c r="B25" s="88"/>
      <c r="C25" s="88"/>
      <c r="D25" s="38" t="s">
        <v>343</v>
      </c>
      <c r="E25" s="21">
        <v>27436823</v>
      </c>
      <c r="F25" s="10">
        <v>19461136</v>
      </c>
      <c r="G25" s="21">
        <f t="shared" si="0"/>
        <v>7975687</v>
      </c>
    </row>
    <row r="26" spans="2:7" x14ac:dyDescent="0.55000000000000004">
      <c r="B26" s="88"/>
      <c r="C26" s="88"/>
      <c r="D26" s="38" t="s">
        <v>344</v>
      </c>
      <c r="E26" s="21">
        <v>0</v>
      </c>
      <c r="F26" s="10">
        <v>0</v>
      </c>
      <c r="G26" s="21">
        <f t="shared" si="0"/>
        <v>0</v>
      </c>
    </row>
    <row r="27" spans="2:7" x14ac:dyDescent="0.55000000000000004">
      <c r="B27" s="88"/>
      <c r="C27" s="88"/>
      <c r="D27" s="38" t="s">
        <v>345</v>
      </c>
      <c r="E27" s="21">
        <v>0</v>
      </c>
      <c r="F27" s="10">
        <v>0</v>
      </c>
      <c r="G27" s="21">
        <f t="shared" si="0"/>
        <v>0</v>
      </c>
    </row>
    <row r="28" spans="2:7" x14ac:dyDescent="0.55000000000000004">
      <c r="B28" s="88"/>
      <c r="C28" s="88"/>
      <c r="D28" s="38" t="s">
        <v>35</v>
      </c>
      <c r="E28" s="21">
        <v>0</v>
      </c>
      <c r="F28" s="10">
        <v>0</v>
      </c>
      <c r="G28" s="21">
        <f t="shared" si="0"/>
        <v>0</v>
      </c>
    </row>
    <row r="29" spans="2:7" x14ac:dyDescent="0.55000000000000004">
      <c r="B29" s="88"/>
      <c r="C29" s="88"/>
      <c r="D29" s="38" t="s">
        <v>346</v>
      </c>
      <c r="E29" s="21">
        <v>26029074</v>
      </c>
      <c r="F29" s="10">
        <v>26750278</v>
      </c>
      <c r="G29" s="21">
        <f t="shared" si="0"/>
        <v>-721204</v>
      </c>
    </row>
    <row r="30" spans="2:7" x14ac:dyDescent="0.55000000000000004">
      <c r="B30" s="88"/>
      <c r="C30" s="88"/>
      <c r="D30" s="38" t="s">
        <v>347</v>
      </c>
      <c r="E30" s="21">
        <v>-8189190</v>
      </c>
      <c r="F30" s="10">
        <v>-8318603</v>
      </c>
      <c r="G30" s="21">
        <f t="shared" si="0"/>
        <v>129413</v>
      </c>
    </row>
    <row r="31" spans="2:7" x14ac:dyDescent="0.55000000000000004">
      <c r="B31" s="88"/>
      <c r="C31" s="88"/>
      <c r="D31" s="38" t="s">
        <v>348</v>
      </c>
      <c r="E31" s="21">
        <v>0</v>
      </c>
      <c r="F31" s="10">
        <v>0</v>
      </c>
      <c r="G31" s="21">
        <f t="shared" si="0"/>
        <v>0</v>
      </c>
    </row>
    <row r="32" spans="2:7" x14ac:dyDescent="0.55000000000000004">
      <c r="B32" s="88"/>
      <c r="C32" s="88"/>
      <c r="D32" s="38" t="s">
        <v>349</v>
      </c>
      <c r="E32" s="21">
        <v>0</v>
      </c>
      <c r="F32" s="10">
        <v>0</v>
      </c>
      <c r="G32" s="21">
        <f t="shared" si="0"/>
        <v>0</v>
      </c>
    </row>
    <row r="33" spans="2:7" x14ac:dyDescent="0.55000000000000004">
      <c r="B33" s="88"/>
      <c r="C33" s="88"/>
      <c r="D33" s="38" t="s">
        <v>350</v>
      </c>
      <c r="E33" s="21">
        <v>0</v>
      </c>
      <c r="F33" s="12">
        <v>0</v>
      </c>
      <c r="G33" s="21">
        <f t="shared" si="0"/>
        <v>0</v>
      </c>
    </row>
    <row r="34" spans="2:7" x14ac:dyDescent="0.55000000000000004">
      <c r="B34" s="88"/>
      <c r="C34" s="89"/>
      <c r="D34" s="42" t="s">
        <v>351</v>
      </c>
      <c r="E34" s="23">
        <f>+E23+E24+E25+E26+E27+E28+E29+E30+E31+E32+E33</f>
        <v>289302546</v>
      </c>
      <c r="F34" s="14">
        <f>+F23+F24+F25+F26+F27+F28+F29+F30+F31+F32+F33</f>
        <v>283674701</v>
      </c>
      <c r="G34" s="23">
        <f t="shared" si="0"/>
        <v>5627845</v>
      </c>
    </row>
    <row r="35" spans="2:7" x14ac:dyDescent="0.55000000000000004">
      <c r="B35" s="89"/>
      <c r="C35" s="19" t="s">
        <v>352</v>
      </c>
      <c r="D35" s="17"/>
      <c r="E35" s="18">
        <f xml:space="preserve"> +E22 - E34</f>
        <v>-30873364</v>
      </c>
      <c r="F35" s="14">
        <f xml:space="preserve"> +F22 - F34</f>
        <v>-21124986</v>
      </c>
      <c r="G35" s="18">
        <f t="shared" si="0"/>
        <v>-9748378</v>
      </c>
    </row>
    <row r="36" spans="2:7" x14ac:dyDescent="0.55000000000000004">
      <c r="B36" s="87" t="s">
        <v>353</v>
      </c>
      <c r="C36" s="87" t="s">
        <v>324</v>
      </c>
      <c r="D36" s="38" t="s">
        <v>354</v>
      </c>
      <c r="E36" s="21">
        <v>0</v>
      </c>
      <c r="F36" s="7">
        <v>0</v>
      </c>
      <c r="G36" s="21">
        <f t="shared" si="0"/>
        <v>0</v>
      </c>
    </row>
    <row r="37" spans="2:7" x14ac:dyDescent="0.55000000000000004">
      <c r="B37" s="88"/>
      <c r="C37" s="88"/>
      <c r="D37" s="38" t="s">
        <v>355</v>
      </c>
      <c r="E37" s="21">
        <v>832</v>
      </c>
      <c r="F37" s="10">
        <v>864</v>
      </c>
      <c r="G37" s="21">
        <f t="shared" si="0"/>
        <v>-32</v>
      </c>
    </row>
    <row r="38" spans="2:7" x14ac:dyDescent="0.55000000000000004">
      <c r="B38" s="88"/>
      <c r="C38" s="88"/>
      <c r="D38" s="38" t="s">
        <v>356</v>
      </c>
      <c r="E38" s="21">
        <v>0</v>
      </c>
      <c r="F38" s="10">
        <v>0</v>
      </c>
      <c r="G38" s="21">
        <f t="shared" si="0"/>
        <v>0</v>
      </c>
    </row>
    <row r="39" spans="2:7" x14ac:dyDescent="0.55000000000000004">
      <c r="B39" s="88"/>
      <c r="C39" s="88"/>
      <c r="D39" s="38" t="s">
        <v>357</v>
      </c>
      <c r="E39" s="21">
        <v>0</v>
      </c>
      <c r="F39" s="10">
        <v>0</v>
      </c>
      <c r="G39" s="21">
        <f t="shared" si="0"/>
        <v>0</v>
      </c>
    </row>
    <row r="40" spans="2:7" x14ac:dyDescent="0.55000000000000004">
      <c r="B40" s="88"/>
      <c r="C40" s="88"/>
      <c r="D40" s="38" t="s">
        <v>358</v>
      </c>
      <c r="E40" s="21">
        <v>0</v>
      </c>
      <c r="F40" s="10">
        <v>0</v>
      </c>
      <c r="G40" s="21">
        <f t="shared" si="0"/>
        <v>0</v>
      </c>
    </row>
    <row r="41" spans="2:7" x14ac:dyDescent="0.55000000000000004">
      <c r="B41" s="88"/>
      <c r="C41" s="88"/>
      <c r="D41" s="38" t="s">
        <v>359</v>
      </c>
      <c r="E41" s="21">
        <v>0</v>
      </c>
      <c r="F41" s="10">
        <v>0</v>
      </c>
      <c r="G41" s="21">
        <f t="shared" si="0"/>
        <v>0</v>
      </c>
    </row>
    <row r="42" spans="2:7" x14ac:dyDescent="0.55000000000000004">
      <c r="B42" s="88"/>
      <c r="C42" s="88"/>
      <c r="D42" s="38" t="s">
        <v>360</v>
      </c>
      <c r="E42" s="21">
        <v>0</v>
      </c>
      <c r="F42" s="10">
        <v>0</v>
      </c>
      <c r="G42" s="21">
        <f t="shared" si="0"/>
        <v>0</v>
      </c>
    </row>
    <row r="43" spans="2:7" x14ac:dyDescent="0.55000000000000004">
      <c r="B43" s="88"/>
      <c r="C43" s="88"/>
      <c r="D43" s="38" t="s">
        <v>361</v>
      </c>
      <c r="E43" s="21">
        <v>0</v>
      </c>
      <c r="F43" s="10">
        <v>0</v>
      </c>
      <c r="G43" s="21">
        <f t="shared" si="0"/>
        <v>0</v>
      </c>
    </row>
    <row r="44" spans="2:7" x14ac:dyDescent="0.55000000000000004">
      <c r="B44" s="88"/>
      <c r="C44" s="88"/>
      <c r="D44" s="38" t="s">
        <v>362</v>
      </c>
      <c r="E44" s="21">
        <v>9809182</v>
      </c>
      <c r="F44" s="12">
        <v>10796855</v>
      </c>
      <c r="G44" s="21">
        <f t="shared" si="0"/>
        <v>-987673</v>
      </c>
    </row>
    <row r="45" spans="2:7" x14ac:dyDescent="0.55000000000000004">
      <c r="B45" s="88"/>
      <c r="C45" s="89"/>
      <c r="D45" s="42" t="s">
        <v>363</v>
      </c>
      <c r="E45" s="23">
        <f>+E36+E37+E38+E39+E40+E41+E42+E43+E44</f>
        <v>9810014</v>
      </c>
      <c r="F45" s="14">
        <f>+F36+F37+F38+F39+F40+F41+F42+F43+F44</f>
        <v>10797719</v>
      </c>
      <c r="G45" s="23">
        <f t="shared" si="0"/>
        <v>-987705</v>
      </c>
    </row>
    <row r="46" spans="2:7" x14ac:dyDescent="0.55000000000000004">
      <c r="B46" s="88"/>
      <c r="C46" s="87" t="s">
        <v>340</v>
      </c>
      <c r="D46" s="38" t="s">
        <v>364</v>
      </c>
      <c r="E46" s="21">
        <v>130900</v>
      </c>
      <c r="F46" s="7">
        <v>149600</v>
      </c>
      <c r="G46" s="21">
        <f t="shared" si="0"/>
        <v>-18700</v>
      </c>
    </row>
    <row r="47" spans="2:7" x14ac:dyDescent="0.55000000000000004">
      <c r="B47" s="88"/>
      <c r="C47" s="88"/>
      <c r="D47" s="38" t="s">
        <v>365</v>
      </c>
      <c r="E47" s="21">
        <v>0</v>
      </c>
      <c r="F47" s="10">
        <v>0</v>
      </c>
      <c r="G47" s="21">
        <f t="shared" si="0"/>
        <v>0</v>
      </c>
    </row>
    <row r="48" spans="2:7" x14ac:dyDescent="0.55000000000000004">
      <c r="B48" s="88"/>
      <c r="C48" s="88"/>
      <c r="D48" s="38" t="s">
        <v>366</v>
      </c>
      <c r="E48" s="21">
        <v>0</v>
      </c>
      <c r="F48" s="10">
        <v>0</v>
      </c>
      <c r="G48" s="21">
        <f t="shared" si="0"/>
        <v>0</v>
      </c>
    </row>
    <row r="49" spans="2:7" x14ac:dyDescent="0.55000000000000004">
      <c r="B49" s="88"/>
      <c r="C49" s="88"/>
      <c r="D49" s="38" t="s">
        <v>367</v>
      </c>
      <c r="E49" s="21">
        <v>0</v>
      </c>
      <c r="F49" s="10">
        <v>0</v>
      </c>
      <c r="G49" s="21">
        <f t="shared" si="0"/>
        <v>0</v>
      </c>
    </row>
    <row r="50" spans="2:7" x14ac:dyDescent="0.55000000000000004">
      <c r="B50" s="88"/>
      <c r="C50" s="88"/>
      <c r="D50" s="38" t="s">
        <v>368</v>
      </c>
      <c r="E50" s="21">
        <v>0</v>
      </c>
      <c r="F50" s="10">
        <v>0</v>
      </c>
      <c r="G50" s="21">
        <f t="shared" si="0"/>
        <v>0</v>
      </c>
    </row>
    <row r="51" spans="2:7" x14ac:dyDescent="0.55000000000000004">
      <c r="B51" s="88"/>
      <c r="C51" s="88"/>
      <c r="D51" s="38" t="s">
        <v>369</v>
      </c>
      <c r="E51" s="21">
        <v>0</v>
      </c>
      <c r="F51" s="10">
        <v>0</v>
      </c>
      <c r="G51" s="21">
        <f t="shared" si="0"/>
        <v>0</v>
      </c>
    </row>
    <row r="52" spans="2:7" x14ac:dyDescent="0.55000000000000004">
      <c r="B52" s="88"/>
      <c r="C52" s="88"/>
      <c r="D52" s="38" t="s">
        <v>370</v>
      </c>
      <c r="E52" s="21">
        <v>0</v>
      </c>
      <c r="F52" s="10">
        <v>0</v>
      </c>
      <c r="G52" s="21">
        <f t="shared" si="0"/>
        <v>0</v>
      </c>
    </row>
    <row r="53" spans="2:7" x14ac:dyDescent="0.55000000000000004">
      <c r="B53" s="88"/>
      <c r="C53" s="88"/>
      <c r="D53" s="38" t="s">
        <v>371</v>
      </c>
      <c r="E53" s="21">
        <v>0</v>
      </c>
      <c r="F53" s="12">
        <v>0</v>
      </c>
      <c r="G53" s="21">
        <f t="shared" si="0"/>
        <v>0</v>
      </c>
    </row>
    <row r="54" spans="2:7" x14ac:dyDescent="0.55000000000000004">
      <c r="B54" s="88"/>
      <c r="C54" s="89"/>
      <c r="D54" s="42" t="s">
        <v>372</v>
      </c>
      <c r="E54" s="23">
        <f>+E46+E47+E48+E49+E50+E51+E52+E53</f>
        <v>130900</v>
      </c>
      <c r="F54" s="14">
        <f>+F46+F47+F48+F49+F50+F51+F52+F53</f>
        <v>149600</v>
      </c>
      <c r="G54" s="23">
        <f t="shared" si="0"/>
        <v>-18700</v>
      </c>
    </row>
    <row r="55" spans="2:7" x14ac:dyDescent="0.55000000000000004">
      <c r="B55" s="89"/>
      <c r="C55" s="19" t="s">
        <v>373</v>
      </c>
      <c r="D55" s="30"/>
      <c r="E55" s="43">
        <f xml:space="preserve"> +E45 - E54</f>
        <v>9679114</v>
      </c>
      <c r="F55" s="14">
        <f xml:space="preserve"> +F45 - F54</f>
        <v>10648119</v>
      </c>
      <c r="G55" s="43">
        <f t="shared" si="0"/>
        <v>-969005</v>
      </c>
    </row>
    <row r="56" spans="2:7" x14ac:dyDescent="0.55000000000000004">
      <c r="B56" s="19" t="s">
        <v>374</v>
      </c>
      <c r="C56" s="16"/>
      <c r="D56" s="17"/>
      <c r="E56" s="18">
        <f xml:space="preserve"> +E35 +E55</f>
        <v>-21194250</v>
      </c>
      <c r="F56" s="14">
        <f xml:space="preserve"> +F35 +F55</f>
        <v>-10476867</v>
      </c>
      <c r="G56" s="18">
        <f t="shared" si="0"/>
        <v>-10717383</v>
      </c>
    </row>
    <row r="57" spans="2:7" x14ac:dyDescent="0.55000000000000004">
      <c r="B57" s="87" t="s">
        <v>375</v>
      </c>
      <c r="C57" s="87" t="s">
        <v>324</v>
      </c>
      <c r="D57" s="38" t="s">
        <v>376</v>
      </c>
      <c r="E57" s="21">
        <v>0</v>
      </c>
      <c r="F57" s="7">
        <v>0</v>
      </c>
      <c r="G57" s="21">
        <f t="shared" si="0"/>
        <v>0</v>
      </c>
    </row>
    <row r="58" spans="2:7" x14ac:dyDescent="0.55000000000000004">
      <c r="B58" s="88"/>
      <c r="C58" s="88"/>
      <c r="D58" s="38" t="s">
        <v>377</v>
      </c>
      <c r="E58" s="21">
        <v>0</v>
      </c>
      <c r="F58" s="10">
        <v>0</v>
      </c>
      <c r="G58" s="21">
        <f t="shared" si="0"/>
        <v>0</v>
      </c>
    </row>
    <row r="59" spans="2:7" x14ac:dyDescent="0.55000000000000004">
      <c r="B59" s="88"/>
      <c r="C59" s="88"/>
      <c r="D59" s="38" t="s">
        <v>378</v>
      </c>
      <c r="E59" s="21">
        <v>0</v>
      </c>
      <c r="F59" s="10">
        <v>0</v>
      </c>
      <c r="G59" s="21">
        <f t="shared" si="0"/>
        <v>0</v>
      </c>
    </row>
    <row r="60" spans="2:7" x14ac:dyDescent="0.55000000000000004">
      <c r="B60" s="88"/>
      <c r="C60" s="88"/>
      <c r="D60" s="38" t="s">
        <v>379</v>
      </c>
      <c r="E60" s="21">
        <v>0</v>
      </c>
      <c r="F60" s="10">
        <v>0</v>
      </c>
      <c r="G60" s="21">
        <f t="shared" si="0"/>
        <v>0</v>
      </c>
    </row>
    <row r="61" spans="2:7" x14ac:dyDescent="0.55000000000000004">
      <c r="B61" s="88"/>
      <c r="C61" s="88"/>
      <c r="D61" s="38" t="s">
        <v>380</v>
      </c>
      <c r="E61" s="21">
        <v>11844</v>
      </c>
      <c r="F61" s="10">
        <v>0</v>
      </c>
      <c r="G61" s="21">
        <f t="shared" si="0"/>
        <v>11844</v>
      </c>
    </row>
    <row r="62" spans="2:7" x14ac:dyDescent="0.55000000000000004">
      <c r="B62" s="88"/>
      <c r="C62" s="88"/>
      <c r="D62" s="38" t="s">
        <v>381</v>
      </c>
      <c r="E62" s="21">
        <v>0</v>
      </c>
      <c r="F62" s="12">
        <v>0</v>
      </c>
      <c r="G62" s="21">
        <f t="shared" si="0"/>
        <v>0</v>
      </c>
    </row>
    <row r="63" spans="2:7" x14ac:dyDescent="0.55000000000000004">
      <c r="B63" s="88"/>
      <c r="C63" s="89"/>
      <c r="D63" s="42" t="s">
        <v>382</v>
      </c>
      <c r="E63" s="23">
        <f>+E57+E58+E59+E60+E61+E62</f>
        <v>11844</v>
      </c>
      <c r="F63" s="14">
        <f>+F57+F58+F59+F60+F61+F62</f>
        <v>0</v>
      </c>
      <c r="G63" s="23">
        <f t="shared" si="0"/>
        <v>11844</v>
      </c>
    </row>
    <row r="64" spans="2:7" x14ac:dyDescent="0.55000000000000004">
      <c r="B64" s="88"/>
      <c r="C64" s="87" t="s">
        <v>340</v>
      </c>
      <c r="D64" s="38" t="s">
        <v>383</v>
      </c>
      <c r="E64" s="21">
        <v>0</v>
      </c>
      <c r="F64" s="7">
        <v>0</v>
      </c>
      <c r="G64" s="21">
        <f t="shared" si="0"/>
        <v>0</v>
      </c>
    </row>
    <row r="65" spans="2:7" x14ac:dyDescent="0.55000000000000004">
      <c r="B65" s="88"/>
      <c r="C65" s="88"/>
      <c r="D65" s="38" t="s">
        <v>384</v>
      </c>
      <c r="E65" s="21">
        <v>0</v>
      </c>
      <c r="F65" s="10">
        <v>0</v>
      </c>
      <c r="G65" s="21">
        <f t="shared" si="0"/>
        <v>0</v>
      </c>
    </row>
    <row r="66" spans="2:7" x14ac:dyDescent="0.55000000000000004">
      <c r="B66" s="88"/>
      <c r="C66" s="88"/>
      <c r="D66" s="38" t="s">
        <v>385</v>
      </c>
      <c r="E66" s="21">
        <v>2</v>
      </c>
      <c r="F66" s="10">
        <v>0</v>
      </c>
      <c r="G66" s="21">
        <f t="shared" si="0"/>
        <v>2</v>
      </c>
    </row>
    <row r="67" spans="2:7" x14ac:dyDescent="0.55000000000000004">
      <c r="B67" s="88"/>
      <c r="C67" s="88"/>
      <c r="D67" s="38" t="s">
        <v>386</v>
      </c>
      <c r="E67" s="21">
        <v>0</v>
      </c>
      <c r="F67" s="10">
        <v>0</v>
      </c>
      <c r="G67" s="21">
        <f t="shared" si="0"/>
        <v>0</v>
      </c>
    </row>
    <row r="68" spans="2:7" x14ac:dyDescent="0.55000000000000004">
      <c r="B68" s="88"/>
      <c r="C68" s="88"/>
      <c r="D68" s="38" t="s">
        <v>387</v>
      </c>
      <c r="E68" s="21">
        <v>0</v>
      </c>
      <c r="F68" s="10">
        <v>0</v>
      </c>
      <c r="G68" s="21">
        <f t="shared" si="0"/>
        <v>0</v>
      </c>
    </row>
    <row r="69" spans="2:7" x14ac:dyDescent="0.55000000000000004">
      <c r="B69" s="88"/>
      <c r="C69" s="88"/>
      <c r="D69" s="38" t="s">
        <v>388</v>
      </c>
      <c r="E69" s="21">
        <v>0</v>
      </c>
      <c r="F69" s="10">
        <v>0</v>
      </c>
      <c r="G69" s="21">
        <f t="shared" si="0"/>
        <v>0</v>
      </c>
    </row>
    <row r="70" spans="2:7" x14ac:dyDescent="0.55000000000000004">
      <c r="B70" s="88"/>
      <c r="C70" s="88"/>
      <c r="D70" s="38" t="s">
        <v>389</v>
      </c>
      <c r="E70" s="21">
        <v>0</v>
      </c>
      <c r="F70" s="12">
        <v>0</v>
      </c>
      <c r="G70" s="21">
        <f t="shared" si="0"/>
        <v>0</v>
      </c>
    </row>
    <row r="71" spans="2:7" x14ac:dyDescent="0.55000000000000004">
      <c r="B71" s="88"/>
      <c r="C71" s="89"/>
      <c r="D71" s="42" t="s">
        <v>390</v>
      </c>
      <c r="E71" s="23">
        <f>+E64+E65+E66+E67+E68+E69+E70</f>
        <v>2</v>
      </c>
      <c r="F71" s="14">
        <f>+F64+F65+F66+F67+F68+F69+F70</f>
        <v>0</v>
      </c>
      <c r="G71" s="23">
        <f t="shared" si="0"/>
        <v>2</v>
      </c>
    </row>
    <row r="72" spans="2:7" x14ac:dyDescent="0.55000000000000004">
      <c r="B72" s="89"/>
      <c r="C72" s="24" t="s">
        <v>391</v>
      </c>
      <c r="D72" s="44"/>
      <c r="E72" s="45">
        <f xml:space="preserve"> +E63 - E71</f>
        <v>11842</v>
      </c>
      <c r="F72" s="14">
        <f xml:space="preserve"> +F63 - F71</f>
        <v>0</v>
      </c>
      <c r="G72" s="45">
        <f t="shared" si="0"/>
        <v>11842</v>
      </c>
    </row>
    <row r="73" spans="2:7" x14ac:dyDescent="0.55000000000000004">
      <c r="B73" s="19" t="s">
        <v>392</v>
      </c>
      <c r="C73" s="46"/>
      <c r="D73" s="47"/>
      <c r="E73" s="48">
        <f xml:space="preserve"> +E56 +E72</f>
        <v>-21182408</v>
      </c>
      <c r="F73" s="14">
        <f xml:space="preserve"> +F56 +F72</f>
        <v>-10476867</v>
      </c>
      <c r="G73" s="48">
        <f t="shared" ref="G73:G79" si="1">E73-F73</f>
        <v>-10705541</v>
      </c>
    </row>
    <row r="74" spans="2:7" x14ac:dyDescent="0.55000000000000004">
      <c r="B74" s="84" t="s">
        <v>393</v>
      </c>
      <c r="C74" s="46" t="s">
        <v>394</v>
      </c>
      <c r="D74" s="47"/>
      <c r="E74" s="48">
        <v>397636428</v>
      </c>
      <c r="F74" s="14">
        <v>408113295</v>
      </c>
      <c r="G74" s="48">
        <f t="shared" si="1"/>
        <v>-10476867</v>
      </c>
    </row>
    <row r="75" spans="2:7" x14ac:dyDescent="0.55000000000000004">
      <c r="B75" s="85"/>
      <c r="C75" s="46" t="s">
        <v>395</v>
      </c>
      <c r="D75" s="47"/>
      <c r="E75" s="48">
        <f xml:space="preserve"> +E73 +E74</f>
        <v>376454020</v>
      </c>
      <c r="F75" s="14">
        <f xml:space="preserve"> +F73 +F74</f>
        <v>397636428</v>
      </c>
      <c r="G75" s="48">
        <f t="shared" si="1"/>
        <v>-21182408</v>
      </c>
    </row>
    <row r="76" spans="2:7" x14ac:dyDescent="0.55000000000000004">
      <c r="B76" s="85"/>
      <c r="C76" s="46" t="s">
        <v>396</v>
      </c>
      <c r="D76" s="47"/>
      <c r="E76" s="48">
        <v>0</v>
      </c>
      <c r="F76" s="14">
        <v>0</v>
      </c>
      <c r="G76" s="48">
        <f t="shared" si="1"/>
        <v>0</v>
      </c>
    </row>
    <row r="77" spans="2:7" x14ac:dyDescent="0.55000000000000004">
      <c r="B77" s="85"/>
      <c r="C77" s="46" t="s">
        <v>397</v>
      </c>
      <c r="D77" s="47"/>
      <c r="E77" s="48">
        <v>2500000</v>
      </c>
      <c r="F77" s="14">
        <v>0</v>
      </c>
      <c r="G77" s="48">
        <f t="shared" si="1"/>
        <v>2500000</v>
      </c>
    </row>
    <row r="78" spans="2:7" x14ac:dyDescent="0.55000000000000004">
      <c r="B78" s="85"/>
      <c r="C78" s="46" t="s">
        <v>398</v>
      </c>
      <c r="D78" s="47"/>
      <c r="E78" s="48">
        <v>0</v>
      </c>
      <c r="F78" s="14">
        <v>0</v>
      </c>
      <c r="G78" s="48">
        <f t="shared" si="1"/>
        <v>0</v>
      </c>
    </row>
    <row r="79" spans="2:7" x14ac:dyDescent="0.55000000000000004">
      <c r="B79" s="86"/>
      <c r="C79" s="46" t="s">
        <v>399</v>
      </c>
      <c r="D79" s="47"/>
      <c r="E79" s="48">
        <f xml:space="preserve"> +E75 +E76 +E77 - E78</f>
        <v>378954020</v>
      </c>
      <c r="F79" s="14">
        <f xml:space="preserve"> +F75 +F76 +F77 - F78</f>
        <v>397636428</v>
      </c>
      <c r="G79" s="48">
        <f t="shared" si="1"/>
        <v>-18682408</v>
      </c>
    </row>
  </sheetData>
  <mergeCells count="13">
    <mergeCell ref="B3:G3"/>
    <mergeCell ref="B5:G5"/>
    <mergeCell ref="B7:D7"/>
    <mergeCell ref="B8:B35"/>
    <mergeCell ref="C8:C22"/>
    <mergeCell ref="C23:C34"/>
    <mergeCell ref="B74:B79"/>
    <mergeCell ref="B36:B55"/>
    <mergeCell ref="C36:C45"/>
    <mergeCell ref="C46:C54"/>
    <mergeCell ref="B57:B72"/>
    <mergeCell ref="C57:C63"/>
    <mergeCell ref="C64:C71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763B-1C46-4D30-A9E6-E52C12B7EB26}">
  <dimension ref="B2:J83"/>
  <sheetViews>
    <sheetView workbookViewId="0">
      <selection sqref="A1:XFD1048576"/>
    </sheetView>
  </sheetViews>
  <sheetFormatPr defaultRowHeight="18" x14ac:dyDescent="0.55000000000000004"/>
  <cols>
    <col min="1" max="3" width="2.83203125" customWidth="1"/>
    <col min="4" max="4" width="59.25" customWidth="1"/>
    <col min="5" max="10" width="20.75" customWidth="1"/>
  </cols>
  <sheetData>
    <row r="2" spans="2:10" ht="22" x14ac:dyDescent="0.55000000000000004">
      <c r="B2" s="1"/>
      <c r="C2" s="1"/>
      <c r="D2" s="1"/>
      <c r="E2" s="1"/>
      <c r="F2" s="2"/>
      <c r="G2" s="2"/>
      <c r="H2" s="2"/>
      <c r="I2" s="35"/>
      <c r="J2" s="3" t="s">
        <v>400</v>
      </c>
    </row>
    <row r="3" spans="2:10" ht="22" x14ac:dyDescent="0.55000000000000004">
      <c r="B3" s="69" t="s">
        <v>401</v>
      </c>
      <c r="C3" s="69"/>
      <c r="D3" s="69"/>
      <c r="E3" s="69"/>
      <c r="F3" s="69"/>
      <c r="G3" s="69"/>
      <c r="H3" s="69"/>
      <c r="I3" s="69"/>
      <c r="J3" s="69"/>
    </row>
    <row r="4" spans="2:10" x14ac:dyDescent="0.55000000000000004">
      <c r="B4" s="32"/>
      <c r="C4" s="32"/>
      <c r="D4" s="32"/>
      <c r="E4" s="32"/>
      <c r="F4" s="32"/>
      <c r="G4" s="32"/>
      <c r="H4" s="32"/>
      <c r="I4" s="2"/>
      <c r="J4" s="2"/>
    </row>
    <row r="5" spans="2:10" ht="22" x14ac:dyDescent="0.55000000000000004">
      <c r="B5" s="70" t="s">
        <v>2</v>
      </c>
      <c r="C5" s="70"/>
      <c r="D5" s="70"/>
      <c r="E5" s="70"/>
      <c r="F5" s="70"/>
      <c r="G5" s="70"/>
      <c r="H5" s="70"/>
      <c r="I5" s="70"/>
      <c r="J5" s="70"/>
    </row>
    <row r="6" spans="2:10" x14ac:dyDescent="0.55000000000000004">
      <c r="B6" s="4"/>
      <c r="C6" s="4"/>
      <c r="D6" s="4"/>
      <c r="E6" s="4"/>
      <c r="F6" s="4"/>
      <c r="G6" s="4"/>
      <c r="H6" s="2"/>
      <c r="I6" s="2"/>
      <c r="J6" s="4" t="s">
        <v>3</v>
      </c>
    </row>
    <row r="7" spans="2:10" x14ac:dyDescent="0.55000000000000004">
      <c r="B7" s="71" t="s">
        <v>4</v>
      </c>
      <c r="C7" s="71"/>
      <c r="D7" s="71"/>
      <c r="E7" s="5" t="s">
        <v>78</v>
      </c>
      <c r="F7" s="5" t="s">
        <v>79</v>
      </c>
      <c r="G7" s="5" t="s">
        <v>80</v>
      </c>
      <c r="H7" s="5" t="s">
        <v>81</v>
      </c>
      <c r="I7" s="5" t="s">
        <v>82</v>
      </c>
      <c r="J7" s="5" t="s">
        <v>83</v>
      </c>
    </row>
    <row r="8" spans="2:10" x14ac:dyDescent="0.55000000000000004">
      <c r="B8" s="87" t="s">
        <v>323</v>
      </c>
      <c r="C8" s="87" t="s">
        <v>324</v>
      </c>
      <c r="D8" s="40" t="s">
        <v>325</v>
      </c>
      <c r="E8" s="41">
        <v>42946259</v>
      </c>
      <c r="F8" s="41"/>
      <c r="G8" s="41"/>
      <c r="H8" s="41">
        <f>E8+F8+G8</f>
        <v>42946259</v>
      </c>
      <c r="I8" s="7"/>
      <c r="J8" s="41">
        <f>H8-ABS(I8)</f>
        <v>42946259</v>
      </c>
    </row>
    <row r="9" spans="2:10" x14ac:dyDescent="0.55000000000000004">
      <c r="B9" s="88"/>
      <c r="C9" s="88"/>
      <c r="D9" s="38" t="s">
        <v>326</v>
      </c>
      <c r="E9" s="21">
        <v>110054691</v>
      </c>
      <c r="F9" s="21"/>
      <c r="G9" s="21"/>
      <c r="H9" s="21">
        <f t="shared" ref="H9:H72" si="0">E9+F9+G9</f>
        <v>110054691</v>
      </c>
      <c r="I9" s="10"/>
      <c r="J9" s="21">
        <f t="shared" ref="J9:J72" si="1">H9-ABS(I9)</f>
        <v>110054691</v>
      </c>
    </row>
    <row r="10" spans="2:10" x14ac:dyDescent="0.55000000000000004">
      <c r="B10" s="88"/>
      <c r="C10" s="88"/>
      <c r="D10" s="38" t="s">
        <v>327</v>
      </c>
      <c r="E10" s="21"/>
      <c r="F10" s="21"/>
      <c r="G10" s="21"/>
      <c r="H10" s="21">
        <f t="shared" si="0"/>
        <v>0</v>
      </c>
      <c r="I10" s="10"/>
      <c r="J10" s="21">
        <f t="shared" si="1"/>
        <v>0</v>
      </c>
    </row>
    <row r="11" spans="2:10" x14ac:dyDescent="0.55000000000000004">
      <c r="B11" s="88"/>
      <c r="C11" s="88"/>
      <c r="D11" s="38" t="s">
        <v>328</v>
      </c>
      <c r="E11" s="21"/>
      <c r="F11" s="21"/>
      <c r="G11" s="21"/>
      <c r="H11" s="21">
        <f t="shared" si="0"/>
        <v>0</v>
      </c>
      <c r="I11" s="10"/>
      <c r="J11" s="21">
        <f t="shared" si="1"/>
        <v>0</v>
      </c>
    </row>
    <row r="12" spans="2:10" x14ac:dyDescent="0.55000000000000004">
      <c r="B12" s="88"/>
      <c r="C12" s="88"/>
      <c r="D12" s="38" t="s">
        <v>329</v>
      </c>
      <c r="E12" s="21"/>
      <c r="F12" s="21"/>
      <c r="G12" s="21"/>
      <c r="H12" s="21">
        <f t="shared" si="0"/>
        <v>0</v>
      </c>
      <c r="I12" s="10"/>
      <c r="J12" s="21">
        <f t="shared" si="1"/>
        <v>0</v>
      </c>
    </row>
    <row r="13" spans="2:10" x14ac:dyDescent="0.55000000000000004">
      <c r="B13" s="88"/>
      <c r="C13" s="88"/>
      <c r="D13" s="38" t="s">
        <v>330</v>
      </c>
      <c r="E13" s="21">
        <v>43905570</v>
      </c>
      <c r="F13" s="21"/>
      <c r="G13" s="21"/>
      <c r="H13" s="21">
        <f t="shared" si="0"/>
        <v>43905570</v>
      </c>
      <c r="I13" s="10"/>
      <c r="J13" s="21">
        <f t="shared" si="1"/>
        <v>43905570</v>
      </c>
    </row>
    <row r="14" spans="2:10" x14ac:dyDescent="0.55000000000000004">
      <c r="B14" s="88"/>
      <c r="C14" s="88"/>
      <c r="D14" s="38" t="s">
        <v>331</v>
      </c>
      <c r="E14" s="21"/>
      <c r="F14" s="21"/>
      <c r="G14" s="21"/>
      <c r="H14" s="21">
        <f t="shared" si="0"/>
        <v>0</v>
      </c>
      <c r="I14" s="10"/>
      <c r="J14" s="21">
        <f t="shared" si="1"/>
        <v>0</v>
      </c>
    </row>
    <row r="15" spans="2:10" x14ac:dyDescent="0.55000000000000004">
      <c r="B15" s="88"/>
      <c r="C15" s="88"/>
      <c r="D15" s="38" t="s">
        <v>332</v>
      </c>
      <c r="E15" s="21"/>
      <c r="F15" s="21"/>
      <c r="G15" s="21"/>
      <c r="H15" s="21">
        <f t="shared" si="0"/>
        <v>0</v>
      </c>
      <c r="I15" s="10"/>
      <c r="J15" s="21">
        <f t="shared" si="1"/>
        <v>0</v>
      </c>
    </row>
    <row r="16" spans="2:10" x14ac:dyDescent="0.55000000000000004">
      <c r="B16" s="88"/>
      <c r="C16" s="88"/>
      <c r="D16" s="38" t="s">
        <v>333</v>
      </c>
      <c r="E16" s="21">
        <v>14245260</v>
      </c>
      <c r="F16" s="21"/>
      <c r="G16" s="21"/>
      <c r="H16" s="21">
        <f t="shared" si="0"/>
        <v>14245260</v>
      </c>
      <c r="I16" s="10"/>
      <c r="J16" s="21">
        <f t="shared" si="1"/>
        <v>14245260</v>
      </c>
    </row>
    <row r="17" spans="2:10" x14ac:dyDescent="0.55000000000000004">
      <c r="B17" s="88"/>
      <c r="C17" s="88"/>
      <c r="D17" s="38" t="s">
        <v>334</v>
      </c>
      <c r="E17" s="21">
        <v>32425120</v>
      </c>
      <c r="F17" s="21"/>
      <c r="G17" s="21"/>
      <c r="H17" s="21">
        <f t="shared" si="0"/>
        <v>32425120</v>
      </c>
      <c r="I17" s="10"/>
      <c r="J17" s="21">
        <f t="shared" si="1"/>
        <v>32425120</v>
      </c>
    </row>
    <row r="18" spans="2:10" x14ac:dyDescent="0.55000000000000004">
      <c r="B18" s="88"/>
      <c r="C18" s="88"/>
      <c r="D18" s="38" t="s">
        <v>335</v>
      </c>
      <c r="E18" s="21">
        <v>5400000</v>
      </c>
      <c r="F18" s="21"/>
      <c r="G18" s="21"/>
      <c r="H18" s="21">
        <f t="shared" si="0"/>
        <v>5400000</v>
      </c>
      <c r="I18" s="10"/>
      <c r="J18" s="21">
        <f t="shared" si="1"/>
        <v>5400000</v>
      </c>
    </row>
    <row r="19" spans="2:10" x14ac:dyDescent="0.55000000000000004">
      <c r="B19" s="88"/>
      <c r="C19" s="88"/>
      <c r="D19" s="38" t="s">
        <v>336</v>
      </c>
      <c r="E19" s="21"/>
      <c r="F19" s="21"/>
      <c r="G19" s="21"/>
      <c r="H19" s="21">
        <f t="shared" si="0"/>
        <v>0</v>
      </c>
      <c r="I19" s="10"/>
      <c r="J19" s="21">
        <f t="shared" si="1"/>
        <v>0</v>
      </c>
    </row>
    <row r="20" spans="2:10" x14ac:dyDescent="0.55000000000000004">
      <c r="B20" s="88"/>
      <c r="C20" s="88"/>
      <c r="D20" s="38" t="s">
        <v>337</v>
      </c>
      <c r="E20" s="21">
        <v>9452282</v>
      </c>
      <c r="F20" s="21"/>
      <c r="G20" s="21"/>
      <c r="H20" s="21">
        <f t="shared" si="0"/>
        <v>9452282</v>
      </c>
      <c r="I20" s="10"/>
      <c r="J20" s="21">
        <f t="shared" si="1"/>
        <v>9452282</v>
      </c>
    </row>
    <row r="21" spans="2:10" x14ac:dyDescent="0.55000000000000004">
      <c r="B21" s="88"/>
      <c r="C21" s="88"/>
      <c r="D21" s="38" t="s">
        <v>338</v>
      </c>
      <c r="E21" s="21"/>
      <c r="F21" s="21"/>
      <c r="G21" s="21"/>
      <c r="H21" s="21">
        <f t="shared" si="0"/>
        <v>0</v>
      </c>
      <c r="I21" s="12"/>
      <c r="J21" s="21">
        <f t="shared" si="1"/>
        <v>0</v>
      </c>
    </row>
    <row r="22" spans="2:10" x14ac:dyDescent="0.55000000000000004">
      <c r="B22" s="88"/>
      <c r="C22" s="89"/>
      <c r="D22" s="42" t="s">
        <v>339</v>
      </c>
      <c r="E22" s="23">
        <f>+E8+E9+E10+E11+E12+E13+E14+E15+E16+E17+E18+E19+E20+E21</f>
        <v>258429182</v>
      </c>
      <c r="F22" s="23">
        <f>+F8+F9+F10+F11+F12+F13+F14+F15+F16+F17+F18+F19+F20+F21</f>
        <v>0</v>
      </c>
      <c r="G22" s="23">
        <f>+G8+G9+G10+G11+G12+G13+G14+G15+G16+G17+G18+G19+G20+G21</f>
        <v>0</v>
      </c>
      <c r="H22" s="23">
        <f t="shared" si="0"/>
        <v>258429182</v>
      </c>
      <c r="I22" s="14">
        <f>+I8+I9+I10+I11+I12+I13+I14+I15+I16+I17+I18+I19+I20+I21</f>
        <v>0</v>
      </c>
      <c r="J22" s="23">
        <f t="shared" si="1"/>
        <v>258429182</v>
      </c>
    </row>
    <row r="23" spans="2:10" x14ac:dyDescent="0.55000000000000004">
      <c r="B23" s="88"/>
      <c r="C23" s="87" t="s">
        <v>340</v>
      </c>
      <c r="D23" s="38" t="s">
        <v>341</v>
      </c>
      <c r="E23" s="21">
        <v>192033029</v>
      </c>
      <c r="F23" s="21"/>
      <c r="G23" s="21"/>
      <c r="H23" s="21">
        <f t="shared" si="0"/>
        <v>192033029</v>
      </c>
      <c r="I23" s="7"/>
      <c r="J23" s="21">
        <f t="shared" si="1"/>
        <v>192033029</v>
      </c>
    </row>
    <row r="24" spans="2:10" x14ac:dyDescent="0.55000000000000004">
      <c r="B24" s="88"/>
      <c r="C24" s="88"/>
      <c r="D24" s="38" t="s">
        <v>342</v>
      </c>
      <c r="E24" s="21">
        <v>51992810</v>
      </c>
      <c r="F24" s="21"/>
      <c r="G24" s="21"/>
      <c r="H24" s="21">
        <f t="shared" si="0"/>
        <v>51992810</v>
      </c>
      <c r="I24" s="10"/>
      <c r="J24" s="21">
        <f t="shared" si="1"/>
        <v>51992810</v>
      </c>
    </row>
    <row r="25" spans="2:10" x14ac:dyDescent="0.55000000000000004">
      <c r="B25" s="88"/>
      <c r="C25" s="88"/>
      <c r="D25" s="38" t="s">
        <v>343</v>
      </c>
      <c r="E25" s="21">
        <v>27436823</v>
      </c>
      <c r="F25" s="21"/>
      <c r="G25" s="21"/>
      <c r="H25" s="21">
        <f t="shared" si="0"/>
        <v>27436823</v>
      </c>
      <c r="I25" s="10"/>
      <c r="J25" s="21">
        <f t="shared" si="1"/>
        <v>27436823</v>
      </c>
    </row>
    <row r="26" spans="2:10" x14ac:dyDescent="0.55000000000000004">
      <c r="B26" s="88"/>
      <c r="C26" s="88"/>
      <c r="D26" s="38" t="s">
        <v>344</v>
      </c>
      <c r="E26" s="21"/>
      <c r="F26" s="21"/>
      <c r="G26" s="21"/>
      <c r="H26" s="21">
        <f t="shared" si="0"/>
        <v>0</v>
      </c>
      <c r="I26" s="10"/>
      <c r="J26" s="21">
        <f t="shared" si="1"/>
        <v>0</v>
      </c>
    </row>
    <row r="27" spans="2:10" x14ac:dyDescent="0.55000000000000004">
      <c r="B27" s="88"/>
      <c r="C27" s="88"/>
      <c r="D27" s="38" t="s">
        <v>345</v>
      </c>
      <c r="E27" s="21"/>
      <c r="F27" s="21"/>
      <c r="G27" s="21"/>
      <c r="H27" s="21">
        <f t="shared" si="0"/>
        <v>0</v>
      </c>
      <c r="I27" s="10"/>
      <c r="J27" s="21">
        <f t="shared" si="1"/>
        <v>0</v>
      </c>
    </row>
    <row r="28" spans="2:10" x14ac:dyDescent="0.55000000000000004">
      <c r="B28" s="88"/>
      <c r="C28" s="88"/>
      <c r="D28" s="38" t="s">
        <v>35</v>
      </c>
      <c r="E28" s="21"/>
      <c r="F28" s="21"/>
      <c r="G28" s="21"/>
      <c r="H28" s="21">
        <f t="shared" si="0"/>
        <v>0</v>
      </c>
      <c r="I28" s="10"/>
      <c r="J28" s="21">
        <f t="shared" si="1"/>
        <v>0</v>
      </c>
    </row>
    <row r="29" spans="2:10" x14ac:dyDescent="0.55000000000000004">
      <c r="B29" s="88"/>
      <c r="C29" s="88"/>
      <c r="D29" s="38" t="s">
        <v>346</v>
      </c>
      <c r="E29" s="21">
        <v>26029074</v>
      </c>
      <c r="F29" s="21"/>
      <c r="G29" s="21"/>
      <c r="H29" s="21">
        <f t="shared" si="0"/>
        <v>26029074</v>
      </c>
      <c r="I29" s="10"/>
      <c r="J29" s="21">
        <f t="shared" si="1"/>
        <v>26029074</v>
      </c>
    </row>
    <row r="30" spans="2:10" x14ac:dyDescent="0.55000000000000004">
      <c r="B30" s="88"/>
      <c r="C30" s="88"/>
      <c r="D30" s="38" t="s">
        <v>347</v>
      </c>
      <c r="E30" s="21">
        <v>-8189190</v>
      </c>
      <c r="F30" s="21"/>
      <c r="G30" s="21"/>
      <c r="H30" s="21">
        <f t="shared" si="0"/>
        <v>-8189190</v>
      </c>
      <c r="I30" s="10"/>
      <c r="J30" s="21">
        <f t="shared" si="1"/>
        <v>-8189190</v>
      </c>
    </row>
    <row r="31" spans="2:10" x14ac:dyDescent="0.55000000000000004">
      <c r="B31" s="88"/>
      <c r="C31" s="88"/>
      <c r="D31" s="38" t="s">
        <v>348</v>
      </c>
      <c r="E31" s="21"/>
      <c r="F31" s="21"/>
      <c r="G31" s="21"/>
      <c r="H31" s="21">
        <f t="shared" si="0"/>
        <v>0</v>
      </c>
      <c r="I31" s="10"/>
      <c r="J31" s="21">
        <f t="shared" si="1"/>
        <v>0</v>
      </c>
    </row>
    <row r="32" spans="2:10" x14ac:dyDescent="0.55000000000000004">
      <c r="B32" s="88"/>
      <c r="C32" s="88"/>
      <c r="D32" s="38" t="s">
        <v>349</v>
      </c>
      <c r="E32" s="21"/>
      <c r="F32" s="21"/>
      <c r="G32" s="21"/>
      <c r="H32" s="21">
        <f t="shared" si="0"/>
        <v>0</v>
      </c>
      <c r="I32" s="10"/>
      <c r="J32" s="21">
        <f t="shared" si="1"/>
        <v>0</v>
      </c>
    </row>
    <row r="33" spans="2:10" x14ac:dyDescent="0.55000000000000004">
      <c r="B33" s="88"/>
      <c r="C33" s="88"/>
      <c r="D33" s="38" t="s">
        <v>350</v>
      </c>
      <c r="E33" s="21"/>
      <c r="F33" s="21"/>
      <c r="G33" s="21"/>
      <c r="H33" s="21">
        <f t="shared" si="0"/>
        <v>0</v>
      </c>
      <c r="I33" s="12"/>
      <c r="J33" s="21">
        <f t="shared" si="1"/>
        <v>0</v>
      </c>
    </row>
    <row r="34" spans="2:10" x14ac:dyDescent="0.55000000000000004">
      <c r="B34" s="88"/>
      <c r="C34" s="89"/>
      <c r="D34" s="42" t="s">
        <v>351</v>
      </c>
      <c r="E34" s="23">
        <f>+E23+E24+E25+E26+E27+E28+E29+E30+E31+E32+E33</f>
        <v>289302546</v>
      </c>
      <c r="F34" s="23">
        <f>+F23+F24+F25+F26+F27+F28+F29+F30+F31+F32+F33</f>
        <v>0</v>
      </c>
      <c r="G34" s="23">
        <f>+G23+G24+G25+G26+G27+G28+G29+G30+G31+G32+G33</f>
        <v>0</v>
      </c>
      <c r="H34" s="23">
        <f t="shared" si="0"/>
        <v>289302546</v>
      </c>
      <c r="I34" s="14">
        <f>+I23+I24+I25+I26+I27+I28+I29+I30+I31+I32+I33</f>
        <v>0</v>
      </c>
      <c r="J34" s="23">
        <f t="shared" si="1"/>
        <v>289302546</v>
      </c>
    </row>
    <row r="35" spans="2:10" x14ac:dyDescent="0.55000000000000004">
      <c r="B35" s="89"/>
      <c r="C35" s="19" t="s">
        <v>352</v>
      </c>
      <c r="D35" s="17"/>
      <c r="E35" s="18">
        <f xml:space="preserve"> +E22 - E34</f>
        <v>-30873364</v>
      </c>
      <c r="F35" s="18">
        <f xml:space="preserve"> +F22 - F34</f>
        <v>0</v>
      </c>
      <c r="G35" s="18">
        <f xml:space="preserve"> +G22 - G34</f>
        <v>0</v>
      </c>
      <c r="H35" s="18">
        <f t="shared" si="0"/>
        <v>-30873364</v>
      </c>
      <c r="I35" s="14">
        <f xml:space="preserve"> +I22 - I34</f>
        <v>0</v>
      </c>
      <c r="J35" s="18">
        <f>J22-J34</f>
        <v>-30873364</v>
      </c>
    </row>
    <row r="36" spans="2:10" x14ac:dyDescent="0.55000000000000004">
      <c r="B36" s="87" t="s">
        <v>353</v>
      </c>
      <c r="C36" s="87" t="s">
        <v>324</v>
      </c>
      <c r="D36" s="38" t="s">
        <v>354</v>
      </c>
      <c r="E36" s="21"/>
      <c r="F36" s="21"/>
      <c r="G36" s="21"/>
      <c r="H36" s="21">
        <f t="shared" si="0"/>
        <v>0</v>
      </c>
      <c r="I36" s="7"/>
      <c r="J36" s="21">
        <f t="shared" si="1"/>
        <v>0</v>
      </c>
    </row>
    <row r="37" spans="2:10" x14ac:dyDescent="0.55000000000000004">
      <c r="B37" s="88"/>
      <c r="C37" s="88"/>
      <c r="D37" s="38" t="s">
        <v>355</v>
      </c>
      <c r="E37" s="21">
        <v>832</v>
      </c>
      <c r="F37" s="21"/>
      <c r="G37" s="21"/>
      <c r="H37" s="21">
        <f t="shared" si="0"/>
        <v>832</v>
      </c>
      <c r="I37" s="10"/>
      <c r="J37" s="21">
        <f t="shared" si="1"/>
        <v>832</v>
      </c>
    </row>
    <row r="38" spans="2:10" x14ac:dyDescent="0.55000000000000004">
      <c r="B38" s="88"/>
      <c r="C38" s="88"/>
      <c r="D38" s="38" t="s">
        <v>356</v>
      </c>
      <c r="E38" s="21"/>
      <c r="F38" s="21"/>
      <c r="G38" s="21"/>
      <c r="H38" s="21">
        <f t="shared" si="0"/>
        <v>0</v>
      </c>
      <c r="I38" s="10"/>
      <c r="J38" s="21">
        <f t="shared" si="1"/>
        <v>0</v>
      </c>
    </row>
    <row r="39" spans="2:10" x14ac:dyDescent="0.55000000000000004">
      <c r="B39" s="88"/>
      <c r="C39" s="88"/>
      <c r="D39" s="38" t="s">
        <v>357</v>
      </c>
      <c r="E39" s="21"/>
      <c r="F39" s="21"/>
      <c r="G39" s="21"/>
      <c r="H39" s="21">
        <f t="shared" si="0"/>
        <v>0</v>
      </c>
      <c r="I39" s="10"/>
      <c r="J39" s="21">
        <f t="shared" si="1"/>
        <v>0</v>
      </c>
    </row>
    <row r="40" spans="2:10" x14ac:dyDescent="0.55000000000000004">
      <c r="B40" s="88"/>
      <c r="C40" s="88"/>
      <c r="D40" s="38" t="s">
        <v>358</v>
      </c>
      <c r="E40" s="21"/>
      <c r="F40" s="21"/>
      <c r="G40" s="21"/>
      <c r="H40" s="21">
        <f t="shared" si="0"/>
        <v>0</v>
      </c>
      <c r="I40" s="10"/>
      <c r="J40" s="21">
        <f t="shared" si="1"/>
        <v>0</v>
      </c>
    </row>
    <row r="41" spans="2:10" x14ac:dyDescent="0.55000000000000004">
      <c r="B41" s="88"/>
      <c r="C41" s="88"/>
      <c r="D41" s="38" t="s">
        <v>359</v>
      </c>
      <c r="E41" s="21"/>
      <c r="F41" s="21"/>
      <c r="G41" s="21"/>
      <c r="H41" s="21">
        <f t="shared" si="0"/>
        <v>0</v>
      </c>
      <c r="I41" s="10"/>
      <c r="J41" s="21">
        <f t="shared" si="1"/>
        <v>0</v>
      </c>
    </row>
    <row r="42" spans="2:10" x14ac:dyDescent="0.55000000000000004">
      <c r="B42" s="88"/>
      <c r="C42" s="88"/>
      <c r="D42" s="38" t="s">
        <v>360</v>
      </c>
      <c r="E42" s="21"/>
      <c r="F42" s="21"/>
      <c r="G42" s="21"/>
      <c r="H42" s="21">
        <f t="shared" si="0"/>
        <v>0</v>
      </c>
      <c r="I42" s="10"/>
      <c r="J42" s="21">
        <f t="shared" si="1"/>
        <v>0</v>
      </c>
    </row>
    <row r="43" spans="2:10" x14ac:dyDescent="0.55000000000000004">
      <c r="B43" s="88"/>
      <c r="C43" s="88"/>
      <c r="D43" s="38" t="s">
        <v>361</v>
      </c>
      <c r="E43" s="21"/>
      <c r="F43" s="21"/>
      <c r="G43" s="21"/>
      <c r="H43" s="21">
        <f t="shared" si="0"/>
        <v>0</v>
      </c>
      <c r="I43" s="10"/>
      <c r="J43" s="21">
        <f t="shared" si="1"/>
        <v>0</v>
      </c>
    </row>
    <row r="44" spans="2:10" x14ac:dyDescent="0.55000000000000004">
      <c r="B44" s="88"/>
      <c r="C44" s="88"/>
      <c r="D44" s="38" t="s">
        <v>362</v>
      </c>
      <c r="E44" s="21">
        <v>9809182</v>
      </c>
      <c r="F44" s="21"/>
      <c r="G44" s="21"/>
      <c r="H44" s="21">
        <f t="shared" si="0"/>
        <v>9809182</v>
      </c>
      <c r="I44" s="12"/>
      <c r="J44" s="21">
        <f t="shared" si="1"/>
        <v>9809182</v>
      </c>
    </row>
    <row r="45" spans="2:10" x14ac:dyDescent="0.55000000000000004">
      <c r="B45" s="88"/>
      <c r="C45" s="89"/>
      <c r="D45" s="42" t="s">
        <v>363</v>
      </c>
      <c r="E45" s="23">
        <f>+E36+E37+E38+E39+E40+E41+E42+E43+E44</f>
        <v>9810014</v>
      </c>
      <c r="F45" s="23">
        <f>+F36+F37+F38+F39+F40+F41+F42+F43+F44</f>
        <v>0</v>
      </c>
      <c r="G45" s="23">
        <f>+G36+G37+G38+G39+G40+G41+G42+G43+G44</f>
        <v>0</v>
      </c>
      <c r="H45" s="23">
        <f t="shared" si="0"/>
        <v>9810014</v>
      </c>
      <c r="I45" s="14">
        <f>+I36+I37+I38+I39+I40+I41+I42+I43+I44</f>
        <v>0</v>
      </c>
      <c r="J45" s="23">
        <f t="shared" si="1"/>
        <v>9810014</v>
      </c>
    </row>
    <row r="46" spans="2:10" x14ac:dyDescent="0.55000000000000004">
      <c r="B46" s="88"/>
      <c r="C46" s="87" t="s">
        <v>340</v>
      </c>
      <c r="D46" s="38" t="s">
        <v>364</v>
      </c>
      <c r="E46" s="21">
        <v>130900</v>
      </c>
      <c r="F46" s="21"/>
      <c r="G46" s="21"/>
      <c r="H46" s="21">
        <f t="shared" si="0"/>
        <v>130900</v>
      </c>
      <c r="I46" s="7"/>
      <c r="J46" s="21">
        <f t="shared" si="1"/>
        <v>130900</v>
      </c>
    </row>
    <row r="47" spans="2:10" x14ac:dyDescent="0.55000000000000004">
      <c r="B47" s="88"/>
      <c r="C47" s="88"/>
      <c r="D47" s="38" t="s">
        <v>365</v>
      </c>
      <c r="E47" s="21"/>
      <c r="F47" s="21"/>
      <c r="G47" s="21"/>
      <c r="H47" s="21">
        <f t="shared" si="0"/>
        <v>0</v>
      </c>
      <c r="I47" s="10"/>
      <c r="J47" s="21">
        <f t="shared" si="1"/>
        <v>0</v>
      </c>
    </row>
    <row r="48" spans="2:10" x14ac:dyDescent="0.55000000000000004">
      <c r="B48" s="88"/>
      <c r="C48" s="88"/>
      <c r="D48" s="38" t="s">
        <v>366</v>
      </c>
      <c r="E48" s="21"/>
      <c r="F48" s="21"/>
      <c r="G48" s="21"/>
      <c r="H48" s="21">
        <f t="shared" si="0"/>
        <v>0</v>
      </c>
      <c r="I48" s="10"/>
      <c r="J48" s="21">
        <f t="shared" si="1"/>
        <v>0</v>
      </c>
    </row>
    <row r="49" spans="2:10" x14ac:dyDescent="0.55000000000000004">
      <c r="B49" s="88"/>
      <c r="C49" s="88"/>
      <c r="D49" s="38" t="s">
        <v>367</v>
      </c>
      <c r="E49" s="21"/>
      <c r="F49" s="21"/>
      <c r="G49" s="21"/>
      <c r="H49" s="21">
        <f t="shared" si="0"/>
        <v>0</v>
      </c>
      <c r="I49" s="10"/>
      <c r="J49" s="21">
        <f t="shared" si="1"/>
        <v>0</v>
      </c>
    </row>
    <row r="50" spans="2:10" x14ac:dyDescent="0.55000000000000004">
      <c r="B50" s="88"/>
      <c r="C50" s="88"/>
      <c r="D50" s="38" t="s">
        <v>368</v>
      </c>
      <c r="E50" s="21"/>
      <c r="F50" s="21"/>
      <c r="G50" s="21"/>
      <c r="H50" s="21">
        <f t="shared" si="0"/>
        <v>0</v>
      </c>
      <c r="I50" s="10"/>
      <c r="J50" s="21">
        <f t="shared" si="1"/>
        <v>0</v>
      </c>
    </row>
    <row r="51" spans="2:10" x14ac:dyDescent="0.55000000000000004">
      <c r="B51" s="88"/>
      <c r="C51" s="88"/>
      <c r="D51" s="38" t="s">
        <v>369</v>
      </c>
      <c r="E51" s="21"/>
      <c r="F51" s="21"/>
      <c r="G51" s="21"/>
      <c r="H51" s="21">
        <f t="shared" si="0"/>
        <v>0</v>
      </c>
      <c r="I51" s="10"/>
      <c r="J51" s="21">
        <f t="shared" si="1"/>
        <v>0</v>
      </c>
    </row>
    <row r="52" spans="2:10" x14ac:dyDescent="0.55000000000000004">
      <c r="B52" s="88"/>
      <c r="C52" s="88"/>
      <c r="D52" s="38" t="s">
        <v>370</v>
      </c>
      <c r="E52" s="21"/>
      <c r="F52" s="21"/>
      <c r="G52" s="21"/>
      <c r="H52" s="21">
        <f t="shared" si="0"/>
        <v>0</v>
      </c>
      <c r="I52" s="10"/>
      <c r="J52" s="21">
        <f t="shared" si="1"/>
        <v>0</v>
      </c>
    </row>
    <row r="53" spans="2:10" x14ac:dyDescent="0.55000000000000004">
      <c r="B53" s="88"/>
      <c r="C53" s="88"/>
      <c r="D53" s="38" t="s">
        <v>371</v>
      </c>
      <c r="E53" s="21"/>
      <c r="F53" s="21"/>
      <c r="G53" s="21"/>
      <c r="H53" s="21">
        <f t="shared" si="0"/>
        <v>0</v>
      </c>
      <c r="I53" s="12"/>
      <c r="J53" s="21">
        <f t="shared" si="1"/>
        <v>0</v>
      </c>
    </row>
    <row r="54" spans="2:10" x14ac:dyDescent="0.55000000000000004">
      <c r="B54" s="88"/>
      <c r="C54" s="89"/>
      <c r="D54" s="42" t="s">
        <v>372</v>
      </c>
      <c r="E54" s="23">
        <f>+E46+E47+E48+E49+E50+E51+E52+E53</f>
        <v>130900</v>
      </c>
      <c r="F54" s="23">
        <f>+F46+F47+F48+F49+F50+F51+F52+F53</f>
        <v>0</v>
      </c>
      <c r="G54" s="23">
        <f>+G46+G47+G48+G49+G50+G51+G52+G53</f>
        <v>0</v>
      </c>
      <c r="H54" s="23">
        <f t="shared" si="0"/>
        <v>130900</v>
      </c>
      <c r="I54" s="14">
        <f>+I46+I47+I48+I49+I50+I51+I52+I53</f>
        <v>0</v>
      </c>
      <c r="J54" s="23">
        <f t="shared" si="1"/>
        <v>130900</v>
      </c>
    </row>
    <row r="55" spans="2:10" x14ac:dyDescent="0.55000000000000004">
      <c r="B55" s="89"/>
      <c r="C55" s="19" t="s">
        <v>373</v>
      </c>
      <c r="D55" s="30"/>
      <c r="E55" s="43">
        <f xml:space="preserve"> +E45 - E54</f>
        <v>9679114</v>
      </c>
      <c r="F55" s="43">
        <f xml:space="preserve"> +F45 - F54</f>
        <v>0</v>
      </c>
      <c r="G55" s="43">
        <f xml:space="preserve"> +G45 - G54</f>
        <v>0</v>
      </c>
      <c r="H55" s="43">
        <f t="shared" si="0"/>
        <v>9679114</v>
      </c>
      <c r="I55" s="14">
        <f xml:space="preserve"> +I45 - I54</f>
        <v>0</v>
      </c>
      <c r="J55" s="43">
        <f>J45-J54</f>
        <v>9679114</v>
      </c>
    </row>
    <row r="56" spans="2:10" x14ac:dyDescent="0.55000000000000004">
      <c r="B56" s="19" t="s">
        <v>374</v>
      </c>
      <c r="C56" s="16"/>
      <c r="D56" s="17"/>
      <c r="E56" s="18">
        <f xml:space="preserve"> +E35 +E55</f>
        <v>-21194250</v>
      </c>
      <c r="F56" s="18">
        <f xml:space="preserve"> +F35 +F55</f>
        <v>0</v>
      </c>
      <c r="G56" s="18">
        <f xml:space="preserve"> +G35 +G55</f>
        <v>0</v>
      </c>
      <c r="H56" s="18">
        <f t="shared" si="0"/>
        <v>-21194250</v>
      </c>
      <c r="I56" s="14">
        <f xml:space="preserve"> +I35 +I55</f>
        <v>0</v>
      </c>
      <c r="J56" s="18">
        <f>J35+J55</f>
        <v>-21194250</v>
      </c>
    </row>
    <row r="57" spans="2:10" x14ac:dyDescent="0.55000000000000004">
      <c r="B57" s="87" t="s">
        <v>375</v>
      </c>
      <c r="C57" s="87" t="s">
        <v>324</v>
      </c>
      <c r="D57" s="38" t="s">
        <v>376</v>
      </c>
      <c r="E57" s="21"/>
      <c r="F57" s="21"/>
      <c r="G57" s="21"/>
      <c r="H57" s="21">
        <f t="shared" si="0"/>
        <v>0</v>
      </c>
      <c r="I57" s="7"/>
      <c r="J57" s="21">
        <f t="shared" si="1"/>
        <v>0</v>
      </c>
    </row>
    <row r="58" spans="2:10" x14ac:dyDescent="0.55000000000000004">
      <c r="B58" s="88"/>
      <c r="C58" s="88"/>
      <c r="D58" s="38" t="s">
        <v>377</v>
      </c>
      <c r="E58" s="21"/>
      <c r="F58" s="21"/>
      <c r="G58" s="21"/>
      <c r="H58" s="21">
        <f t="shared" si="0"/>
        <v>0</v>
      </c>
      <c r="I58" s="10"/>
      <c r="J58" s="21">
        <f t="shared" si="1"/>
        <v>0</v>
      </c>
    </row>
    <row r="59" spans="2:10" x14ac:dyDescent="0.55000000000000004">
      <c r="B59" s="88"/>
      <c r="C59" s="88"/>
      <c r="D59" s="38" t="s">
        <v>378</v>
      </c>
      <c r="E59" s="21"/>
      <c r="F59" s="21"/>
      <c r="G59" s="21"/>
      <c r="H59" s="21">
        <f t="shared" si="0"/>
        <v>0</v>
      </c>
      <c r="I59" s="10"/>
      <c r="J59" s="21">
        <f t="shared" si="1"/>
        <v>0</v>
      </c>
    </row>
    <row r="60" spans="2:10" x14ac:dyDescent="0.55000000000000004">
      <c r="B60" s="88"/>
      <c r="C60" s="88"/>
      <c r="D60" s="38" t="s">
        <v>379</v>
      </c>
      <c r="E60" s="21"/>
      <c r="F60" s="21"/>
      <c r="G60" s="21"/>
      <c r="H60" s="21">
        <f t="shared" si="0"/>
        <v>0</v>
      </c>
      <c r="I60" s="10"/>
      <c r="J60" s="21">
        <f t="shared" si="1"/>
        <v>0</v>
      </c>
    </row>
    <row r="61" spans="2:10" x14ac:dyDescent="0.55000000000000004">
      <c r="B61" s="88"/>
      <c r="C61" s="88"/>
      <c r="D61" s="38" t="s">
        <v>380</v>
      </c>
      <c r="E61" s="21">
        <v>11844</v>
      </c>
      <c r="F61" s="21"/>
      <c r="G61" s="21"/>
      <c r="H61" s="21">
        <f t="shared" si="0"/>
        <v>11844</v>
      </c>
      <c r="I61" s="10"/>
      <c r="J61" s="21">
        <f t="shared" si="1"/>
        <v>11844</v>
      </c>
    </row>
    <row r="62" spans="2:10" x14ac:dyDescent="0.55000000000000004">
      <c r="B62" s="88"/>
      <c r="C62" s="88"/>
      <c r="D62" s="38" t="s">
        <v>402</v>
      </c>
      <c r="E62" s="21"/>
      <c r="F62" s="21"/>
      <c r="G62" s="21"/>
      <c r="H62" s="21">
        <f t="shared" si="0"/>
        <v>0</v>
      </c>
      <c r="I62" s="10"/>
      <c r="J62" s="21">
        <f t="shared" si="1"/>
        <v>0</v>
      </c>
    </row>
    <row r="63" spans="2:10" x14ac:dyDescent="0.55000000000000004">
      <c r="B63" s="88"/>
      <c r="C63" s="88"/>
      <c r="D63" s="38" t="s">
        <v>403</v>
      </c>
      <c r="E63" s="21"/>
      <c r="F63" s="21"/>
      <c r="G63" s="21"/>
      <c r="H63" s="21">
        <f t="shared" si="0"/>
        <v>0</v>
      </c>
      <c r="I63" s="10"/>
      <c r="J63" s="21">
        <f t="shared" si="1"/>
        <v>0</v>
      </c>
    </row>
    <row r="64" spans="2:10" x14ac:dyDescent="0.55000000000000004">
      <c r="B64" s="88"/>
      <c r="C64" s="88"/>
      <c r="D64" s="38" t="s">
        <v>381</v>
      </c>
      <c r="E64" s="21"/>
      <c r="F64" s="21"/>
      <c r="G64" s="21"/>
      <c r="H64" s="21">
        <f t="shared" si="0"/>
        <v>0</v>
      </c>
      <c r="I64" s="12"/>
      <c r="J64" s="21">
        <f t="shared" si="1"/>
        <v>0</v>
      </c>
    </row>
    <row r="65" spans="2:10" x14ac:dyDescent="0.55000000000000004">
      <c r="B65" s="88"/>
      <c r="C65" s="89"/>
      <c r="D65" s="42" t="s">
        <v>382</v>
      </c>
      <c r="E65" s="23">
        <f>+E57+E58+E59+E60+E61+E62+E63+E64</f>
        <v>11844</v>
      </c>
      <c r="F65" s="23">
        <f>+F57+F58+F59+F60+F61+F62+F63+F64</f>
        <v>0</v>
      </c>
      <c r="G65" s="23">
        <f>+G57+G58+G59+G60+G61+G62+G63+G64</f>
        <v>0</v>
      </c>
      <c r="H65" s="23">
        <f t="shared" si="0"/>
        <v>11844</v>
      </c>
      <c r="I65" s="14">
        <f>+I57+I58+I59+I60+I61+I62+I63+I64</f>
        <v>0</v>
      </c>
      <c r="J65" s="23">
        <f t="shared" si="1"/>
        <v>11844</v>
      </c>
    </row>
    <row r="66" spans="2:10" x14ac:dyDescent="0.55000000000000004">
      <c r="B66" s="88"/>
      <c r="C66" s="87" t="s">
        <v>340</v>
      </c>
      <c r="D66" s="38" t="s">
        <v>383</v>
      </c>
      <c r="E66" s="21"/>
      <c r="F66" s="21"/>
      <c r="G66" s="21"/>
      <c r="H66" s="21">
        <f t="shared" si="0"/>
        <v>0</v>
      </c>
      <c r="I66" s="7"/>
      <c r="J66" s="21">
        <f t="shared" si="1"/>
        <v>0</v>
      </c>
    </row>
    <row r="67" spans="2:10" x14ac:dyDescent="0.55000000000000004">
      <c r="B67" s="88"/>
      <c r="C67" s="88"/>
      <c r="D67" s="38" t="s">
        <v>384</v>
      </c>
      <c r="E67" s="21"/>
      <c r="F67" s="21"/>
      <c r="G67" s="21"/>
      <c r="H67" s="21">
        <f t="shared" si="0"/>
        <v>0</v>
      </c>
      <c r="I67" s="10"/>
      <c r="J67" s="21">
        <f t="shared" si="1"/>
        <v>0</v>
      </c>
    </row>
    <row r="68" spans="2:10" x14ac:dyDescent="0.55000000000000004">
      <c r="B68" s="88"/>
      <c r="C68" s="88"/>
      <c r="D68" s="38" t="s">
        <v>385</v>
      </c>
      <c r="E68" s="21">
        <v>2</v>
      </c>
      <c r="F68" s="21"/>
      <c r="G68" s="21"/>
      <c r="H68" s="21">
        <f t="shared" si="0"/>
        <v>2</v>
      </c>
      <c r="I68" s="10"/>
      <c r="J68" s="21">
        <f t="shared" si="1"/>
        <v>2</v>
      </c>
    </row>
    <row r="69" spans="2:10" x14ac:dyDescent="0.55000000000000004">
      <c r="B69" s="88"/>
      <c r="C69" s="88"/>
      <c r="D69" s="38" t="s">
        <v>386</v>
      </c>
      <c r="E69" s="21"/>
      <c r="F69" s="21"/>
      <c r="G69" s="21"/>
      <c r="H69" s="21">
        <f t="shared" si="0"/>
        <v>0</v>
      </c>
      <c r="I69" s="10"/>
      <c r="J69" s="21">
        <f t="shared" si="1"/>
        <v>0</v>
      </c>
    </row>
    <row r="70" spans="2:10" x14ac:dyDescent="0.55000000000000004">
      <c r="B70" s="88"/>
      <c r="C70" s="88"/>
      <c r="D70" s="38" t="s">
        <v>387</v>
      </c>
      <c r="E70" s="21"/>
      <c r="F70" s="21"/>
      <c r="G70" s="21"/>
      <c r="H70" s="21">
        <f t="shared" si="0"/>
        <v>0</v>
      </c>
      <c r="I70" s="10"/>
      <c r="J70" s="21">
        <f t="shared" si="1"/>
        <v>0</v>
      </c>
    </row>
    <row r="71" spans="2:10" x14ac:dyDescent="0.55000000000000004">
      <c r="B71" s="88"/>
      <c r="C71" s="88"/>
      <c r="D71" s="38" t="s">
        <v>388</v>
      </c>
      <c r="E71" s="21"/>
      <c r="F71" s="21"/>
      <c r="G71" s="21"/>
      <c r="H71" s="21">
        <f t="shared" si="0"/>
        <v>0</v>
      </c>
      <c r="I71" s="10"/>
      <c r="J71" s="21">
        <f t="shared" si="1"/>
        <v>0</v>
      </c>
    </row>
    <row r="72" spans="2:10" x14ac:dyDescent="0.55000000000000004">
      <c r="B72" s="88"/>
      <c r="C72" s="88"/>
      <c r="D72" s="38" t="s">
        <v>404</v>
      </c>
      <c r="E72" s="21"/>
      <c r="F72" s="21"/>
      <c r="G72" s="21"/>
      <c r="H72" s="21">
        <f t="shared" si="0"/>
        <v>0</v>
      </c>
      <c r="I72" s="10"/>
      <c r="J72" s="21">
        <f t="shared" si="1"/>
        <v>0</v>
      </c>
    </row>
    <row r="73" spans="2:10" x14ac:dyDescent="0.55000000000000004">
      <c r="B73" s="88"/>
      <c r="C73" s="88"/>
      <c r="D73" s="38" t="s">
        <v>405</v>
      </c>
      <c r="E73" s="21"/>
      <c r="F73" s="21"/>
      <c r="G73" s="21"/>
      <c r="H73" s="21">
        <f t="shared" ref="H73:H83" si="2">E73+F73+G73</f>
        <v>0</v>
      </c>
      <c r="I73" s="10"/>
      <c r="J73" s="21">
        <f t="shared" ref="J73:J82" si="3">H73-ABS(I73)</f>
        <v>0</v>
      </c>
    </row>
    <row r="74" spans="2:10" x14ac:dyDescent="0.55000000000000004">
      <c r="B74" s="88"/>
      <c r="C74" s="88"/>
      <c r="D74" s="38" t="s">
        <v>389</v>
      </c>
      <c r="E74" s="21"/>
      <c r="F74" s="21"/>
      <c r="G74" s="21"/>
      <c r="H74" s="21">
        <f t="shared" si="2"/>
        <v>0</v>
      </c>
      <c r="I74" s="12"/>
      <c r="J74" s="21">
        <f t="shared" si="3"/>
        <v>0</v>
      </c>
    </row>
    <row r="75" spans="2:10" x14ac:dyDescent="0.55000000000000004">
      <c r="B75" s="88"/>
      <c r="C75" s="89"/>
      <c r="D75" s="42" t="s">
        <v>390</v>
      </c>
      <c r="E75" s="23">
        <f>+E66+E67+E68+E69+E70+E71+E72+E73+E74</f>
        <v>2</v>
      </c>
      <c r="F75" s="23">
        <f>+F66+F67+F68+F69+F70+F71+F72+F73+F74</f>
        <v>0</v>
      </c>
      <c r="G75" s="23">
        <f>+G66+G67+G68+G69+G70+G71+G72+G73+G74</f>
        <v>0</v>
      </c>
      <c r="H75" s="23">
        <f t="shared" si="2"/>
        <v>2</v>
      </c>
      <c r="I75" s="14">
        <f>+I66+I67+I68+I69+I70+I71+I72+I73+I74</f>
        <v>0</v>
      </c>
      <c r="J75" s="23">
        <f t="shared" si="3"/>
        <v>2</v>
      </c>
    </row>
    <row r="76" spans="2:10" x14ac:dyDescent="0.55000000000000004">
      <c r="B76" s="89"/>
      <c r="C76" s="24" t="s">
        <v>391</v>
      </c>
      <c r="D76" s="44"/>
      <c r="E76" s="45">
        <f xml:space="preserve"> +E65 - E75</f>
        <v>11842</v>
      </c>
      <c r="F76" s="45">
        <f xml:space="preserve"> +F65 - F75</f>
        <v>0</v>
      </c>
      <c r="G76" s="45">
        <f xml:space="preserve"> +G65 - G75</f>
        <v>0</v>
      </c>
      <c r="H76" s="45">
        <f t="shared" si="2"/>
        <v>11842</v>
      </c>
      <c r="I76" s="14">
        <f xml:space="preserve"> +I65 - I75</f>
        <v>0</v>
      </c>
      <c r="J76" s="45">
        <f>J65-J75</f>
        <v>11842</v>
      </c>
    </row>
    <row r="77" spans="2:10" x14ac:dyDescent="0.55000000000000004">
      <c r="B77" s="19" t="s">
        <v>392</v>
      </c>
      <c r="C77" s="46"/>
      <c r="D77" s="47"/>
      <c r="E77" s="48">
        <f xml:space="preserve"> +E56 +E76</f>
        <v>-21182408</v>
      </c>
      <c r="F77" s="48">
        <f xml:space="preserve"> +F56 +F76</f>
        <v>0</v>
      </c>
      <c r="G77" s="48">
        <f xml:space="preserve"> +G56 +G76</f>
        <v>0</v>
      </c>
      <c r="H77" s="48">
        <f t="shared" si="2"/>
        <v>-21182408</v>
      </c>
      <c r="I77" s="14">
        <f xml:space="preserve"> +I56 +I76</f>
        <v>0</v>
      </c>
      <c r="J77" s="48">
        <f>J56+J76</f>
        <v>-21182408</v>
      </c>
    </row>
    <row r="78" spans="2:10" x14ac:dyDescent="0.55000000000000004">
      <c r="B78" s="84" t="s">
        <v>393</v>
      </c>
      <c r="C78" s="46" t="s">
        <v>394</v>
      </c>
      <c r="D78" s="47"/>
      <c r="E78" s="48">
        <v>397636428</v>
      </c>
      <c r="F78" s="48"/>
      <c r="G78" s="48"/>
      <c r="H78" s="48">
        <f t="shared" si="2"/>
        <v>397636428</v>
      </c>
      <c r="I78" s="14"/>
      <c r="J78" s="48">
        <f t="shared" si="3"/>
        <v>397636428</v>
      </c>
    </row>
    <row r="79" spans="2:10" x14ac:dyDescent="0.55000000000000004">
      <c r="B79" s="85"/>
      <c r="C79" s="46" t="s">
        <v>395</v>
      </c>
      <c r="D79" s="47"/>
      <c r="E79" s="48">
        <f xml:space="preserve"> +E77 +E78</f>
        <v>376454020</v>
      </c>
      <c r="F79" s="48">
        <f xml:space="preserve"> +F77 +F78</f>
        <v>0</v>
      </c>
      <c r="G79" s="48">
        <f xml:space="preserve"> +G77 +G78</f>
        <v>0</v>
      </c>
      <c r="H79" s="48">
        <f t="shared" si="2"/>
        <v>376454020</v>
      </c>
      <c r="I79" s="14">
        <f xml:space="preserve"> +I77 +I78</f>
        <v>0</v>
      </c>
      <c r="J79" s="48">
        <f>J77+J78</f>
        <v>376454020</v>
      </c>
    </row>
    <row r="80" spans="2:10" x14ac:dyDescent="0.55000000000000004">
      <c r="B80" s="85"/>
      <c r="C80" s="46" t="s">
        <v>396</v>
      </c>
      <c r="D80" s="47"/>
      <c r="E80" s="48"/>
      <c r="F80" s="48"/>
      <c r="G80" s="48"/>
      <c r="H80" s="48">
        <f t="shared" si="2"/>
        <v>0</v>
      </c>
      <c r="I80" s="14"/>
      <c r="J80" s="48">
        <f t="shared" si="3"/>
        <v>0</v>
      </c>
    </row>
    <row r="81" spans="2:10" x14ac:dyDescent="0.55000000000000004">
      <c r="B81" s="85"/>
      <c r="C81" s="46" t="s">
        <v>397</v>
      </c>
      <c r="D81" s="47"/>
      <c r="E81" s="48">
        <v>2500000</v>
      </c>
      <c r="F81" s="48"/>
      <c r="G81" s="48"/>
      <c r="H81" s="48">
        <f t="shared" si="2"/>
        <v>2500000</v>
      </c>
      <c r="I81" s="14"/>
      <c r="J81" s="48">
        <f t="shared" si="3"/>
        <v>2500000</v>
      </c>
    </row>
    <row r="82" spans="2:10" x14ac:dyDescent="0.55000000000000004">
      <c r="B82" s="85"/>
      <c r="C82" s="46" t="s">
        <v>398</v>
      </c>
      <c r="D82" s="47"/>
      <c r="E82" s="48"/>
      <c r="F82" s="48"/>
      <c r="G82" s="48"/>
      <c r="H82" s="48">
        <f t="shared" si="2"/>
        <v>0</v>
      </c>
      <c r="I82" s="14"/>
      <c r="J82" s="48">
        <f t="shared" si="3"/>
        <v>0</v>
      </c>
    </row>
    <row r="83" spans="2:10" x14ac:dyDescent="0.55000000000000004">
      <c r="B83" s="86"/>
      <c r="C83" s="46" t="s">
        <v>399</v>
      </c>
      <c r="D83" s="47"/>
      <c r="E83" s="48">
        <f xml:space="preserve"> +E79 +E80 +E81 - E82</f>
        <v>378954020</v>
      </c>
      <c r="F83" s="48">
        <f xml:space="preserve"> +F79 +F80 +F81 - F82</f>
        <v>0</v>
      </c>
      <c r="G83" s="48">
        <f xml:space="preserve"> +G79 +G80 +G81 - G82</f>
        <v>0</v>
      </c>
      <c r="H83" s="48">
        <f t="shared" si="2"/>
        <v>378954020</v>
      </c>
      <c r="I83" s="14">
        <f xml:space="preserve"> +I79 +I80 +I81 - I82</f>
        <v>0</v>
      </c>
      <c r="J83" s="48">
        <f>J79+J80+J81-J82</f>
        <v>378954020</v>
      </c>
    </row>
  </sheetData>
  <mergeCells count="13">
    <mergeCell ref="B3:J3"/>
    <mergeCell ref="B5:J5"/>
    <mergeCell ref="B7:D7"/>
    <mergeCell ref="B8:B35"/>
    <mergeCell ref="C8:C22"/>
    <mergeCell ref="C23:C34"/>
    <mergeCell ref="B78:B83"/>
    <mergeCell ref="B36:B55"/>
    <mergeCell ref="C36:C45"/>
    <mergeCell ref="C46:C54"/>
    <mergeCell ref="B57:B76"/>
    <mergeCell ref="C57:C65"/>
    <mergeCell ref="C66:C75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4E749-D910-4C3D-A1D0-1A95EE13BE90}">
  <dimension ref="B2:K87"/>
  <sheetViews>
    <sheetView topLeftCell="C1" workbookViewId="0">
      <selection sqref="A1:XFD1048576"/>
    </sheetView>
  </sheetViews>
  <sheetFormatPr defaultRowHeight="18" x14ac:dyDescent="0.55000000000000004"/>
  <cols>
    <col min="1" max="3" width="2.83203125" customWidth="1"/>
    <col min="4" max="4" width="57.5" customWidth="1"/>
    <col min="5" max="11" width="20.75" customWidth="1"/>
  </cols>
  <sheetData>
    <row r="2" spans="2:11" ht="22" x14ac:dyDescent="0.55000000000000004">
      <c r="B2" s="1"/>
      <c r="C2" s="1"/>
      <c r="D2" s="1"/>
      <c r="E2" s="1"/>
      <c r="F2" s="1"/>
      <c r="G2" s="1"/>
      <c r="H2" s="1"/>
      <c r="I2" s="2"/>
      <c r="J2" s="3"/>
      <c r="K2" s="3" t="s">
        <v>406</v>
      </c>
    </row>
    <row r="3" spans="2:11" ht="22" x14ac:dyDescent="0.55000000000000004">
      <c r="B3" s="69" t="s">
        <v>407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x14ac:dyDescent="0.55000000000000004">
      <c r="B4" s="32"/>
      <c r="C4" s="32"/>
      <c r="D4" s="32"/>
      <c r="E4" s="32"/>
      <c r="F4" s="32"/>
      <c r="G4" s="32"/>
      <c r="H4" s="32"/>
      <c r="I4" s="32"/>
      <c r="J4" s="2"/>
      <c r="K4" s="2"/>
    </row>
    <row r="5" spans="2:11" ht="22" x14ac:dyDescent="0.55000000000000004">
      <c r="B5" s="70" t="s">
        <v>2</v>
      </c>
      <c r="C5" s="70"/>
      <c r="D5" s="70"/>
      <c r="E5" s="70"/>
      <c r="F5" s="70"/>
      <c r="G5" s="70"/>
      <c r="H5" s="70"/>
      <c r="I5" s="70"/>
      <c r="J5" s="70"/>
      <c r="K5" s="70"/>
    </row>
    <row r="6" spans="2:11" x14ac:dyDescent="0.55000000000000004">
      <c r="B6" s="4"/>
      <c r="C6" s="4"/>
      <c r="D6" s="4"/>
      <c r="E6" s="4"/>
      <c r="F6" s="4"/>
      <c r="G6" s="4"/>
      <c r="H6" s="4"/>
      <c r="I6" s="2"/>
      <c r="J6" s="2"/>
      <c r="K6" s="4" t="s">
        <v>3</v>
      </c>
    </row>
    <row r="7" spans="2:11" x14ac:dyDescent="0.55000000000000004">
      <c r="B7" s="72" t="s">
        <v>4</v>
      </c>
      <c r="C7" s="73"/>
      <c r="D7" s="74"/>
      <c r="E7" s="33" t="s">
        <v>95</v>
      </c>
      <c r="F7" s="33" t="s">
        <v>96</v>
      </c>
      <c r="G7" s="33" t="s">
        <v>97</v>
      </c>
      <c r="H7" s="33" t="s">
        <v>98</v>
      </c>
      <c r="I7" s="34" t="s">
        <v>99</v>
      </c>
      <c r="J7" s="34" t="s">
        <v>100</v>
      </c>
      <c r="K7" s="34" t="s">
        <v>101</v>
      </c>
    </row>
    <row r="8" spans="2:11" x14ac:dyDescent="0.55000000000000004">
      <c r="B8" s="87" t="s">
        <v>323</v>
      </c>
      <c r="C8" s="87" t="s">
        <v>324</v>
      </c>
      <c r="D8" s="40" t="s">
        <v>325</v>
      </c>
      <c r="E8" s="41"/>
      <c r="F8" s="41">
        <v>42946259</v>
      </c>
      <c r="G8" s="41"/>
      <c r="H8" s="41"/>
      <c r="I8" s="41">
        <f>+E8+F8+G8+H8</f>
        <v>42946259</v>
      </c>
      <c r="J8" s="7"/>
      <c r="K8" s="41">
        <f>I8-ABS(J8)</f>
        <v>42946259</v>
      </c>
    </row>
    <row r="9" spans="2:11" x14ac:dyDescent="0.55000000000000004">
      <c r="B9" s="88"/>
      <c r="C9" s="88"/>
      <c r="D9" s="38" t="s">
        <v>326</v>
      </c>
      <c r="E9" s="21"/>
      <c r="F9" s="21">
        <v>110054691</v>
      </c>
      <c r="G9" s="21"/>
      <c r="H9" s="21"/>
      <c r="I9" s="21">
        <f t="shared" ref="I9:I72" si="0">+E9+F9+G9+H9</f>
        <v>110054691</v>
      </c>
      <c r="J9" s="10"/>
      <c r="K9" s="21">
        <f t="shared" ref="K9:K72" si="1">I9-ABS(J9)</f>
        <v>110054691</v>
      </c>
    </row>
    <row r="10" spans="2:11" x14ac:dyDescent="0.55000000000000004">
      <c r="B10" s="88"/>
      <c r="C10" s="88"/>
      <c r="D10" s="38" t="s">
        <v>327</v>
      </c>
      <c r="E10" s="21"/>
      <c r="F10" s="21"/>
      <c r="G10" s="21"/>
      <c r="H10" s="21"/>
      <c r="I10" s="21">
        <f t="shared" si="0"/>
        <v>0</v>
      </c>
      <c r="J10" s="10"/>
      <c r="K10" s="21">
        <f t="shared" si="1"/>
        <v>0</v>
      </c>
    </row>
    <row r="11" spans="2:11" x14ac:dyDescent="0.55000000000000004">
      <c r="B11" s="88"/>
      <c r="C11" s="88"/>
      <c r="D11" s="38" t="s">
        <v>328</v>
      </c>
      <c r="E11" s="21"/>
      <c r="F11" s="21"/>
      <c r="G11" s="21"/>
      <c r="H11" s="21"/>
      <c r="I11" s="21">
        <f t="shared" si="0"/>
        <v>0</v>
      </c>
      <c r="J11" s="10"/>
      <c r="K11" s="21">
        <f t="shared" si="1"/>
        <v>0</v>
      </c>
    </row>
    <row r="12" spans="2:11" x14ac:dyDescent="0.55000000000000004">
      <c r="B12" s="88"/>
      <c r="C12" s="88"/>
      <c r="D12" s="38" t="s">
        <v>329</v>
      </c>
      <c r="E12" s="21"/>
      <c r="F12" s="21"/>
      <c r="G12" s="21"/>
      <c r="H12" s="21"/>
      <c r="I12" s="21">
        <f t="shared" si="0"/>
        <v>0</v>
      </c>
      <c r="J12" s="10"/>
      <c r="K12" s="21">
        <f t="shared" si="1"/>
        <v>0</v>
      </c>
    </row>
    <row r="13" spans="2:11" x14ac:dyDescent="0.55000000000000004">
      <c r="B13" s="88"/>
      <c r="C13" s="88"/>
      <c r="D13" s="38" t="s">
        <v>330</v>
      </c>
      <c r="E13" s="21"/>
      <c r="F13" s="21">
        <v>24913510</v>
      </c>
      <c r="G13" s="21"/>
      <c r="H13" s="21">
        <v>18992060</v>
      </c>
      <c r="I13" s="21">
        <f t="shared" si="0"/>
        <v>43905570</v>
      </c>
      <c r="J13" s="10"/>
      <c r="K13" s="21">
        <f t="shared" si="1"/>
        <v>43905570</v>
      </c>
    </row>
    <row r="14" spans="2:11" x14ac:dyDescent="0.55000000000000004">
      <c r="B14" s="88"/>
      <c r="C14" s="88"/>
      <c r="D14" s="38" t="s">
        <v>331</v>
      </c>
      <c r="E14" s="21"/>
      <c r="F14" s="21"/>
      <c r="G14" s="21"/>
      <c r="H14" s="21"/>
      <c r="I14" s="21">
        <f t="shared" si="0"/>
        <v>0</v>
      </c>
      <c r="J14" s="10"/>
      <c r="K14" s="21">
        <f t="shared" si="1"/>
        <v>0</v>
      </c>
    </row>
    <row r="15" spans="2:11" x14ac:dyDescent="0.55000000000000004">
      <c r="B15" s="88"/>
      <c r="C15" s="88"/>
      <c r="D15" s="38" t="s">
        <v>332</v>
      </c>
      <c r="E15" s="21"/>
      <c r="F15" s="21"/>
      <c r="G15" s="21"/>
      <c r="H15" s="21"/>
      <c r="I15" s="21">
        <f t="shared" si="0"/>
        <v>0</v>
      </c>
      <c r="J15" s="10"/>
      <c r="K15" s="21">
        <f t="shared" si="1"/>
        <v>0</v>
      </c>
    </row>
    <row r="16" spans="2:11" x14ac:dyDescent="0.55000000000000004">
      <c r="B16" s="88"/>
      <c r="C16" s="88"/>
      <c r="D16" s="38" t="s">
        <v>333</v>
      </c>
      <c r="E16" s="21"/>
      <c r="F16" s="21"/>
      <c r="G16" s="21">
        <v>14245260</v>
      </c>
      <c r="H16" s="21"/>
      <c r="I16" s="21">
        <f t="shared" si="0"/>
        <v>14245260</v>
      </c>
      <c r="J16" s="10"/>
      <c r="K16" s="21">
        <f t="shared" si="1"/>
        <v>14245260</v>
      </c>
    </row>
    <row r="17" spans="2:11" x14ac:dyDescent="0.55000000000000004">
      <c r="B17" s="88"/>
      <c r="C17" s="88"/>
      <c r="D17" s="38" t="s">
        <v>334</v>
      </c>
      <c r="E17" s="21"/>
      <c r="F17" s="21"/>
      <c r="G17" s="21">
        <v>32425120</v>
      </c>
      <c r="H17" s="21"/>
      <c r="I17" s="21">
        <f t="shared" si="0"/>
        <v>32425120</v>
      </c>
      <c r="J17" s="10"/>
      <c r="K17" s="21">
        <f t="shared" si="1"/>
        <v>32425120</v>
      </c>
    </row>
    <row r="18" spans="2:11" x14ac:dyDescent="0.55000000000000004">
      <c r="B18" s="88"/>
      <c r="C18" s="88"/>
      <c r="D18" s="38" t="s">
        <v>335</v>
      </c>
      <c r="E18" s="21"/>
      <c r="F18" s="21"/>
      <c r="G18" s="21">
        <v>5400000</v>
      </c>
      <c r="H18" s="21"/>
      <c r="I18" s="21">
        <f t="shared" si="0"/>
        <v>5400000</v>
      </c>
      <c r="J18" s="10"/>
      <c r="K18" s="21">
        <f t="shared" si="1"/>
        <v>5400000</v>
      </c>
    </row>
    <row r="19" spans="2:11" x14ac:dyDescent="0.55000000000000004">
      <c r="B19" s="88"/>
      <c r="C19" s="88"/>
      <c r="D19" s="38" t="s">
        <v>336</v>
      </c>
      <c r="E19" s="21"/>
      <c r="F19" s="21"/>
      <c r="G19" s="21"/>
      <c r="H19" s="21"/>
      <c r="I19" s="21">
        <f t="shared" si="0"/>
        <v>0</v>
      </c>
      <c r="J19" s="10"/>
      <c r="K19" s="21">
        <f t="shared" si="1"/>
        <v>0</v>
      </c>
    </row>
    <row r="20" spans="2:11" x14ac:dyDescent="0.55000000000000004">
      <c r="B20" s="88"/>
      <c r="C20" s="88"/>
      <c r="D20" s="38" t="s">
        <v>337</v>
      </c>
      <c r="E20" s="21">
        <v>8453564</v>
      </c>
      <c r="F20" s="21">
        <v>998718</v>
      </c>
      <c r="G20" s="21"/>
      <c r="H20" s="21"/>
      <c r="I20" s="21">
        <f t="shared" si="0"/>
        <v>9452282</v>
      </c>
      <c r="J20" s="10"/>
      <c r="K20" s="21">
        <f t="shared" si="1"/>
        <v>9452282</v>
      </c>
    </row>
    <row r="21" spans="2:11" x14ac:dyDescent="0.55000000000000004">
      <c r="B21" s="88"/>
      <c r="C21" s="88"/>
      <c r="D21" s="38" t="s">
        <v>338</v>
      </c>
      <c r="E21" s="21"/>
      <c r="F21" s="21"/>
      <c r="G21" s="21"/>
      <c r="H21" s="21"/>
      <c r="I21" s="21">
        <f t="shared" si="0"/>
        <v>0</v>
      </c>
      <c r="J21" s="12"/>
      <c r="K21" s="21">
        <f t="shared" si="1"/>
        <v>0</v>
      </c>
    </row>
    <row r="22" spans="2:11" x14ac:dyDescent="0.55000000000000004">
      <c r="B22" s="88"/>
      <c r="C22" s="89"/>
      <c r="D22" s="42" t="s">
        <v>339</v>
      </c>
      <c r="E22" s="23">
        <f>+E8+E9+E10+E11+E12+E13+E14+E15+E16+E17+E18+E19+E20+E21</f>
        <v>8453564</v>
      </c>
      <c r="F22" s="23">
        <f>+F8+F9+F10+F11+F12+F13+F14+F15+F16+F17+F18+F19+F20+F21</f>
        <v>178913178</v>
      </c>
      <c r="G22" s="23">
        <f>+G8+G9+G10+G11+G12+G13+G14+G15+G16+G17+G18+G19+G20+G21</f>
        <v>52070380</v>
      </c>
      <c r="H22" s="23">
        <f>+H8+H9+H10+H11+H12+H13+H14+H15+H16+H17+H18+H19+H20+H21</f>
        <v>18992060</v>
      </c>
      <c r="I22" s="23">
        <f t="shared" si="0"/>
        <v>258429182</v>
      </c>
      <c r="J22" s="14">
        <f>+J8+J9+J10+J11+J12+J13+J14+J15+J16+J17+J18+J19+J20+J21</f>
        <v>0</v>
      </c>
      <c r="K22" s="23">
        <f t="shared" si="1"/>
        <v>258429182</v>
      </c>
    </row>
    <row r="23" spans="2:11" x14ac:dyDescent="0.55000000000000004">
      <c r="B23" s="88"/>
      <c r="C23" s="87" t="s">
        <v>340</v>
      </c>
      <c r="D23" s="38" t="s">
        <v>341</v>
      </c>
      <c r="E23" s="21"/>
      <c r="F23" s="21">
        <v>139291960</v>
      </c>
      <c r="G23" s="21">
        <v>36432578</v>
      </c>
      <c r="H23" s="21">
        <v>16308491</v>
      </c>
      <c r="I23" s="21">
        <f t="shared" si="0"/>
        <v>192033029</v>
      </c>
      <c r="J23" s="7"/>
      <c r="K23" s="21">
        <f t="shared" si="1"/>
        <v>192033029</v>
      </c>
    </row>
    <row r="24" spans="2:11" x14ac:dyDescent="0.55000000000000004">
      <c r="B24" s="88"/>
      <c r="C24" s="88"/>
      <c r="D24" s="38" t="s">
        <v>342</v>
      </c>
      <c r="E24" s="21">
        <v>1371878</v>
      </c>
      <c r="F24" s="21">
        <v>38703456</v>
      </c>
      <c r="G24" s="21">
        <v>2257494</v>
      </c>
      <c r="H24" s="21">
        <v>9659982</v>
      </c>
      <c r="I24" s="21">
        <f t="shared" si="0"/>
        <v>51992810</v>
      </c>
      <c r="J24" s="10"/>
      <c r="K24" s="21">
        <f t="shared" si="1"/>
        <v>51992810</v>
      </c>
    </row>
    <row r="25" spans="2:11" x14ac:dyDescent="0.55000000000000004">
      <c r="B25" s="88"/>
      <c r="C25" s="88"/>
      <c r="D25" s="38" t="s">
        <v>343</v>
      </c>
      <c r="E25" s="21">
        <v>3898697</v>
      </c>
      <c r="F25" s="21">
        <v>10356222</v>
      </c>
      <c r="G25" s="21">
        <v>11512634</v>
      </c>
      <c r="H25" s="21">
        <v>1669270</v>
      </c>
      <c r="I25" s="21">
        <f t="shared" si="0"/>
        <v>27436823</v>
      </c>
      <c r="J25" s="10"/>
      <c r="K25" s="21">
        <f t="shared" si="1"/>
        <v>27436823</v>
      </c>
    </row>
    <row r="26" spans="2:11" x14ac:dyDescent="0.55000000000000004">
      <c r="B26" s="88"/>
      <c r="C26" s="88"/>
      <c r="D26" s="38" t="s">
        <v>344</v>
      </c>
      <c r="E26" s="21"/>
      <c r="F26" s="21"/>
      <c r="G26" s="21"/>
      <c r="H26" s="21"/>
      <c r="I26" s="21">
        <f t="shared" si="0"/>
        <v>0</v>
      </c>
      <c r="J26" s="10"/>
      <c r="K26" s="21">
        <f t="shared" si="1"/>
        <v>0</v>
      </c>
    </row>
    <row r="27" spans="2:11" x14ac:dyDescent="0.55000000000000004">
      <c r="B27" s="88"/>
      <c r="C27" s="88"/>
      <c r="D27" s="38" t="s">
        <v>345</v>
      </c>
      <c r="E27" s="21"/>
      <c r="F27" s="21"/>
      <c r="G27" s="21"/>
      <c r="H27" s="21"/>
      <c r="I27" s="21">
        <f t="shared" si="0"/>
        <v>0</v>
      </c>
      <c r="J27" s="10"/>
      <c r="K27" s="21">
        <f t="shared" si="1"/>
        <v>0</v>
      </c>
    </row>
    <row r="28" spans="2:11" x14ac:dyDescent="0.55000000000000004">
      <c r="B28" s="88"/>
      <c r="C28" s="88"/>
      <c r="D28" s="38" t="s">
        <v>35</v>
      </c>
      <c r="E28" s="21"/>
      <c r="F28" s="21"/>
      <c r="G28" s="21"/>
      <c r="H28" s="21"/>
      <c r="I28" s="21">
        <f t="shared" si="0"/>
        <v>0</v>
      </c>
      <c r="J28" s="10"/>
      <c r="K28" s="21">
        <f t="shared" si="1"/>
        <v>0</v>
      </c>
    </row>
    <row r="29" spans="2:11" x14ac:dyDescent="0.55000000000000004">
      <c r="B29" s="88"/>
      <c r="C29" s="88"/>
      <c r="D29" s="38" t="s">
        <v>346</v>
      </c>
      <c r="E29" s="21"/>
      <c r="F29" s="21">
        <v>19477864</v>
      </c>
      <c r="G29" s="21">
        <v>4049877</v>
      </c>
      <c r="H29" s="21">
        <v>2501333</v>
      </c>
      <c r="I29" s="21">
        <f t="shared" si="0"/>
        <v>26029074</v>
      </c>
      <c r="J29" s="10"/>
      <c r="K29" s="21">
        <f t="shared" si="1"/>
        <v>26029074</v>
      </c>
    </row>
    <row r="30" spans="2:11" x14ac:dyDescent="0.55000000000000004">
      <c r="B30" s="88"/>
      <c r="C30" s="88"/>
      <c r="D30" s="38" t="s">
        <v>347</v>
      </c>
      <c r="E30" s="21"/>
      <c r="F30" s="21">
        <v>-7930338</v>
      </c>
      <c r="G30" s="21">
        <v>-258852</v>
      </c>
      <c r="H30" s="21"/>
      <c r="I30" s="21">
        <f t="shared" si="0"/>
        <v>-8189190</v>
      </c>
      <c r="J30" s="10"/>
      <c r="K30" s="21">
        <f t="shared" si="1"/>
        <v>-8189190</v>
      </c>
    </row>
    <row r="31" spans="2:11" x14ac:dyDescent="0.55000000000000004">
      <c r="B31" s="88"/>
      <c r="C31" s="88"/>
      <c r="D31" s="38" t="s">
        <v>348</v>
      </c>
      <c r="E31" s="21"/>
      <c r="F31" s="21"/>
      <c r="G31" s="21"/>
      <c r="H31" s="21"/>
      <c r="I31" s="21">
        <f t="shared" si="0"/>
        <v>0</v>
      </c>
      <c r="J31" s="10"/>
      <c r="K31" s="21">
        <f t="shared" si="1"/>
        <v>0</v>
      </c>
    </row>
    <row r="32" spans="2:11" x14ac:dyDescent="0.55000000000000004">
      <c r="B32" s="88"/>
      <c r="C32" s="88"/>
      <c r="D32" s="38" t="s">
        <v>349</v>
      </c>
      <c r="E32" s="21"/>
      <c r="F32" s="21"/>
      <c r="G32" s="21"/>
      <c r="H32" s="21"/>
      <c r="I32" s="21">
        <f t="shared" si="0"/>
        <v>0</v>
      </c>
      <c r="J32" s="10"/>
      <c r="K32" s="21">
        <f t="shared" si="1"/>
        <v>0</v>
      </c>
    </row>
    <row r="33" spans="2:11" x14ac:dyDescent="0.55000000000000004">
      <c r="B33" s="88"/>
      <c r="C33" s="88"/>
      <c r="D33" s="38" t="s">
        <v>350</v>
      </c>
      <c r="E33" s="21"/>
      <c r="F33" s="21"/>
      <c r="G33" s="21"/>
      <c r="H33" s="21"/>
      <c r="I33" s="21">
        <f t="shared" si="0"/>
        <v>0</v>
      </c>
      <c r="J33" s="12"/>
      <c r="K33" s="21">
        <f t="shared" si="1"/>
        <v>0</v>
      </c>
    </row>
    <row r="34" spans="2:11" x14ac:dyDescent="0.55000000000000004">
      <c r="B34" s="88"/>
      <c r="C34" s="89"/>
      <c r="D34" s="42" t="s">
        <v>351</v>
      </c>
      <c r="E34" s="23">
        <f>+E23+E24+E25+E26+E27+E28+E29+E30+E31+E32+E33</f>
        <v>5270575</v>
      </c>
      <c r="F34" s="23">
        <f>+F23+F24+F25+F26+F27+F28+F29+F30+F31+F32+F33</f>
        <v>199899164</v>
      </c>
      <c r="G34" s="23">
        <f>+G23+G24+G25+G26+G27+G28+G29+G30+G31+G32+G33</f>
        <v>53993731</v>
      </c>
      <c r="H34" s="23">
        <f>+H23+H24+H25+H26+H27+H28+H29+H30+H31+H32+H33</f>
        <v>30139076</v>
      </c>
      <c r="I34" s="23">
        <f t="shared" si="0"/>
        <v>289302546</v>
      </c>
      <c r="J34" s="14">
        <f>+J23+J24+J25+J26+J27+J28+J29+J30+J31+J32+J33</f>
        <v>0</v>
      </c>
      <c r="K34" s="23">
        <f t="shared" si="1"/>
        <v>289302546</v>
      </c>
    </row>
    <row r="35" spans="2:11" x14ac:dyDescent="0.55000000000000004">
      <c r="B35" s="89"/>
      <c r="C35" s="19" t="s">
        <v>352</v>
      </c>
      <c r="D35" s="17"/>
      <c r="E35" s="18">
        <f xml:space="preserve"> +E22 - E34</f>
        <v>3182989</v>
      </c>
      <c r="F35" s="18">
        <f xml:space="preserve"> +F22 - F34</f>
        <v>-20985986</v>
      </c>
      <c r="G35" s="18">
        <f xml:space="preserve"> +G22 - G34</f>
        <v>-1923351</v>
      </c>
      <c r="H35" s="18">
        <f xml:space="preserve"> +H22 - H34</f>
        <v>-11147016</v>
      </c>
      <c r="I35" s="18">
        <f t="shared" si="0"/>
        <v>-30873364</v>
      </c>
      <c r="J35" s="14">
        <f xml:space="preserve"> +J22 - J34</f>
        <v>0</v>
      </c>
      <c r="K35" s="18">
        <f>K22-K34</f>
        <v>-30873364</v>
      </c>
    </row>
    <row r="36" spans="2:11" x14ac:dyDescent="0.55000000000000004">
      <c r="B36" s="87" t="s">
        <v>353</v>
      </c>
      <c r="C36" s="87" t="s">
        <v>324</v>
      </c>
      <c r="D36" s="38" t="s">
        <v>354</v>
      </c>
      <c r="E36" s="21"/>
      <c r="F36" s="21"/>
      <c r="G36" s="21"/>
      <c r="H36" s="21"/>
      <c r="I36" s="21">
        <f t="shared" si="0"/>
        <v>0</v>
      </c>
      <c r="J36" s="7"/>
      <c r="K36" s="21">
        <f t="shared" si="1"/>
        <v>0</v>
      </c>
    </row>
    <row r="37" spans="2:11" x14ac:dyDescent="0.55000000000000004">
      <c r="B37" s="88"/>
      <c r="C37" s="88"/>
      <c r="D37" s="38" t="s">
        <v>355</v>
      </c>
      <c r="E37" s="21"/>
      <c r="F37" s="21">
        <v>705</v>
      </c>
      <c r="G37" s="21"/>
      <c r="H37" s="21">
        <v>127</v>
      </c>
      <c r="I37" s="21">
        <f t="shared" si="0"/>
        <v>832</v>
      </c>
      <c r="J37" s="10"/>
      <c r="K37" s="21">
        <f t="shared" si="1"/>
        <v>832</v>
      </c>
    </row>
    <row r="38" spans="2:11" x14ac:dyDescent="0.55000000000000004">
      <c r="B38" s="88"/>
      <c r="C38" s="88"/>
      <c r="D38" s="38" t="s">
        <v>356</v>
      </c>
      <c r="E38" s="21"/>
      <c r="F38" s="21"/>
      <c r="G38" s="21"/>
      <c r="H38" s="21"/>
      <c r="I38" s="21">
        <f t="shared" si="0"/>
        <v>0</v>
      </c>
      <c r="J38" s="10"/>
      <c r="K38" s="21">
        <f t="shared" si="1"/>
        <v>0</v>
      </c>
    </row>
    <row r="39" spans="2:11" x14ac:dyDescent="0.55000000000000004">
      <c r="B39" s="88"/>
      <c r="C39" s="88"/>
      <c r="D39" s="38" t="s">
        <v>357</v>
      </c>
      <c r="E39" s="21"/>
      <c r="F39" s="21"/>
      <c r="G39" s="21"/>
      <c r="H39" s="21"/>
      <c r="I39" s="21">
        <f t="shared" si="0"/>
        <v>0</v>
      </c>
      <c r="J39" s="10"/>
      <c r="K39" s="21">
        <f t="shared" si="1"/>
        <v>0</v>
      </c>
    </row>
    <row r="40" spans="2:11" x14ac:dyDescent="0.55000000000000004">
      <c r="B40" s="88"/>
      <c r="C40" s="88"/>
      <c r="D40" s="38" t="s">
        <v>358</v>
      </c>
      <c r="E40" s="21"/>
      <c r="F40" s="21"/>
      <c r="G40" s="21"/>
      <c r="H40" s="21"/>
      <c r="I40" s="21">
        <f t="shared" si="0"/>
        <v>0</v>
      </c>
      <c r="J40" s="10"/>
      <c r="K40" s="21">
        <f t="shared" si="1"/>
        <v>0</v>
      </c>
    </row>
    <row r="41" spans="2:11" x14ac:dyDescent="0.55000000000000004">
      <c r="B41" s="88"/>
      <c r="C41" s="88"/>
      <c r="D41" s="38" t="s">
        <v>359</v>
      </c>
      <c r="E41" s="21"/>
      <c r="F41" s="21"/>
      <c r="G41" s="21"/>
      <c r="H41" s="21"/>
      <c r="I41" s="21">
        <f t="shared" si="0"/>
        <v>0</v>
      </c>
      <c r="J41" s="10"/>
      <c r="K41" s="21">
        <f t="shared" si="1"/>
        <v>0</v>
      </c>
    </row>
    <row r="42" spans="2:11" x14ac:dyDescent="0.55000000000000004">
      <c r="B42" s="88"/>
      <c r="C42" s="88"/>
      <c r="D42" s="38" t="s">
        <v>360</v>
      </c>
      <c r="E42" s="21"/>
      <c r="F42" s="21"/>
      <c r="G42" s="21"/>
      <c r="H42" s="21"/>
      <c r="I42" s="21">
        <f t="shared" si="0"/>
        <v>0</v>
      </c>
      <c r="J42" s="10"/>
      <c r="K42" s="21">
        <f t="shared" si="1"/>
        <v>0</v>
      </c>
    </row>
    <row r="43" spans="2:11" x14ac:dyDescent="0.55000000000000004">
      <c r="B43" s="88"/>
      <c r="C43" s="88"/>
      <c r="D43" s="38" t="s">
        <v>361</v>
      </c>
      <c r="E43" s="21"/>
      <c r="F43" s="21"/>
      <c r="G43" s="21"/>
      <c r="H43" s="21"/>
      <c r="I43" s="21">
        <f t="shared" si="0"/>
        <v>0</v>
      </c>
      <c r="J43" s="10"/>
      <c r="K43" s="21">
        <f t="shared" si="1"/>
        <v>0</v>
      </c>
    </row>
    <row r="44" spans="2:11" x14ac:dyDescent="0.55000000000000004">
      <c r="B44" s="88"/>
      <c r="C44" s="88"/>
      <c r="D44" s="38" t="s">
        <v>362</v>
      </c>
      <c r="E44" s="21">
        <v>4695030</v>
      </c>
      <c r="F44" s="21">
        <v>1079919</v>
      </c>
      <c r="G44" s="21">
        <v>132556</v>
      </c>
      <c r="H44" s="21">
        <v>3901677</v>
      </c>
      <c r="I44" s="21">
        <f t="shared" si="0"/>
        <v>9809182</v>
      </c>
      <c r="J44" s="12"/>
      <c r="K44" s="21">
        <f t="shared" si="1"/>
        <v>9809182</v>
      </c>
    </row>
    <row r="45" spans="2:11" x14ac:dyDescent="0.55000000000000004">
      <c r="B45" s="88"/>
      <c r="C45" s="89"/>
      <c r="D45" s="42" t="s">
        <v>363</v>
      </c>
      <c r="E45" s="23">
        <f>+E36+E37+E38+E39+E40+E41+E42+E43+E44</f>
        <v>4695030</v>
      </c>
      <c r="F45" s="23">
        <f>+F36+F37+F38+F39+F40+F41+F42+F43+F44</f>
        <v>1080624</v>
      </c>
      <c r="G45" s="23">
        <f>+G36+G37+G38+G39+G40+G41+G42+G43+G44</f>
        <v>132556</v>
      </c>
      <c r="H45" s="23">
        <f>+H36+H37+H38+H39+H40+H41+H42+H43+H44</f>
        <v>3901804</v>
      </c>
      <c r="I45" s="23">
        <f t="shared" si="0"/>
        <v>9810014</v>
      </c>
      <c r="J45" s="14">
        <f>+J36+J37+J38+J39+J40+J41+J42+J43+J44</f>
        <v>0</v>
      </c>
      <c r="K45" s="23">
        <f t="shared" si="1"/>
        <v>9810014</v>
      </c>
    </row>
    <row r="46" spans="2:11" x14ac:dyDescent="0.55000000000000004">
      <c r="B46" s="88"/>
      <c r="C46" s="87" t="s">
        <v>340</v>
      </c>
      <c r="D46" s="38" t="s">
        <v>364</v>
      </c>
      <c r="E46" s="21"/>
      <c r="F46" s="21">
        <v>130900</v>
      </c>
      <c r="G46" s="21"/>
      <c r="H46" s="21"/>
      <c r="I46" s="21">
        <f t="shared" si="0"/>
        <v>130900</v>
      </c>
      <c r="J46" s="7"/>
      <c r="K46" s="21">
        <f t="shared" si="1"/>
        <v>130900</v>
      </c>
    </row>
    <row r="47" spans="2:11" x14ac:dyDescent="0.55000000000000004">
      <c r="B47" s="88"/>
      <c r="C47" s="88"/>
      <c r="D47" s="38" t="s">
        <v>365</v>
      </c>
      <c r="E47" s="21"/>
      <c r="F47" s="21"/>
      <c r="G47" s="21"/>
      <c r="H47" s="21"/>
      <c r="I47" s="21">
        <f t="shared" si="0"/>
        <v>0</v>
      </c>
      <c r="J47" s="10"/>
      <c r="K47" s="21">
        <f t="shared" si="1"/>
        <v>0</v>
      </c>
    </row>
    <row r="48" spans="2:11" x14ac:dyDescent="0.55000000000000004">
      <c r="B48" s="88"/>
      <c r="C48" s="88"/>
      <c r="D48" s="38" t="s">
        <v>366</v>
      </c>
      <c r="E48" s="21"/>
      <c r="F48" s="21"/>
      <c r="G48" s="21"/>
      <c r="H48" s="21"/>
      <c r="I48" s="21">
        <f t="shared" si="0"/>
        <v>0</v>
      </c>
      <c r="J48" s="10"/>
      <c r="K48" s="21">
        <f t="shared" si="1"/>
        <v>0</v>
      </c>
    </row>
    <row r="49" spans="2:11" x14ac:dyDescent="0.55000000000000004">
      <c r="B49" s="88"/>
      <c r="C49" s="88"/>
      <c r="D49" s="38" t="s">
        <v>367</v>
      </c>
      <c r="E49" s="21"/>
      <c r="F49" s="21"/>
      <c r="G49" s="21"/>
      <c r="H49" s="21"/>
      <c r="I49" s="21">
        <f t="shared" si="0"/>
        <v>0</v>
      </c>
      <c r="J49" s="10"/>
      <c r="K49" s="21">
        <f t="shared" si="1"/>
        <v>0</v>
      </c>
    </row>
    <row r="50" spans="2:11" x14ac:dyDescent="0.55000000000000004">
      <c r="B50" s="88"/>
      <c r="C50" s="88"/>
      <c r="D50" s="38" t="s">
        <v>368</v>
      </c>
      <c r="E50" s="21"/>
      <c r="F50" s="21"/>
      <c r="G50" s="21"/>
      <c r="H50" s="21"/>
      <c r="I50" s="21">
        <f t="shared" si="0"/>
        <v>0</v>
      </c>
      <c r="J50" s="10"/>
      <c r="K50" s="21">
        <f t="shared" si="1"/>
        <v>0</v>
      </c>
    </row>
    <row r="51" spans="2:11" x14ac:dyDescent="0.55000000000000004">
      <c r="B51" s="88"/>
      <c r="C51" s="88"/>
      <c r="D51" s="38" t="s">
        <v>369</v>
      </c>
      <c r="E51" s="21"/>
      <c r="F51" s="21"/>
      <c r="G51" s="21"/>
      <c r="H51" s="21"/>
      <c r="I51" s="21">
        <f t="shared" si="0"/>
        <v>0</v>
      </c>
      <c r="J51" s="10"/>
      <c r="K51" s="21">
        <f t="shared" si="1"/>
        <v>0</v>
      </c>
    </row>
    <row r="52" spans="2:11" x14ac:dyDescent="0.55000000000000004">
      <c r="B52" s="88"/>
      <c r="C52" s="88"/>
      <c r="D52" s="38" t="s">
        <v>370</v>
      </c>
      <c r="E52" s="21"/>
      <c r="F52" s="21"/>
      <c r="G52" s="21"/>
      <c r="H52" s="21"/>
      <c r="I52" s="21">
        <f t="shared" si="0"/>
        <v>0</v>
      </c>
      <c r="J52" s="10"/>
      <c r="K52" s="21">
        <f t="shared" si="1"/>
        <v>0</v>
      </c>
    </row>
    <row r="53" spans="2:11" x14ac:dyDescent="0.55000000000000004">
      <c r="B53" s="88"/>
      <c r="C53" s="88"/>
      <c r="D53" s="38" t="s">
        <v>371</v>
      </c>
      <c r="E53" s="21"/>
      <c r="F53" s="21"/>
      <c r="G53" s="21"/>
      <c r="H53" s="21"/>
      <c r="I53" s="21">
        <f t="shared" si="0"/>
        <v>0</v>
      </c>
      <c r="J53" s="12"/>
      <c r="K53" s="21">
        <f t="shared" si="1"/>
        <v>0</v>
      </c>
    </row>
    <row r="54" spans="2:11" x14ac:dyDescent="0.55000000000000004">
      <c r="B54" s="88"/>
      <c r="C54" s="89"/>
      <c r="D54" s="42" t="s">
        <v>372</v>
      </c>
      <c r="E54" s="23">
        <f>+E46+E47+E48+E49+E50+E51+E52+E53</f>
        <v>0</v>
      </c>
      <c r="F54" s="23">
        <f>+F46+F47+F48+F49+F50+F51+F52+F53</f>
        <v>130900</v>
      </c>
      <c r="G54" s="23">
        <f>+G46+G47+G48+G49+G50+G51+G52+G53</f>
        <v>0</v>
      </c>
      <c r="H54" s="23">
        <f>+H46+H47+H48+H49+H50+H51+H52+H53</f>
        <v>0</v>
      </c>
      <c r="I54" s="23">
        <f t="shared" si="0"/>
        <v>130900</v>
      </c>
      <c r="J54" s="14">
        <f>+J46+J47+J48+J49+J50+J51+J52+J53</f>
        <v>0</v>
      </c>
      <c r="K54" s="23">
        <f t="shared" si="1"/>
        <v>130900</v>
      </c>
    </row>
    <row r="55" spans="2:11" x14ac:dyDescent="0.55000000000000004">
      <c r="B55" s="89"/>
      <c r="C55" s="19" t="s">
        <v>373</v>
      </c>
      <c r="D55" s="30"/>
      <c r="E55" s="43">
        <f xml:space="preserve"> +E45 - E54</f>
        <v>4695030</v>
      </c>
      <c r="F55" s="43">
        <f xml:space="preserve"> +F45 - F54</f>
        <v>949724</v>
      </c>
      <c r="G55" s="43">
        <f xml:space="preserve"> +G45 - G54</f>
        <v>132556</v>
      </c>
      <c r="H55" s="43">
        <f xml:space="preserve"> +H45 - H54</f>
        <v>3901804</v>
      </c>
      <c r="I55" s="43">
        <f t="shared" si="0"/>
        <v>9679114</v>
      </c>
      <c r="J55" s="14">
        <f xml:space="preserve"> +J45 - J54</f>
        <v>0</v>
      </c>
      <c r="K55" s="43">
        <f>K45-K54</f>
        <v>9679114</v>
      </c>
    </row>
    <row r="56" spans="2:11" x14ac:dyDescent="0.55000000000000004">
      <c r="B56" s="19" t="s">
        <v>374</v>
      </c>
      <c r="C56" s="16"/>
      <c r="D56" s="17"/>
      <c r="E56" s="18">
        <f xml:space="preserve"> +E35 +E55</f>
        <v>7878019</v>
      </c>
      <c r="F56" s="18">
        <f xml:space="preserve"> +F35 +F55</f>
        <v>-20036262</v>
      </c>
      <c r="G56" s="18">
        <f xml:space="preserve"> +G35 +G55</f>
        <v>-1790795</v>
      </c>
      <c r="H56" s="18">
        <f xml:space="preserve"> +H35 +H55</f>
        <v>-7245212</v>
      </c>
      <c r="I56" s="18">
        <f t="shared" si="0"/>
        <v>-21194250</v>
      </c>
      <c r="J56" s="14">
        <f xml:space="preserve"> +J35 +J55</f>
        <v>0</v>
      </c>
      <c r="K56" s="18">
        <f>K35+K55</f>
        <v>-21194250</v>
      </c>
    </row>
    <row r="57" spans="2:11" x14ac:dyDescent="0.55000000000000004">
      <c r="B57" s="87" t="s">
        <v>375</v>
      </c>
      <c r="C57" s="87" t="s">
        <v>324</v>
      </c>
      <c r="D57" s="38" t="s">
        <v>376</v>
      </c>
      <c r="E57" s="21"/>
      <c r="F57" s="21"/>
      <c r="G57" s="21"/>
      <c r="H57" s="21"/>
      <c r="I57" s="21">
        <f t="shared" si="0"/>
        <v>0</v>
      </c>
      <c r="J57" s="7"/>
      <c r="K57" s="21">
        <f t="shared" si="1"/>
        <v>0</v>
      </c>
    </row>
    <row r="58" spans="2:11" x14ac:dyDescent="0.55000000000000004">
      <c r="B58" s="88"/>
      <c r="C58" s="88"/>
      <c r="D58" s="38" t="s">
        <v>377</v>
      </c>
      <c r="E58" s="21"/>
      <c r="F58" s="21"/>
      <c r="G58" s="21"/>
      <c r="H58" s="21"/>
      <c r="I58" s="21">
        <f t="shared" si="0"/>
        <v>0</v>
      </c>
      <c r="J58" s="10"/>
      <c r="K58" s="21">
        <f t="shared" si="1"/>
        <v>0</v>
      </c>
    </row>
    <row r="59" spans="2:11" x14ac:dyDescent="0.55000000000000004">
      <c r="B59" s="88"/>
      <c r="C59" s="88"/>
      <c r="D59" s="38" t="s">
        <v>378</v>
      </c>
      <c r="E59" s="21"/>
      <c r="F59" s="21"/>
      <c r="G59" s="21"/>
      <c r="H59" s="21"/>
      <c r="I59" s="21">
        <f t="shared" si="0"/>
        <v>0</v>
      </c>
      <c r="J59" s="10"/>
      <c r="K59" s="21">
        <f t="shared" si="1"/>
        <v>0</v>
      </c>
    </row>
    <row r="60" spans="2:11" x14ac:dyDescent="0.55000000000000004">
      <c r="B60" s="88"/>
      <c r="C60" s="88"/>
      <c r="D60" s="38" t="s">
        <v>379</v>
      </c>
      <c r="E60" s="21"/>
      <c r="F60" s="21"/>
      <c r="G60" s="21"/>
      <c r="H60" s="21"/>
      <c r="I60" s="21">
        <f t="shared" si="0"/>
        <v>0</v>
      </c>
      <c r="J60" s="10"/>
      <c r="K60" s="21">
        <f t="shared" si="1"/>
        <v>0</v>
      </c>
    </row>
    <row r="61" spans="2:11" x14ac:dyDescent="0.55000000000000004">
      <c r="B61" s="88"/>
      <c r="C61" s="88"/>
      <c r="D61" s="38" t="s">
        <v>380</v>
      </c>
      <c r="E61" s="21"/>
      <c r="F61" s="21">
        <v>11844</v>
      </c>
      <c r="G61" s="21"/>
      <c r="H61" s="21"/>
      <c r="I61" s="21">
        <f t="shared" si="0"/>
        <v>11844</v>
      </c>
      <c r="J61" s="10"/>
      <c r="K61" s="21">
        <f t="shared" si="1"/>
        <v>11844</v>
      </c>
    </row>
    <row r="62" spans="2:11" x14ac:dyDescent="0.55000000000000004">
      <c r="B62" s="88"/>
      <c r="C62" s="88"/>
      <c r="D62" s="38" t="s">
        <v>402</v>
      </c>
      <c r="E62" s="21"/>
      <c r="F62" s="21"/>
      <c r="G62" s="21"/>
      <c r="H62" s="21"/>
      <c r="I62" s="21">
        <f t="shared" si="0"/>
        <v>0</v>
      </c>
      <c r="J62" s="10"/>
      <c r="K62" s="21">
        <f t="shared" si="1"/>
        <v>0</v>
      </c>
    </row>
    <row r="63" spans="2:11" x14ac:dyDescent="0.55000000000000004">
      <c r="B63" s="88"/>
      <c r="C63" s="88"/>
      <c r="D63" s="38" t="s">
        <v>408</v>
      </c>
      <c r="E63" s="21">
        <v>8510000</v>
      </c>
      <c r="F63" s="21">
        <v>9582000</v>
      </c>
      <c r="G63" s="21">
        <v>4000000</v>
      </c>
      <c r="H63" s="21">
        <v>5300000</v>
      </c>
      <c r="I63" s="21">
        <f t="shared" si="0"/>
        <v>27392000</v>
      </c>
      <c r="J63" s="10">
        <v>27392000</v>
      </c>
      <c r="K63" s="21">
        <f t="shared" si="1"/>
        <v>0</v>
      </c>
    </row>
    <row r="64" spans="2:11" x14ac:dyDescent="0.55000000000000004">
      <c r="B64" s="88"/>
      <c r="C64" s="88"/>
      <c r="D64" s="38" t="s">
        <v>403</v>
      </c>
      <c r="E64" s="21"/>
      <c r="F64" s="21"/>
      <c r="G64" s="21"/>
      <c r="H64" s="21"/>
      <c r="I64" s="21">
        <f t="shared" si="0"/>
        <v>0</v>
      </c>
      <c r="J64" s="10"/>
      <c r="K64" s="21">
        <f t="shared" si="1"/>
        <v>0</v>
      </c>
    </row>
    <row r="65" spans="2:11" x14ac:dyDescent="0.55000000000000004">
      <c r="B65" s="88"/>
      <c r="C65" s="88"/>
      <c r="D65" s="38" t="s">
        <v>409</v>
      </c>
      <c r="E65" s="21"/>
      <c r="F65" s="21"/>
      <c r="G65" s="21"/>
      <c r="H65" s="21"/>
      <c r="I65" s="21">
        <f t="shared" si="0"/>
        <v>0</v>
      </c>
      <c r="J65" s="10"/>
      <c r="K65" s="21">
        <f t="shared" si="1"/>
        <v>0</v>
      </c>
    </row>
    <row r="66" spans="2:11" x14ac:dyDescent="0.55000000000000004">
      <c r="B66" s="88"/>
      <c r="C66" s="88"/>
      <c r="D66" s="38" t="s">
        <v>381</v>
      </c>
      <c r="E66" s="21"/>
      <c r="F66" s="21"/>
      <c r="G66" s="21"/>
      <c r="H66" s="21"/>
      <c r="I66" s="21">
        <f t="shared" si="0"/>
        <v>0</v>
      </c>
      <c r="J66" s="12"/>
      <c r="K66" s="21">
        <f t="shared" si="1"/>
        <v>0</v>
      </c>
    </row>
    <row r="67" spans="2:11" x14ac:dyDescent="0.55000000000000004">
      <c r="B67" s="88"/>
      <c r="C67" s="89"/>
      <c r="D67" s="42" t="s">
        <v>382</v>
      </c>
      <c r="E67" s="23">
        <f>+E57+E58+E59+E60+E61+E62+E63+E64+E65+E66</f>
        <v>8510000</v>
      </c>
      <c r="F67" s="23">
        <f>+F57+F58+F59+F60+F61+F62+F63+F64+F65+F66</f>
        <v>9593844</v>
      </c>
      <c r="G67" s="23">
        <f>+G57+G58+G59+G60+G61+G62+G63+G64+G65+G66</f>
        <v>4000000</v>
      </c>
      <c r="H67" s="23">
        <f>+H57+H58+H59+H60+H61+H62+H63+H64+H65+H66</f>
        <v>5300000</v>
      </c>
      <c r="I67" s="23">
        <f t="shared" si="0"/>
        <v>27403844</v>
      </c>
      <c r="J67" s="14">
        <f>+J57+J58+J59+J60+J61+J62+J63+J64+J65+J66</f>
        <v>27392000</v>
      </c>
      <c r="K67" s="23">
        <f t="shared" si="1"/>
        <v>11844</v>
      </c>
    </row>
    <row r="68" spans="2:11" x14ac:dyDescent="0.55000000000000004">
      <c r="B68" s="88"/>
      <c r="C68" s="87" t="s">
        <v>340</v>
      </c>
      <c r="D68" s="38" t="s">
        <v>383</v>
      </c>
      <c r="E68" s="21"/>
      <c r="F68" s="21"/>
      <c r="G68" s="21"/>
      <c r="H68" s="21"/>
      <c r="I68" s="21">
        <f t="shared" si="0"/>
        <v>0</v>
      </c>
      <c r="J68" s="7"/>
      <c r="K68" s="21">
        <f t="shared" si="1"/>
        <v>0</v>
      </c>
    </row>
    <row r="69" spans="2:11" x14ac:dyDescent="0.55000000000000004">
      <c r="B69" s="88"/>
      <c r="C69" s="88"/>
      <c r="D69" s="38" t="s">
        <v>384</v>
      </c>
      <c r="E69" s="21"/>
      <c r="F69" s="21"/>
      <c r="G69" s="21"/>
      <c r="H69" s="21"/>
      <c r="I69" s="21">
        <f t="shared" si="0"/>
        <v>0</v>
      </c>
      <c r="J69" s="10"/>
      <c r="K69" s="21">
        <f t="shared" si="1"/>
        <v>0</v>
      </c>
    </row>
    <row r="70" spans="2:11" x14ac:dyDescent="0.55000000000000004">
      <c r="B70" s="88"/>
      <c r="C70" s="88"/>
      <c r="D70" s="38" t="s">
        <v>385</v>
      </c>
      <c r="E70" s="21"/>
      <c r="F70" s="21">
        <v>2</v>
      </c>
      <c r="G70" s="21"/>
      <c r="H70" s="21"/>
      <c r="I70" s="21">
        <f t="shared" si="0"/>
        <v>2</v>
      </c>
      <c r="J70" s="10"/>
      <c r="K70" s="21">
        <f t="shared" si="1"/>
        <v>2</v>
      </c>
    </row>
    <row r="71" spans="2:11" x14ac:dyDescent="0.55000000000000004">
      <c r="B71" s="88"/>
      <c r="C71" s="88"/>
      <c r="D71" s="38" t="s">
        <v>386</v>
      </c>
      <c r="E71" s="21"/>
      <c r="F71" s="21"/>
      <c r="G71" s="21"/>
      <c r="H71" s="21"/>
      <c r="I71" s="21">
        <f t="shared" si="0"/>
        <v>0</v>
      </c>
      <c r="J71" s="10"/>
      <c r="K71" s="21">
        <f t="shared" si="1"/>
        <v>0</v>
      </c>
    </row>
    <row r="72" spans="2:11" x14ac:dyDescent="0.55000000000000004">
      <c r="B72" s="88"/>
      <c r="C72" s="88"/>
      <c r="D72" s="38" t="s">
        <v>387</v>
      </c>
      <c r="E72" s="21"/>
      <c r="F72" s="21"/>
      <c r="G72" s="21"/>
      <c r="H72" s="21"/>
      <c r="I72" s="21">
        <f t="shared" si="0"/>
        <v>0</v>
      </c>
      <c r="J72" s="10"/>
      <c r="K72" s="21">
        <f t="shared" si="1"/>
        <v>0</v>
      </c>
    </row>
    <row r="73" spans="2:11" x14ac:dyDescent="0.55000000000000004">
      <c r="B73" s="88"/>
      <c r="C73" s="88"/>
      <c r="D73" s="38" t="s">
        <v>388</v>
      </c>
      <c r="E73" s="21"/>
      <c r="F73" s="21"/>
      <c r="G73" s="21"/>
      <c r="H73" s="21"/>
      <c r="I73" s="21">
        <f t="shared" ref="I73:I87" si="2">+E73+F73+G73+H73</f>
        <v>0</v>
      </c>
      <c r="J73" s="10"/>
      <c r="K73" s="21">
        <f t="shared" ref="K73:K86" si="3">I73-ABS(J73)</f>
        <v>0</v>
      </c>
    </row>
    <row r="74" spans="2:11" x14ac:dyDescent="0.55000000000000004">
      <c r="B74" s="88"/>
      <c r="C74" s="88"/>
      <c r="D74" s="38" t="s">
        <v>404</v>
      </c>
      <c r="E74" s="21"/>
      <c r="F74" s="21"/>
      <c r="G74" s="21"/>
      <c r="H74" s="21"/>
      <c r="I74" s="21">
        <f t="shared" si="2"/>
        <v>0</v>
      </c>
      <c r="J74" s="10"/>
      <c r="K74" s="21">
        <f t="shared" si="3"/>
        <v>0</v>
      </c>
    </row>
    <row r="75" spans="2:11" x14ac:dyDescent="0.55000000000000004">
      <c r="B75" s="88"/>
      <c r="C75" s="88"/>
      <c r="D75" s="38" t="s">
        <v>410</v>
      </c>
      <c r="E75" s="21">
        <v>18882000</v>
      </c>
      <c r="F75" s="21">
        <v>8000000</v>
      </c>
      <c r="G75" s="21">
        <v>510000</v>
      </c>
      <c r="H75" s="21"/>
      <c r="I75" s="21">
        <f t="shared" si="2"/>
        <v>27392000</v>
      </c>
      <c r="J75" s="10">
        <v>27392000</v>
      </c>
      <c r="K75" s="21">
        <f t="shared" si="3"/>
        <v>0</v>
      </c>
    </row>
    <row r="76" spans="2:11" x14ac:dyDescent="0.55000000000000004">
      <c r="B76" s="88"/>
      <c r="C76" s="88"/>
      <c r="D76" s="38" t="s">
        <v>405</v>
      </c>
      <c r="E76" s="21"/>
      <c r="F76" s="21"/>
      <c r="G76" s="21"/>
      <c r="H76" s="21"/>
      <c r="I76" s="21">
        <f t="shared" si="2"/>
        <v>0</v>
      </c>
      <c r="J76" s="10"/>
      <c r="K76" s="21">
        <f t="shared" si="3"/>
        <v>0</v>
      </c>
    </row>
    <row r="77" spans="2:11" x14ac:dyDescent="0.55000000000000004">
      <c r="B77" s="88"/>
      <c r="C77" s="88"/>
      <c r="D77" s="38" t="s">
        <v>411</v>
      </c>
      <c r="E77" s="21"/>
      <c r="F77" s="21"/>
      <c r="G77" s="21"/>
      <c r="H77" s="21"/>
      <c r="I77" s="21">
        <f t="shared" si="2"/>
        <v>0</v>
      </c>
      <c r="J77" s="10"/>
      <c r="K77" s="21">
        <f t="shared" si="3"/>
        <v>0</v>
      </c>
    </row>
    <row r="78" spans="2:11" x14ac:dyDescent="0.55000000000000004">
      <c r="B78" s="88"/>
      <c r="C78" s="88"/>
      <c r="D78" s="38" t="s">
        <v>389</v>
      </c>
      <c r="E78" s="21"/>
      <c r="F78" s="21"/>
      <c r="G78" s="21"/>
      <c r="H78" s="21"/>
      <c r="I78" s="21">
        <f t="shared" si="2"/>
        <v>0</v>
      </c>
      <c r="J78" s="12"/>
      <c r="K78" s="21">
        <f t="shared" si="3"/>
        <v>0</v>
      </c>
    </row>
    <row r="79" spans="2:11" x14ac:dyDescent="0.55000000000000004">
      <c r="B79" s="88"/>
      <c r="C79" s="89"/>
      <c r="D79" s="42" t="s">
        <v>390</v>
      </c>
      <c r="E79" s="23">
        <f>+E68+E69+E70+E71+E72+E73+E74+E75+E76+E77+E78</f>
        <v>18882000</v>
      </c>
      <c r="F79" s="23">
        <f>+F68+F69+F70+F71+F72+F73+F74+F75+F76+F77+F78</f>
        <v>8000002</v>
      </c>
      <c r="G79" s="23">
        <f>+G68+G69+G70+G71+G72+G73+G74+G75+G76+G77+G78</f>
        <v>510000</v>
      </c>
      <c r="H79" s="23">
        <f>+H68+H69+H70+H71+H72+H73+H74+H75+H76+H77+H78</f>
        <v>0</v>
      </c>
      <c r="I79" s="23">
        <f t="shared" si="2"/>
        <v>27392002</v>
      </c>
      <c r="J79" s="14">
        <f>+J68+J69+J70+J71+J72+J73+J74+J75+J76+J77+J78</f>
        <v>27392000</v>
      </c>
      <c r="K79" s="23">
        <f t="shared" si="3"/>
        <v>2</v>
      </c>
    </row>
    <row r="80" spans="2:11" x14ac:dyDescent="0.55000000000000004">
      <c r="B80" s="89"/>
      <c r="C80" s="24" t="s">
        <v>391</v>
      </c>
      <c r="D80" s="44"/>
      <c r="E80" s="45">
        <f xml:space="preserve"> +E67 - E79</f>
        <v>-10372000</v>
      </c>
      <c r="F80" s="45">
        <f xml:space="preserve"> +F67 - F79</f>
        <v>1593842</v>
      </c>
      <c r="G80" s="45">
        <f xml:space="preserve"> +G67 - G79</f>
        <v>3490000</v>
      </c>
      <c r="H80" s="45">
        <f xml:space="preserve"> +H67 - H79</f>
        <v>5300000</v>
      </c>
      <c r="I80" s="45">
        <f t="shared" si="2"/>
        <v>11842</v>
      </c>
      <c r="J80" s="14">
        <f xml:space="preserve"> +J67 - J79</f>
        <v>0</v>
      </c>
      <c r="K80" s="45">
        <f>K67-K79</f>
        <v>11842</v>
      </c>
    </row>
    <row r="81" spans="2:11" x14ac:dyDescent="0.55000000000000004">
      <c r="B81" s="19" t="s">
        <v>392</v>
      </c>
      <c r="C81" s="46"/>
      <c r="D81" s="47"/>
      <c r="E81" s="48">
        <f xml:space="preserve"> +E56 +E80</f>
        <v>-2493981</v>
      </c>
      <c r="F81" s="48">
        <f xml:space="preserve"> +F56 +F80</f>
        <v>-18442420</v>
      </c>
      <c r="G81" s="48">
        <f xml:space="preserve"> +G56 +G80</f>
        <v>1699205</v>
      </c>
      <c r="H81" s="48">
        <f xml:space="preserve"> +H56 +H80</f>
        <v>-1945212</v>
      </c>
      <c r="I81" s="48">
        <f t="shared" si="2"/>
        <v>-21182408</v>
      </c>
      <c r="J81" s="14">
        <f xml:space="preserve"> +J56 +J80</f>
        <v>0</v>
      </c>
      <c r="K81" s="48">
        <f>K56+K80</f>
        <v>-21182408</v>
      </c>
    </row>
    <row r="82" spans="2:11" x14ac:dyDescent="0.55000000000000004">
      <c r="B82" s="84" t="s">
        <v>393</v>
      </c>
      <c r="C82" s="46" t="s">
        <v>394</v>
      </c>
      <c r="D82" s="47"/>
      <c r="E82" s="48">
        <v>68070240</v>
      </c>
      <c r="F82" s="48">
        <v>161495247</v>
      </c>
      <c r="G82" s="48">
        <v>78593478</v>
      </c>
      <c r="H82" s="48">
        <v>89477463</v>
      </c>
      <c r="I82" s="48">
        <f t="shared" si="2"/>
        <v>397636428</v>
      </c>
      <c r="J82" s="14"/>
      <c r="K82" s="48">
        <f t="shared" si="3"/>
        <v>397636428</v>
      </c>
    </row>
    <row r="83" spans="2:11" x14ac:dyDescent="0.55000000000000004">
      <c r="B83" s="85"/>
      <c r="C83" s="46" t="s">
        <v>395</v>
      </c>
      <c r="D83" s="47"/>
      <c r="E83" s="48">
        <f xml:space="preserve"> +E81 +E82</f>
        <v>65576259</v>
      </c>
      <c r="F83" s="48">
        <f xml:space="preserve"> +F81 +F82</f>
        <v>143052827</v>
      </c>
      <c r="G83" s="48">
        <f xml:space="preserve"> +G81 +G82</f>
        <v>80292683</v>
      </c>
      <c r="H83" s="48">
        <f xml:space="preserve"> +H81 +H82</f>
        <v>87532251</v>
      </c>
      <c r="I83" s="48">
        <f t="shared" si="2"/>
        <v>376454020</v>
      </c>
      <c r="J83" s="14">
        <f xml:space="preserve"> +J81 +J82</f>
        <v>0</v>
      </c>
      <c r="K83" s="48">
        <f>K81+K82</f>
        <v>376454020</v>
      </c>
    </row>
    <row r="84" spans="2:11" x14ac:dyDescent="0.55000000000000004">
      <c r="B84" s="85"/>
      <c r="C84" s="46" t="s">
        <v>396</v>
      </c>
      <c r="D84" s="47"/>
      <c r="E84" s="48"/>
      <c r="F84" s="48"/>
      <c r="G84" s="48"/>
      <c r="H84" s="48"/>
      <c r="I84" s="48">
        <f t="shared" si="2"/>
        <v>0</v>
      </c>
      <c r="J84" s="14"/>
      <c r="K84" s="48">
        <f t="shared" si="3"/>
        <v>0</v>
      </c>
    </row>
    <row r="85" spans="2:11" x14ac:dyDescent="0.55000000000000004">
      <c r="B85" s="85"/>
      <c r="C85" s="46" t="s">
        <v>397</v>
      </c>
      <c r="D85" s="47"/>
      <c r="E85" s="48"/>
      <c r="F85" s="48">
        <v>2500000</v>
      </c>
      <c r="G85" s="48"/>
      <c r="H85" s="48"/>
      <c r="I85" s="48">
        <f t="shared" si="2"/>
        <v>2500000</v>
      </c>
      <c r="J85" s="14"/>
      <c r="K85" s="48">
        <f t="shared" si="3"/>
        <v>2500000</v>
      </c>
    </row>
    <row r="86" spans="2:11" x14ac:dyDescent="0.55000000000000004">
      <c r="B86" s="85"/>
      <c r="C86" s="46" t="s">
        <v>398</v>
      </c>
      <c r="D86" s="47"/>
      <c r="E86" s="48"/>
      <c r="F86" s="48"/>
      <c r="G86" s="48"/>
      <c r="H86" s="48"/>
      <c r="I86" s="48">
        <f t="shared" si="2"/>
        <v>0</v>
      </c>
      <c r="J86" s="14"/>
      <c r="K86" s="48">
        <f t="shared" si="3"/>
        <v>0</v>
      </c>
    </row>
    <row r="87" spans="2:11" x14ac:dyDescent="0.55000000000000004">
      <c r="B87" s="86"/>
      <c r="C87" s="46" t="s">
        <v>399</v>
      </c>
      <c r="D87" s="47"/>
      <c r="E87" s="48">
        <f xml:space="preserve"> +E83 +E84 +E85 - E86</f>
        <v>65576259</v>
      </c>
      <c r="F87" s="48">
        <f xml:space="preserve"> +F83 +F84 +F85 - F86</f>
        <v>145552827</v>
      </c>
      <c r="G87" s="48">
        <f xml:space="preserve"> +G83 +G84 +G85 - G86</f>
        <v>80292683</v>
      </c>
      <c r="H87" s="48">
        <f xml:space="preserve"> +H83 +H84 +H85 - H86</f>
        <v>87532251</v>
      </c>
      <c r="I87" s="48">
        <f t="shared" si="2"/>
        <v>378954020</v>
      </c>
      <c r="J87" s="14">
        <f xml:space="preserve"> +J83 +J84 +J85 - J86</f>
        <v>0</v>
      </c>
      <c r="K87" s="48">
        <f>K83+K84+K85-K86</f>
        <v>378954020</v>
      </c>
    </row>
  </sheetData>
  <mergeCells count="13">
    <mergeCell ref="B3:K3"/>
    <mergeCell ref="B5:K5"/>
    <mergeCell ref="B7:D7"/>
    <mergeCell ref="B8:B35"/>
    <mergeCell ref="C8:C22"/>
    <mergeCell ref="C23:C34"/>
    <mergeCell ref="B82:B87"/>
    <mergeCell ref="B36:B55"/>
    <mergeCell ref="C36:C45"/>
    <mergeCell ref="C46:C54"/>
    <mergeCell ref="B57:B80"/>
    <mergeCell ref="C57:C67"/>
    <mergeCell ref="C68:C79"/>
  </mergeCells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E9486-E08E-4213-89AE-E4C60E0118F3}">
  <dimension ref="B1:G333"/>
  <sheetViews>
    <sheetView workbookViewId="0">
      <selection sqref="A1:XFD1048576"/>
    </sheetView>
  </sheetViews>
  <sheetFormatPr defaultRowHeight="18" x14ac:dyDescent="0.55000000000000004"/>
  <cols>
    <col min="1" max="3" width="2.83203125" customWidth="1"/>
    <col min="4" max="4" width="59.75" customWidth="1"/>
    <col min="5" max="7" width="20.75" customWidth="1"/>
  </cols>
  <sheetData>
    <row r="1" spans="2:7" ht="22" x14ac:dyDescent="0.55000000000000004">
      <c r="B1" s="1"/>
      <c r="C1" s="1"/>
      <c r="D1" s="1"/>
      <c r="E1" s="2"/>
      <c r="F1" s="2"/>
      <c r="G1" s="3" t="s">
        <v>412</v>
      </c>
    </row>
    <row r="2" spans="2:7" ht="22" x14ac:dyDescent="0.55000000000000004">
      <c r="B2" s="69" t="s">
        <v>585</v>
      </c>
      <c r="C2" s="69"/>
      <c r="D2" s="69"/>
      <c r="E2" s="69"/>
      <c r="F2" s="69"/>
      <c r="G2" s="69"/>
    </row>
    <row r="3" spans="2:7" ht="22" x14ac:dyDescent="0.55000000000000004">
      <c r="B3" s="70" t="s">
        <v>2</v>
      </c>
      <c r="C3" s="70"/>
      <c r="D3" s="70"/>
      <c r="E3" s="70"/>
      <c r="F3" s="70"/>
      <c r="G3" s="70"/>
    </row>
    <row r="4" spans="2:7" x14ac:dyDescent="0.55000000000000004">
      <c r="B4" s="4"/>
      <c r="C4" s="4"/>
      <c r="D4" s="4"/>
      <c r="E4" s="4"/>
      <c r="F4" s="2"/>
      <c r="G4" s="4" t="s">
        <v>3</v>
      </c>
    </row>
    <row r="5" spans="2:7" x14ac:dyDescent="0.55000000000000004">
      <c r="B5" s="71" t="s">
        <v>4</v>
      </c>
      <c r="C5" s="71"/>
      <c r="D5" s="71"/>
      <c r="E5" s="5" t="s">
        <v>320</v>
      </c>
      <c r="F5" s="5" t="s">
        <v>321</v>
      </c>
      <c r="G5" s="5" t="s">
        <v>322</v>
      </c>
    </row>
    <row r="6" spans="2:7" x14ac:dyDescent="0.55000000000000004">
      <c r="B6" s="87" t="s">
        <v>323</v>
      </c>
      <c r="C6" s="87" t="s">
        <v>324</v>
      </c>
      <c r="D6" s="40" t="s">
        <v>325</v>
      </c>
      <c r="E6" s="41">
        <f>+E7+E11+E19+E26+E29+E33+E45+E53</f>
        <v>0</v>
      </c>
      <c r="F6" s="41">
        <f>+F7+F11+F19+F26+F29+F33+F45+F53</f>
        <v>0</v>
      </c>
      <c r="G6" s="41">
        <f>E6-F6</f>
        <v>0</v>
      </c>
    </row>
    <row r="7" spans="2:7" x14ac:dyDescent="0.55000000000000004">
      <c r="B7" s="88"/>
      <c r="C7" s="88"/>
      <c r="D7" s="38" t="s">
        <v>414</v>
      </c>
      <c r="E7" s="21">
        <f>+E8+E9+E10</f>
        <v>0</v>
      </c>
      <c r="F7" s="21">
        <f>+F8+F9+F10</f>
        <v>0</v>
      </c>
      <c r="G7" s="21">
        <f t="shared" ref="G7:G70" si="0">E7-F7</f>
        <v>0</v>
      </c>
    </row>
    <row r="8" spans="2:7" x14ac:dyDescent="0.55000000000000004">
      <c r="B8" s="88"/>
      <c r="C8" s="88"/>
      <c r="D8" s="38" t="s">
        <v>415</v>
      </c>
      <c r="E8" s="21"/>
      <c r="F8" s="21"/>
      <c r="G8" s="21">
        <f t="shared" si="0"/>
        <v>0</v>
      </c>
    </row>
    <row r="9" spans="2:7" x14ac:dyDescent="0.55000000000000004">
      <c r="B9" s="88"/>
      <c r="C9" s="88"/>
      <c r="D9" s="38" t="s">
        <v>416</v>
      </c>
      <c r="E9" s="21"/>
      <c r="F9" s="21"/>
      <c r="G9" s="21">
        <f t="shared" si="0"/>
        <v>0</v>
      </c>
    </row>
    <row r="10" spans="2:7" x14ac:dyDescent="0.55000000000000004">
      <c r="B10" s="88"/>
      <c r="C10" s="88"/>
      <c r="D10" s="38" t="s">
        <v>417</v>
      </c>
      <c r="E10" s="21"/>
      <c r="F10" s="21"/>
      <c r="G10" s="21">
        <f t="shared" si="0"/>
        <v>0</v>
      </c>
    </row>
    <row r="11" spans="2:7" x14ac:dyDescent="0.55000000000000004">
      <c r="B11" s="88"/>
      <c r="C11" s="88"/>
      <c r="D11" s="38" t="s">
        <v>418</v>
      </c>
      <c r="E11" s="21">
        <f>+E12+E13+E14+E15+E16+E17+E18</f>
        <v>0</v>
      </c>
      <c r="F11" s="21">
        <f>+F12+F13+F14+F15+F16+F17+F18</f>
        <v>0</v>
      </c>
      <c r="G11" s="21">
        <f t="shared" si="0"/>
        <v>0</v>
      </c>
    </row>
    <row r="12" spans="2:7" x14ac:dyDescent="0.55000000000000004">
      <c r="B12" s="88"/>
      <c r="C12" s="88"/>
      <c r="D12" s="38" t="s">
        <v>415</v>
      </c>
      <c r="E12" s="21"/>
      <c r="F12" s="21"/>
      <c r="G12" s="21">
        <f t="shared" si="0"/>
        <v>0</v>
      </c>
    </row>
    <row r="13" spans="2:7" x14ac:dyDescent="0.55000000000000004">
      <c r="B13" s="88"/>
      <c r="C13" s="88"/>
      <c r="D13" s="38" t="s">
        <v>419</v>
      </c>
      <c r="E13" s="21"/>
      <c r="F13" s="21"/>
      <c r="G13" s="21">
        <f t="shared" si="0"/>
        <v>0</v>
      </c>
    </row>
    <row r="14" spans="2:7" x14ac:dyDescent="0.55000000000000004">
      <c r="B14" s="88"/>
      <c r="C14" s="88"/>
      <c r="D14" s="38" t="s">
        <v>420</v>
      </c>
      <c r="E14" s="21"/>
      <c r="F14" s="21"/>
      <c r="G14" s="21">
        <f t="shared" si="0"/>
        <v>0</v>
      </c>
    </row>
    <row r="15" spans="2:7" x14ac:dyDescent="0.55000000000000004">
      <c r="B15" s="88"/>
      <c r="C15" s="88"/>
      <c r="D15" s="38" t="s">
        <v>421</v>
      </c>
      <c r="E15" s="21"/>
      <c r="F15" s="21"/>
      <c r="G15" s="21">
        <f t="shared" si="0"/>
        <v>0</v>
      </c>
    </row>
    <row r="16" spans="2:7" x14ac:dyDescent="0.55000000000000004">
      <c r="B16" s="88"/>
      <c r="C16" s="88"/>
      <c r="D16" s="38" t="s">
        <v>422</v>
      </c>
      <c r="E16" s="21"/>
      <c r="F16" s="21"/>
      <c r="G16" s="21">
        <f t="shared" si="0"/>
        <v>0</v>
      </c>
    </row>
    <row r="17" spans="2:7" x14ac:dyDescent="0.55000000000000004">
      <c r="B17" s="88"/>
      <c r="C17" s="88"/>
      <c r="D17" s="38" t="s">
        <v>423</v>
      </c>
      <c r="E17" s="21"/>
      <c r="F17" s="21"/>
      <c r="G17" s="21">
        <f t="shared" si="0"/>
        <v>0</v>
      </c>
    </row>
    <row r="18" spans="2:7" x14ac:dyDescent="0.55000000000000004">
      <c r="B18" s="88"/>
      <c r="C18" s="88"/>
      <c r="D18" s="38" t="s">
        <v>424</v>
      </c>
      <c r="E18" s="21"/>
      <c r="F18" s="21"/>
      <c r="G18" s="21">
        <f t="shared" si="0"/>
        <v>0</v>
      </c>
    </row>
    <row r="19" spans="2:7" x14ac:dyDescent="0.55000000000000004">
      <c r="B19" s="88"/>
      <c r="C19" s="88"/>
      <c r="D19" s="38" t="s">
        <v>425</v>
      </c>
      <c r="E19" s="21">
        <f>+E20+E21+E22+E23+E24+E25</f>
        <v>0</v>
      </c>
      <c r="F19" s="21">
        <f>+F20+F21+F22+F23+F24+F25</f>
        <v>0</v>
      </c>
      <c r="G19" s="21">
        <f t="shared" si="0"/>
        <v>0</v>
      </c>
    </row>
    <row r="20" spans="2:7" x14ac:dyDescent="0.55000000000000004">
      <c r="B20" s="88"/>
      <c r="C20" s="88"/>
      <c r="D20" s="38" t="s">
        <v>415</v>
      </c>
      <c r="E20" s="21"/>
      <c r="F20" s="21"/>
      <c r="G20" s="21">
        <f t="shared" si="0"/>
        <v>0</v>
      </c>
    </row>
    <row r="21" spans="2:7" x14ac:dyDescent="0.55000000000000004">
      <c r="B21" s="88"/>
      <c r="C21" s="88"/>
      <c r="D21" s="38" t="s">
        <v>419</v>
      </c>
      <c r="E21" s="21"/>
      <c r="F21" s="21"/>
      <c r="G21" s="21">
        <f t="shared" si="0"/>
        <v>0</v>
      </c>
    </row>
    <row r="22" spans="2:7" x14ac:dyDescent="0.55000000000000004">
      <c r="B22" s="88"/>
      <c r="C22" s="88"/>
      <c r="D22" s="38" t="s">
        <v>420</v>
      </c>
      <c r="E22" s="21"/>
      <c r="F22" s="21"/>
      <c r="G22" s="21">
        <f t="shared" si="0"/>
        <v>0</v>
      </c>
    </row>
    <row r="23" spans="2:7" x14ac:dyDescent="0.55000000000000004">
      <c r="B23" s="88"/>
      <c r="C23" s="88"/>
      <c r="D23" s="38" t="s">
        <v>421</v>
      </c>
      <c r="E23" s="21"/>
      <c r="F23" s="21"/>
      <c r="G23" s="21">
        <f t="shared" si="0"/>
        <v>0</v>
      </c>
    </row>
    <row r="24" spans="2:7" x14ac:dyDescent="0.55000000000000004">
      <c r="B24" s="88"/>
      <c r="C24" s="88"/>
      <c r="D24" s="38" t="s">
        <v>422</v>
      </c>
      <c r="E24" s="21"/>
      <c r="F24" s="21"/>
      <c r="G24" s="21">
        <f t="shared" si="0"/>
        <v>0</v>
      </c>
    </row>
    <row r="25" spans="2:7" x14ac:dyDescent="0.55000000000000004">
      <c r="B25" s="88"/>
      <c r="C25" s="88"/>
      <c r="D25" s="38" t="s">
        <v>423</v>
      </c>
      <c r="E25" s="21"/>
      <c r="F25" s="21"/>
      <c r="G25" s="21">
        <f t="shared" si="0"/>
        <v>0</v>
      </c>
    </row>
    <row r="26" spans="2:7" x14ac:dyDescent="0.55000000000000004">
      <c r="B26" s="88"/>
      <c r="C26" s="88"/>
      <c r="D26" s="38" t="s">
        <v>426</v>
      </c>
      <c r="E26" s="21">
        <f>+E27+E28</f>
        <v>0</v>
      </c>
      <c r="F26" s="21">
        <f>+F27+F28</f>
        <v>0</v>
      </c>
      <c r="G26" s="21">
        <f t="shared" si="0"/>
        <v>0</v>
      </c>
    </row>
    <row r="27" spans="2:7" x14ac:dyDescent="0.55000000000000004">
      <c r="B27" s="88"/>
      <c r="C27" s="88"/>
      <c r="D27" s="38" t="s">
        <v>427</v>
      </c>
      <c r="E27" s="21"/>
      <c r="F27" s="21"/>
      <c r="G27" s="21">
        <f t="shared" si="0"/>
        <v>0</v>
      </c>
    </row>
    <row r="28" spans="2:7" x14ac:dyDescent="0.55000000000000004">
      <c r="B28" s="88"/>
      <c r="C28" s="88"/>
      <c r="D28" s="38" t="s">
        <v>428</v>
      </c>
      <c r="E28" s="21"/>
      <c r="F28" s="21"/>
      <c r="G28" s="21">
        <f t="shared" si="0"/>
        <v>0</v>
      </c>
    </row>
    <row r="29" spans="2:7" x14ac:dyDescent="0.55000000000000004">
      <c r="B29" s="88"/>
      <c r="C29" s="88"/>
      <c r="D29" s="38" t="s">
        <v>429</v>
      </c>
      <c r="E29" s="21">
        <f>+E30+E31+E32</f>
        <v>0</v>
      </c>
      <c r="F29" s="21">
        <f>+F30+F31+F32</f>
        <v>0</v>
      </c>
      <c r="G29" s="21">
        <f t="shared" si="0"/>
        <v>0</v>
      </c>
    </row>
    <row r="30" spans="2:7" x14ac:dyDescent="0.55000000000000004">
      <c r="B30" s="88"/>
      <c r="C30" s="88"/>
      <c r="D30" s="38" t="s">
        <v>430</v>
      </c>
      <c r="E30" s="21"/>
      <c r="F30" s="21"/>
      <c r="G30" s="21">
        <f t="shared" si="0"/>
        <v>0</v>
      </c>
    </row>
    <row r="31" spans="2:7" x14ac:dyDescent="0.55000000000000004">
      <c r="B31" s="88"/>
      <c r="C31" s="88"/>
      <c r="D31" s="38" t="s">
        <v>431</v>
      </c>
      <c r="E31" s="21"/>
      <c r="F31" s="21"/>
      <c r="G31" s="21">
        <f t="shared" si="0"/>
        <v>0</v>
      </c>
    </row>
    <row r="32" spans="2:7" x14ac:dyDescent="0.55000000000000004">
      <c r="B32" s="88"/>
      <c r="C32" s="88"/>
      <c r="D32" s="38" t="s">
        <v>432</v>
      </c>
      <c r="E32" s="21"/>
      <c r="F32" s="21"/>
      <c r="G32" s="21">
        <f t="shared" si="0"/>
        <v>0</v>
      </c>
    </row>
    <row r="33" spans="2:7" x14ac:dyDescent="0.55000000000000004">
      <c r="B33" s="88"/>
      <c r="C33" s="88"/>
      <c r="D33" s="38" t="s">
        <v>433</v>
      </c>
      <c r="E33" s="21">
        <f>+E34+E35+E36+E37+E38+E39+E40+E41+E42+E43+E44</f>
        <v>0</v>
      </c>
      <c r="F33" s="21">
        <f>+F34+F35+F36+F37+F38+F39+F40+F41+F42+F43+F44</f>
        <v>0</v>
      </c>
      <c r="G33" s="21">
        <f t="shared" si="0"/>
        <v>0</v>
      </c>
    </row>
    <row r="34" spans="2:7" x14ac:dyDescent="0.55000000000000004">
      <c r="B34" s="88"/>
      <c r="C34" s="88"/>
      <c r="D34" s="38" t="s">
        <v>434</v>
      </c>
      <c r="E34" s="21"/>
      <c r="F34" s="21"/>
      <c r="G34" s="21">
        <f t="shared" si="0"/>
        <v>0</v>
      </c>
    </row>
    <row r="35" spans="2:7" x14ac:dyDescent="0.55000000000000004">
      <c r="B35" s="88"/>
      <c r="C35" s="88"/>
      <c r="D35" s="38" t="s">
        <v>435</v>
      </c>
      <c r="E35" s="21"/>
      <c r="F35" s="21"/>
      <c r="G35" s="21">
        <f t="shared" si="0"/>
        <v>0</v>
      </c>
    </row>
    <row r="36" spans="2:7" x14ac:dyDescent="0.55000000000000004">
      <c r="B36" s="88"/>
      <c r="C36" s="88"/>
      <c r="D36" s="38" t="s">
        <v>436</v>
      </c>
      <c r="E36" s="21"/>
      <c r="F36" s="21"/>
      <c r="G36" s="21">
        <f t="shared" si="0"/>
        <v>0</v>
      </c>
    </row>
    <row r="37" spans="2:7" x14ac:dyDescent="0.55000000000000004">
      <c r="B37" s="88"/>
      <c r="C37" s="88"/>
      <c r="D37" s="38" t="s">
        <v>437</v>
      </c>
      <c r="E37" s="21"/>
      <c r="F37" s="21"/>
      <c r="G37" s="21">
        <f t="shared" si="0"/>
        <v>0</v>
      </c>
    </row>
    <row r="38" spans="2:7" x14ac:dyDescent="0.55000000000000004">
      <c r="B38" s="88"/>
      <c r="C38" s="88"/>
      <c r="D38" s="38" t="s">
        <v>438</v>
      </c>
      <c r="E38" s="21"/>
      <c r="F38" s="21"/>
      <c r="G38" s="21">
        <f t="shared" si="0"/>
        <v>0</v>
      </c>
    </row>
    <row r="39" spans="2:7" x14ac:dyDescent="0.55000000000000004">
      <c r="B39" s="88"/>
      <c r="C39" s="88"/>
      <c r="D39" s="38" t="s">
        <v>439</v>
      </c>
      <c r="E39" s="21"/>
      <c r="F39" s="21"/>
      <c r="G39" s="21">
        <f t="shared" si="0"/>
        <v>0</v>
      </c>
    </row>
    <row r="40" spans="2:7" x14ac:dyDescent="0.55000000000000004">
      <c r="B40" s="88"/>
      <c r="C40" s="88"/>
      <c r="D40" s="38" t="s">
        <v>440</v>
      </c>
      <c r="E40" s="21"/>
      <c r="F40" s="21"/>
      <c r="G40" s="21">
        <f t="shared" si="0"/>
        <v>0</v>
      </c>
    </row>
    <row r="41" spans="2:7" x14ac:dyDescent="0.55000000000000004">
      <c r="B41" s="88"/>
      <c r="C41" s="88"/>
      <c r="D41" s="38" t="s">
        <v>441</v>
      </c>
      <c r="E41" s="21"/>
      <c r="F41" s="21"/>
      <c r="G41" s="21">
        <f t="shared" si="0"/>
        <v>0</v>
      </c>
    </row>
    <row r="42" spans="2:7" x14ac:dyDescent="0.55000000000000004">
      <c r="B42" s="88"/>
      <c r="C42" s="88"/>
      <c r="D42" s="38" t="s">
        <v>442</v>
      </c>
      <c r="E42" s="21"/>
      <c r="F42" s="21"/>
      <c r="G42" s="21">
        <f t="shared" si="0"/>
        <v>0</v>
      </c>
    </row>
    <row r="43" spans="2:7" x14ac:dyDescent="0.55000000000000004">
      <c r="B43" s="88"/>
      <c r="C43" s="88"/>
      <c r="D43" s="38" t="s">
        <v>443</v>
      </c>
      <c r="E43" s="21"/>
      <c r="F43" s="21"/>
      <c r="G43" s="21">
        <f t="shared" si="0"/>
        <v>0</v>
      </c>
    </row>
    <row r="44" spans="2:7" x14ac:dyDescent="0.55000000000000004">
      <c r="B44" s="88"/>
      <c r="C44" s="88"/>
      <c r="D44" s="38" t="s">
        <v>444</v>
      </c>
      <c r="E44" s="21"/>
      <c r="F44" s="21"/>
      <c r="G44" s="21">
        <f t="shared" si="0"/>
        <v>0</v>
      </c>
    </row>
    <row r="45" spans="2:7" x14ac:dyDescent="0.55000000000000004">
      <c r="B45" s="88"/>
      <c r="C45" s="88"/>
      <c r="D45" s="38" t="s">
        <v>445</v>
      </c>
      <c r="E45" s="21">
        <f>+E46+E47+E48+E49+E50+E51+E52</f>
        <v>0</v>
      </c>
      <c r="F45" s="21">
        <f>+F46+F47+F48+F49+F50+F51+F52</f>
        <v>0</v>
      </c>
      <c r="G45" s="21">
        <f t="shared" si="0"/>
        <v>0</v>
      </c>
    </row>
    <row r="46" spans="2:7" x14ac:dyDescent="0.55000000000000004">
      <c r="B46" s="88"/>
      <c r="C46" s="88"/>
      <c r="D46" s="38" t="s">
        <v>446</v>
      </c>
      <c r="E46" s="21"/>
      <c r="F46" s="21"/>
      <c r="G46" s="21">
        <f t="shared" si="0"/>
        <v>0</v>
      </c>
    </row>
    <row r="47" spans="2:7" x14ac:dyDescent="0.55000000000000004">
      <c r="B47" s="88"/>
      <c r="C47" s="88"/>
      <c r="D47" s="38" t="s">
        <v>447</v>
      </c>
      <c r="E47" s="21"/>
      <c r="F47" s="21"/>
      <c r="G47" s="21">
        <f t="shared" si="0"/>
        <v>0</v>
      </c>
    </row>
    <row r="48" spans="2:7" x14ac:dyDescent="0.55000000000000004">
      <c r="B48" s="88"/>
      <c r="C48" s="88"/>
      <c r="D48" s="38" t="s">
        <v>448</v>
      </c>
      <c r="E48" s="21"/>
      <c r="F48" s="21"/>
      <c r="G48" s="21">
        <f t="shared" si="0"/>
        <v>0</v>
      </c>
    </row>
    <row r="49" spans="2:7" x14ac:dyDescent="0.55000000000000004">
      <c r="B49" s="88"/>
      <c r="C49" s="88"/>
      <c r="D49" s="38" t="s">
        <v>449</v>
      </c>
      <c r="E49" s="21"/>
      <c r="F49" s="21"/>
      <c r="G49" s="21">
        <f t="shared" si="0"/>
        <v>0</v>
      </c>
    </row>
    <row r="50" spans="2:7" x14ac:dyDescent="0.55000000000000004">
      <c r="B50" s="88"/>
      <c r="C50" s="88"/>
      <c r="D50" s="38" t="s">
        <v>450</v>
      </c>
      <c r="E50" s="21"/>
      <c r="F50" s="21"/>
      <c r="G50" s="21">
        <f t="shared" si="0"/>
        <v>0</v>
      </c>
    </row>
    <row r="51" spans="2:7" x14ac:dyDescent="0.55000000000000004">
      <c r="B51" s="88"/>
      <c r="C51" s="88"/>
      <c r="D51" s="38" t="s">
        <v>451</v>
      </c>
      <c r="E51" s="21"/>
      <c r="F51" s="21"/>
      <c r="G51" s="21">
        <f t="shared" si="0"/>
        <v>0</v>
      </c>
    </row>
    <row r="52" spans="2:7" x14ac:dyDescent="0.55000000000000004">
      <c r="B52" s="88"/>
      <c r="C52" s="88"/>
      <c r="D52" s="38" t="s">
        <v>452</v>
      </c>
      <c r="E52" s="21"/>
      <c r="F52" s="21"/>
      <c r="G52" s="21">
        <f t="shared" si="0"/>
        <v>0</v>
      </c>
    </row>
    <row r="53" spans="2:7" x14ac:dyDescent="0.55000000000000004">
      <c r="B53" s="88"/>
      <c r="C53" s="88"/>
      <c r="D53" s="38" t="s">
        <v>149</v>
      </c>
      <c r="E53" s="21"/>
      <c r="F53" s="21"/>
      <c r="G53" s="21">
        <f t="shared" si="0"/>
        <v>0</v>
      </c>
    </row>
    <row r="54" spans="2:7" x14ac:dyDescent="0.55000000000000004">
      <c r="B54" s="88"/>
      <c r="C54" s="88"/>
      <c r="D54" s="38" t="s">
        <v>326</v>
      </c>
      <c r="E54" s="21">
        <f>+E55+E60+E66</f>
        <v>0</v>
      </c>
      <c r="F54" s="21">
        <f>+F55+F60+F66</f>
        <v>0</v>
      </c>
      <c r="G54" s="21">
        <f t="shared" si="0"/>
        <v>0</v>
      </c>
    </row>
    <row r="55" spans="2:7" x14ac:dyDescent="0.55000000000000004">
      <c r="B55" s="88"/>
      <c r="C55" s="88"/>
      <c r="D55" s="38" t="s">
        <v>453</v>
      </c>
      <c r="E55" s="21">
        <f>+E56+E57+E58+E59</f>
        <v>0</v>
      </c>
      <c r="F55" s="21">
        <f>+F56+F57+F58+F59</f>
        <v>0</v>
      </c>
      <c r="G55" s="21">
        <f t="shared" si="0"/>
        <v>0</v>
      </c>
    </row>
    <row r="56" spans="2:7" x14ac:dyDescent="0.55000000000000004">
      <c r="B56" s="88"/>
      <c r="C56" s="88"/>
      <c r="D56" s="38" t="s">
        <v>454</v>
      </c>
      <c r="E56" s="21"/>
      <c r="F56" s="21"/>
      <c r="G56" s="21">
        <f t="shared" si="0"/>
        <v>0</v>
      </c>
    </row>
    <row r="57" spans="2:7" x14ac:dyDescent="0.55000000000000004">
      <c r="B57" s="88"/>
      <c r="C57" s="88"/>
      <c r="D57" s="38" t="s">
        <v>430</v>
      </c>
      <c r="E57" s="21"/>
      <c r="F57" s="21"/>
      <c r="G57" s="21">
        <f t="shared" si="0"/>
        <v>0</v>
      </c>
    </row>
    <row r="58" spans="2:7" x14ac:dyDescent="0.55000000000000004">
      <c r="B58" s="88"/>
      <c r="C58" s="88"/>
      <c r="D58" s="38" t="s">
        <v>444</v>
      </c>
      <c r="E58" s="21"/>
      <c r="F58" s="21"/>
      <c r="G58" s="21">
        <f t="shared" si="0"/>
        <v>0</v>
      </c>
    </row>
    <row r="59" spans="2:7" x14ac:dyDescent="0.55000000000000004">
      <c r="B59" s="88"/>
      <c r="C59" s="88"/>
      <c r="D59" s="38" t="s">
        <v>452</v>
      </c>
      <c r="E59" s="21"/>
      <c r="F59" s="21"/>
      <c r="G59" s="21">
        <f t="shared" si="0"/>
        <v>0</v>
      </c>
    </row>
    <row r="60" spans="2:7" x14ac:dyDescent="0.55000000000000004">
      <c r="B60" s="88"/>
      <c r="C60" s="88"/>
      <c r="D60" s="38" t="s">
        <v>455</v>
      </c>
      <c r="E60" s="21">
        <f>+E61+E62+E63+E64+E65</f>
        <v>0</v>
      </c>
      <c r="F60" s="21">
        <f>+F61+F62+F63+F64+F65</f>
        <v>0</v>
      </c>
      <c r="G60" s="21">
        <f t="shared" si="0"/>
        <v>0</v>
      </c>
    </row>
    <row r="61" spans="2:7" x14ac:dyDescent="0.55000000000000004">
      <c r="B61" s="88"/>
      <c r="C61" s="88"/>
      <c r="D61" s="38" t="s">
        <v>456</v>
      </c>
      <c r="E61" s="21"/>
      <c r="F61" s="21"/>
      <c r="G61" s="21">
        <f t="shared" si="0"/>
        <v>0</v>
      </c>
    </row>
    <row r="62" spans="2:7" x14ac:dyDescent="0.55000000000000004">
      <c r="B62" s="88"/>
      <c r="C62" s="88"/>
      <c r="D62" s="38" t="s">
        <v>444</v>
      </c>
      <c r="E62" s="21"/>
      <c r="F62" s="21"/>
      <c r="G62" s="21">
        <f t="shared" si="0"/>
        <v>0</v>
      </c>
    </row>
    <row r="63" spans="2:7" x14ac:dyDescent="0.55000000000000004">
      <c r="B63" s="88"/>
      <c r="C63" s="88"/>
      <c r="D63" s="38" t="s">
        <v>446</v>
      </c>
      <c r="E63" s="21"/>
      <c r="F63" s="21"/>
      <c r="G63" s="21">
        <f t="shared" si="0"/>
        <v>0</v>
      </c>
    </row>
    <row r="64" spans="2:7" x14ac:dyDescent="0.55000000000000004">
      <c r="B64" s="88"/>
      <c r="C64" s="88"/>
      <c r="D64" s="38" t="s">
        <v>447</v>
      </c>
      <c r="E64" s="21"/>
      <c r="F64" s="21"/>
      <c r="G64" s="21">
        <f t="shared" si="0"/>
        <v>0</v>
      </c>
    </row>
    <row r="65" spans="2:7" x14ac:dyDescent="0.55000000000000004">
      <c r="B65" s="88"/>
      <c r="C65" s="88"/>
      <c r="D65" s="38" t="s">
        <v>452</v>
      </c>
      <c r="E65" s="21"/>
      <c r="F65" s="21"/>
      <c r="G65" s="21">
        <f t="shared" si="0"/>
        <v>0</v>
      </c>
    </row>
    <row r="66" spans="2:7" x14ac:dyDescent="0.55000000000000004">
      <c r="B66" s="88"/>
      <c r="C66" s="88"/>
      <c r="D66" s="38" t="s">
        <v>445</v>
      </c>
      <c r="E66" s="21">
        <f>+E67+E68+E69</f>
        <v>0</v>
      </c>
      <c r="F66" s="21">
        <f>+F67+F68+F69</f>
        <v>0</v>
      </c>
      <c r="G66" s="21">
        <f t="shared" si="0"/>
        <v>0</v>
      </c>
    </row>
    <row r="67" spans="2:7" x14ac:dyDescent="0.55000000000000004">
      <c r="B67" s="88"/>
      <c r="C67" s="88"/>
      <c r="D67" s="38" t="s">
        <v>456</v>
      </c>
      <c r="E67" s="21"/>
      <c r="F67" s="21"/>
      <c r="G67" s="21">
        <f t="shared" si="0"/>
        <v>0</v>
      </c>
    </row>
    <row r="68" spans="2:7" x14ac:dyDescent="0.55000000000000004">
      <c r="B68" s="88"/>
      <c r="C68" s="88"/>
      <c r="D68" s="38" t="s">
        <v>444</v>
      </c>
      <c r="E68" s="21"/>
      <c r="F68" s="21"/>
      <c r="G68" s="21">
        <f t="shared" si="0"/>
        <v>0</v>
      </c>
    </row>
    <row r="69" spans="2:7" x14ac:dyDescent="0.55000000000000004">
      <c r="B69" s="88"/>
      <c r="C69" s="88"/>
      <c r="D69" s="38" t="s">
        <v>452</v>
      </c>
      <c r="E69" s="21"/>
      <c r="F69" s="21"/>
      <c r="G69" s="21">
        <f t="shared" si="0"/>
        <v>0</v>
      </c>
    </row>
    <row r="70" spans="2:7" x14ac:dyDescent="0.55000000000000004">
      <c r="B70" s="88"/>
      <c r="C70" s="88"/>
      <c r="D70" s="38" t="s">
        <v>327</v>
      </c>
      <c r="E70" s="21">
        <f>+E71+E74+E75</f>
        <v>0</v>
      </c>
      <c r="F70" s="21">
        <f>+F71+F74+F75</f>
        <v>0</v>
      </c>
      <c r="G70" s="21">
        <f t="shared" si="0"/>
        <v>0</v>
      </c>
    </row>
    <row r="71" spans="2:7" x14ac:dyDescent="0.55000000000000004">
      <c r="B71" s="88"/>
      <c r="C71" s="88"/>
      <c r="D71" s="38" t="s">
        <v>457</v>
      </c>
      <c r="E71" s="21">
        <f>+E72+E73</f>
        <v>0</v>
      </c>
      <c r="F71" s="21">
        <f>+F72+F73</f>
        <v>0</v>
      </c>
      <c r="G71" s="21">
        <f t="shared" ref="G71:G134" si="1">E71-F71</f>
        <v>0</v>
      </c>
    </row>
    <row r="72" spans="2:7" x14ac:dyDescent="0.55000000000000004">
      <c r="B72" s="88"/>
      <c r="C72" s="88"/>
      <c r="D72" s="38" t="s">
        <v>454</v>
      </c>
      <c r="E72" s="21"/>
      <c r="F72" s="21"/>
      <c r="G72" s="21">
        <f t="shared" si="1"/>
        <v>0</v>
      </c>
    </row>
    <row r="73" spans="2:7" x14ac:dyDescent="0.55000000000000004">
      <c r="B73" s="88"/>
      <c r="C73" s="88"/>
      <c r="D73" s="38" t="s">
        <v>430</v>
      </c>
      <c r="E73" s="21"/>
      <c r="F73" s="21"/>
      <c r="G73" s="21">
        <f t="shared" si="1"/>
        <v>0</v>
      </c>
    </row>
    <row r="74" spans="2:7" x14ac:dyDescent="0.55000000000000004">
      <c r="B74" s="88"/>
      <c r="C74" s="88"/>
      <c r="D74" s="38" t="s">
        <v>458</v>
      </c>
      <c r="E74" s="21"/>
      <c r="F74" s="21"/>
      <c r="G74" s="21">
        <f t="shared" si="1"/>
        <v>0</v>
      </c>
    </row>
    <row r="75" spans="2:7" x14ac:dyDescent="0.55000000000000004">
      <c r="B75" s="88"/>
      <c r="C75" s="88"/>
      <c r="D75" s="38" t="s">
        <v>445</v>
      </c>
      <c r="E75" s="21">
        <f>+E76+E77+E78+E79+E80</f>
        <v>0</v>
      </c>
      <c r="F75" s="21">
        <f>+F76+F77+F78+F79+F80</f>
        <v>0</v>
      </c>
      <c r="G75" s="21">
        <f t="shared" si="1"/>
        <v>0</v>
      </c>
    </row>
    <row r="76" spans="2:7" x14ac:dyDescent="0.55000000000000004">
      <c r="B76" s="88"/>
      <c r="C76" s="88"/>
      <c r="D76" s="38" t="s">
        <v>446</v>
      </c>
      <c r="E76" s="21"/>
      <c r="F76" s="21"/>
      <c r="G76" s="21">
        <f t="shared" si="1"/>
        <v>0</v>
      </c>
    </row>
    <row r="77" spans="2:7" x14ac:dyDescent="0.55000000000000004">
      <c r="B77" s="88"/>
      <c r="C77" s="88"/>
      <c r="D77" s="38" t="s">
        <v>447</v>
      </c>
      <c r="E77" s="21"/>
      <c r="F77" s="21"/>
      <c r="G77" s="21">
        <f t="shared" si="1"/>
        <v>0</v>
      </c>
    </row>
    <row r="78" spans="2:7" x14ac:dyDescent="0.55000000000000004">
      <c r="B78" s="88"/>
      <c r="C78" s="88"/>
      <c r="D78" s="38" t="s">
        <v>450</v>
      </c>
      <c r="E78" s="21"/>
      <c r="F78" s="21"/>
      <c r="G78" s="21">
        <f t="shared" si="1"/>
        <v>0</v>
      </c>
    </row>
    <row r="79" spans="2:7" x14ac:dyDescent="0.55000000000000004">
      <c r="B79" s="88"/>
      <c r="C79" s="88"/>
      <c r="D79" s="38" t="s">
        <v>451</v>
      </c>
      <c r="E79" s="21"/>
      <c r="F79" s="21"/>
      <c r="G79" s="21">
        <f t="shared" si="1"/>
        <v>0</v>
      </c>
    </row>
    <row r="80" spans="2:7" x14ac:dyDescent="0.55000000000000004">
      <c r="B80" s="88"/>
      <c r="C80" s="88"/>
      <c r="D80" s="38" t="s">
        <v>452</v>
      </c>
      <c r="E80" s="21"/>
      <c r="F80" s="21"/>
      <c r="G80" s="21">
        <f t="shared" si="1"/>
        <v>0</v>
      </c>
    </row>
    <row r="81" spans="2:7" x14ac:dyDescent="0.55000000000000004">
      <c r="B81" s="88"/>
      <c r="C81" s="88"/>
      <c r="D81" s="38" t="s">
        <v>328</v>
      </c>
      <c r="E81" s="21">
        <f>+E82+E85+E88+E91+E94+E95+E99+E100</f>
        <v>0</v>
      </c>
      <c r="F81" s="21">
        <f>+F82+F85+F88+F91+F94+F95+F99+F100</f>
        <v>0</v>
      </c>
      <c r="G81" s="21">
        <f t="shared" si="1"/>
        <v>0</v>
      </c>
    </row>
    <row r="82" spans="2:7" x14ac:dyDescent="0.55000000000000004">
      <c r="B82" s="88"/>
      <c r="C82" s="88"/>
      <c r="D82" s="38" t="s">
        <v>459</v>
      </c>
      <c r="E82" s="21">
        <f>+E83+E84</f>
        <v>0</v>
      </c>
      <c r="F82" s="21">
        <f>+F83+F84</f>
        <v>0</v>
      </c>
      <c r="G82" s="21">
        <f t="shared" si="1"/>
        <v>0</v>
      </c>
    </row>
    <row r="83" spans="2:7" x14ac:dyDescent="0.55000000000000004">
      <c r="B83" s="88"/>
      <c r="C83" s="88"/>
      <c r="D83" s="38" t="s">
        <v>460</v>
      </c>
      <c r="E83" s="21"/>
      <c r="F83" s="21"/>
      <c r="G83" s="21">
        <f t="shared" si="1"/>
        <v>0</v>
      </c>
    </row>
    <row r="84" spans="2:7" x14ac:dyDescent="0.55000000000000004">
      <c r="B84" s="88"/>
      <c r="C84" s="88"/>
      <c r="D84" s="38" t="s">
        <v>424</v>
      </c>
      <c r="E84" s="21"/>
      <c r="F84" s="21"/>
      <c r="G84" s="21">
        <f t="shared" si="1"/>
        <v>0</v>
      </c>
    </row>
    <row r="85" spans="2:7" x14ac:dyDescent="0.55000000000000004">
      <c r="B85" s="88"/>
      <c r="C85" s="88"/>
      <c r="D85" s="38" t="s">
        <v>461</v>
      </c>
      <c r="E85" s="21">
        <f>+E86+E87</f>
        <v>0</v>
      </c>
      <c r="F85" s="21">
        <f>+F86+F87</f>
        <v>0</v>
      </c>
      <c r="G85" s="21">
        <f t="shared" si="1"/>
        <v>0</v>
      </c>
    </row>
    <row r="86" spans="2:7" x14ac:dyDescent="0.55000000000000004">
      <c r="B86" s="88"/>
      <c r="C86" s="88"/>
      <c r="D86" s="38" t="s">
        <v>462</v>
      </c>
      <c r="E86" s="21"/>
      <c r="F86" s="21"/>
      <c r="G86" s="21">
        <f t="shared" si="1"/>
        <v>0</v>
      </c>
    </row>
    <row r="87" spans="2:7" x14ac:dyDescent="0.55000000000000004">
      <c r="B87" s="88"/>
      <c r="C87" s="88"/>
      <c r="D87" s="38" t="s">
        <v>424</v>
      </c>
      <c r="E87" s="21"/>
      <c r="F87" s="21"/>
      <c r="G87" s="21">
        <f t="shared" si="1"/>
        <v>0</v>
      </c>
    </row>
    <row r="88" spans="2:7" x14ac:dyDescent="0.55000000000000004">
      <c r="B88" s="88"/>
      <c r="C88" s="88"/>
      <c r="D88" s="38" t="s">
        <v>463</v>
      </c>
      <c r="E88" s="21">
        <f>+E89+E90</f>
        <v>0</v>
      </c>
      <c r="F88" s="21">
        <f>+F89+F90</f>
        <v>0</v>
      </c>
      <c r="G88" s="21">
        <f t="shared" si="1"/>
        <v>0</v>
      </c>
    </row>
    <row r="89" spans="2:7" x14ac:dyDescent="0.55000000000000004">
      <c r="B89" s="88"/>
      <c r="C89" s="88"/>
      <c r="D89" s="38" t="s">
        <v>464</v>
      </c>
      <c r="E89" s="21"/>
      <c r="F89" s="21"/>
      <c r="G89" s="21">
        <f t="shared" si="1"/>
        <v>0</v>
      </c>
    </row>
    <row r="90" spans="2:7" x14ac:dyDescent="0.55000000000000004">
      <c r="B90" s="88"/>
      <c r="C90" s="88"/>
      <c r="D90" s="38" t="s">
        <v>424</v>
      </c>
      <c r="E90" s="21"/>
      <c r="F90" s="21"/>
      <c r="G90" s="21">
        <f t="shared" si="1"/>
        <v>0</v>
      </c>
    </row>
    <row r="91" spans="2:7" x14ac:dyDescent="0.55000000000000004">
      <c r="B91" s="88"/>
      <c r="C91" s="88"/>
      <c r="D91" s="38" t="s">
        <v>465</v>
      </c>
      <c r="E91" s="21">
        <f>+E92+E93</f>
        <v>0</v>
      </c>
      <c r="F91" s="21">
        <f>+F92+F93</f>
        <v>0</v>
      </c>
      <c r="G91" s="21">
        <f t="shared" si="1"/>
        <v>0</v>
      </c>
    </row>
    <row r="92" spans="2:7" x14ac:dyDescent="0.55000000000000004">
      <c r="B92" s="88"/>
      <c r="C92" s="88"/>
      <c r="D92" s="38" t="s">
        <v>466</v>
      </c>
      <c r="E92" s="21"/>
      <c r="F92" s="21"/>
      <c r="G92" s="21">
        <f t="shared" si="1"/>
        <v>0</v>
      </c>
    </row>
    <row r="93" spans="2:7" x14ac:dyDescent="0.55000000000000004">
      <c r="B93" s="88"/>
      <c r="C93" s="88"/>
      <c r="D93" s="38" t="s">
        <v>424</v>
      </c>
      <c r="E93" s="21"/>
      <c r="F93" s="21"/>
      <c r="G93" s="21">
        <f t="shared" si="1"/>
        <v>0</v>
      </c>
    </row>
    <row r="94" spans="2:7" x14ac:dyDescent="0.55000000000000004">
      <c r="B94" s="88"/>
      <c r="C94" s="88"/>
      <c r="D94" s="38" t="s">
        <v>467</v>
      </c>
      <c r="E94" s="21"/>
      <c r="F94" s="21"/>
      <c r="G94" s="21">
        <f t="shared" si="1"/>
        <v>0</v>
      </c>
    </row>
    <row r="95" spans="2:7" x14ac:dyDescent="0.55000000000000004">
      <c r="B95" s="88"/>
      <c r="C95" s="88"/>
      <c r="D95" s="38" t="s">
        <v>433</v>
      </c>
      <c r="E95" s="21">
        <f>+E96+E97+E98</f>
        <v>0</v>
      </c>
      <c r="F95" s="21">
        <f>+F96+F97+F98</f>
        <v>0</v>
      </c>
      <c r="G95" s="21">
        <f t="shared" si="1"/>
        <v>0</v>
      </c>
    </row>
    <row r="96" spans="2:7" x14ac:dyDescent="0.55000000000000004">
      <c r="B96" s="88"/>
      <c r="C96" s="88"/>
      <c r="D96" s="38" t="s">
        <v>468</v>
      </c>
      <c r="E96" s="21"/>
      <c r="F96" s="21"/>
      <c r="G96" s="21">
        <f t="shared" si="1"/>
        <v>0</v>
      </c>
    </row>
    <row r="97" spans="2:7" x14ac:dyDescent="0.55000000000000004">
      <c r="B97" s="88"/>
      <c r="C97" s="88"/>
      <c r="D97" s="38" t="s">
        <v>469</v>
      </c>
      <c r="E97" s="21"/>
      <c r="F97" s="21"/>
      <c r="G97" s="21">
        <f t="shared" si="1"/>
        <v>0</v>
      </c>
    </row>
    <row r="98" spans="2:7" x14ac:dyDescent="0.55000000000000004">
      <c r="B98" s="88"/>
      <c r="C98" s="88"/>
      <c r="D98" s="38" t="s">
        <v>444</v>
      </c>
      <c r="E98" s="21"/>
      <c r="F98" s="21"/>
      <c r="G98" s="21">
        <f t="shared" si="1"/>
        <v>0</v>
      </c>
    </row>
    <row r="99" spans="2:7" x14ac:dyDescent="0.55000000000000004">
      <c r="B99" s="88"/>
      <c r="C99" s="88"/>
      <c r="D99" s="38" t="s">
        <v>458</v>
      </c>
      <c r="E99" s="21"/>
      <c r="F99" s="21"/>
      <c r="G99" s="21">
        <f t="shared" si="1"/>
        <v>0</v>
      </c>
    </row>
    <row r="100" spans="2:7" x14ac:dyDescent="0.55000000000000004">
      <c r="B100" s="88"/>
      <c r="C100" s="88"/>
      <c r="D100" s="38" t="s">
        <v>445</v>
      </c>
      <c r="E100" s="21">
        <f>+E101+E102+E103+E104+E105</f>
        <v>0</v>
      </c>
      <c r="F100" s="21">
        <f>+F101+F102+F103+F104+F105</f>
        <v>0</v>
      </c>
      <c r="G100" s="21">
        <f t="shared" si="1"/>
        <v>0</v>
      </c>
    </row>
    <row r="101" spans="2:7" x14ac:dyDescent="0.55000000000000004">
      <c r="B101" s="88"/>
      <c r="C101" s="88"/>
      <c r="D101" s="38" t="s">
        <v>446</v>
      </c>
      <c r="E101" s="21"/>
      <c r="F101" s="21"/>
      <c r="G101" s="21">
        <f t="shared" si="1"/>
        <v>0</v>
      </c>
    </row>
    <row r="102" spans="2:7" x14ac:dyDescent="0.55000000000000004">
      <c r="B102" s="88"/>
      <c r="C102" s="88"/>
      <c r="D102" s="38" t="s">
        <v>447</v>
      </c>
      <c r="E102" s="21"/>
      <c r="F102" s="21"/>
      <c r="G102" s="21">
        <f t="shared" si="1"/>
        <v>0</v>
      </c>
    </row>
    <row r="103" spans="2:7" x14ac:dyDescent="0.55000000000000004">
      <c r="B103" s="88"/>
      <c r="C103" s="88"/>
      <c r="D103" s="38" t="s">
        <v>450</v>
      </c>
      <c r="E103" s="21"/>
      <c r="F103" s="21"/>
      <c r="G103" s="21">
        <f t="shared" si="1"/>
        <v>0</v>
      </c>
    </row>
    <row r="104" spans="2:7" x14ac:dyDescent="0.55000000000000004">
      <c r="B104" s="88"/>
      <c r="C104" s="88"/>
      <c r="D104" s="38" t="s">
        <v>451</v>
      </c>
      <c r="E104" s="21"/>
      <c r="F104" s="21"/>
      <c r="G104" s="21">
        <f t="shared" si="1"/>
        <v>0</v>
      </c>
    </row>
    <row r="105" spans="2:7" x14ac:dyDescent="0.55000000000000004">
      <c r="B105" s="88"/>
      <c r="C105" s="88"/>
      <c r="D105" s="38" t="s">
        <v>452</v>
      </c>
      <c r="E105" s="21"/>
      <c r="F105" s="21"/>
      <c r="G105" s="21">
        <f t="shared" si="1"/>
        <v>0</v>
      </c>
    </row>
    <row r="106" spans="2:7" x14ac:dyDescent="0.55000000000000004">
      <c r="B106" s="88"/>
      <c r="C106" s="88"/>
      <c r="D106" s="38" t="s">
        <v>329</v>
      </c>
      <c r="E106" s="21"/>
      <c r="F106" s="21"/>
      <c r="G106" s="21">
        <f t="shared" si="1"/>
        <v>0</v>
      </c>
    </row>
    <row r="107" spans="2:7" x14ac:dyDescent="0.55000000000000004">
      <c r="B107" s="88"/>
      <c r="C107" s="88"/>
      <c r="D107" s="38" t="s">
        <v>330</v>
      </c>
      <c r="E107" s="21">
        <f>+E108+E117+E122+E123+E127+E130+E136</f>
        <v>0</v>
      </c>
      <c r="F107" s="21">
        <f>+F108+F117+F122+F123+F127+F130+F136</f>
        <v>0</v>
      </c>
      <c r="G107" s="21">
        <f t="shared" si="1"/>
        <v>0</v>
      </c>
    </row>
    <row r="108" spans="2:7" x14ac:dyDescent="0.55000000000000004">
      <c r="B108" s="88"/>
      <c r="C108" s="88"/>
      <c r="D108" s="38" t="s">
        <v>470</v>
      </c>
      <c r="E108" s="21">
        <f>+E109+E110+E111+E112+E113+E114+E115+E116</f>
        <v>0</v>
      </c>
      <c r="F108" s="21">
        <f>+F109+F110+F111+F112+F113+F114+F115+F116</f>
        <v>0</v>
      </c>
      <c r="G108" s="21">
        <f t="shared" si="1"/>
        <v>0</v>
      </c>
    </row>
    <row r="109" spans="2:7" x14ac:dyDescent="0.55000000000000004">
      <c r="B109" s="88"/>
      <c r="C109" s="88"/>
      <c r="D109" s="38" t="s">
        <v>471</v>
      </c>
      <c r="E109" s="21"/>
      <c r="F109" s="21"/>
      <c r="G109" s="21">
        <f t="shared" si="1"/>
        <v>0</v>
      </c>
    </row>
    <row r="110" spans="2:7" x14ac:dyDescent="0.55000000000000004">
      <c r="B110" s="88"/>
      <c r="C110" s="88"/>
      <c r="D110" s="38" t="s">
        <v>472</v>
      </c>
      <c r="E110" s="21"/>
      <c r="F110" s="21"/>
      <c r="G110" s="21">
        <f t="shared" si="1"/>
        <v>0</v>
      </c>
    </row>
    <row r="111" spans="2:7" x14ac:dyDescent="0.55000000000000004">
      <c r="B111" s="88"/>
      <c r="C111" s="88"/>
      <c r="D111" s="38" t="s">
        <v>473</v>
      </c>
      <c r="E111" s="21"/>
      <c r="F111" s="21"/>
      <c r="G111" s="21">
        <f t="shared" si="1"/>
        <v>0</v>
      </c>
    </row>
    <row r="112" spans="2:7" x14ac:dyDescent="0.55000000000000004">
      <c r="B112" s="88"/>
      <c r="C112" s="88"/>
      <c r="D112" s="38" t="s">
        <v>474</v>
      </c>
      <c r="E112" s="21"/>
      <c r="F112" s="21"/>
      <c r="G112" s="21">
        <f t="shared" si="1"/>
        <v>0</v>
      </c>
    </row>
    <row r="113" spans="2:7" x14ac:dyDescent="0.55000000000000004">
      <c r="B113" s="88"/>
      <c r="C113" s="88"/>
      <c r="D113" s="38" t="s">
        <v>475</v>
      </c>
      <c r="E113" s="21"/>
      <c r="F113" s="21"/>
      <c r="G113" s="21">
        <f t="shared" si="1"/>
        <v>0</v>
      </c>
    </row>
    <row r="114" spans="2:7" x14ac:dyDescent="0.55000000000000004">
      <c r="B114" s="88"/>
      <c r="C114" s="88"/>
      <c r="D114" s="38" t="s">
        <v>476</v>
      </c>
      <c r="E114" s="21"/>
      <c r="F114" s="21"/>
      <c r="G114" s="21">
        <f t="shared" si="1"/>
        <v>0</v>
      </c>
    </row>
    <row r="115" spans="2:7" x14ac:dyDescent="0.55000000000000004">
      <c r="B115" s="88"/>
      <c r="C115" s="88"/>
      <c r="D115" s="38" t="s">
        <v>477</v>
      </c>
      <c r="E115" s="21"/>
      <c r="F115" s="21"/>
      <c r="G115" s="21">
        <f t="shared" si="1"/>
        <v>0</v>
      </c>
    </row>
    <row r="116" spans="2:7" x14ac:dyDescent="0.55000000000000004">
      <c r="B116" s="88"/>
      <c r="C116" s="88"/>
      <c r="D116" s="38" t="s">
        <v>478</v>
      </c>
      <c r="E116" s="21"/>
      <c r="F116" s="21"/>
      <c r="G116" s="21">
        <f t="shared" si="1"/>
        <v>0</v>
      </c>
    </row>
    <row r="117" spans="2:7" x14ac:dyDescent="0.55000000000000004">
      <c r="B117" s="88"/>
      <c r="C117" s="88"/>
      <c r="D117" s="38" t="s">
        <v>479</v>
      </c>
      <c r="E117" s="21">
        <f>+E118+E119+E120+E121</f>
        <v>0</v>
      </c>
      <c r="F117" s="21">
        <f>+F118+F119+F120+F121</f>
        <v>0</v>
      </c>
      <c r="G117" s="21">
        <f t="shared" si="1"/>
        <v>0</v>
      </c>
    </row>
    <row r="118" spans="2:7" x14ac:dyDescent="0.55000000000000004">
      <c r="B118" s="88"/>
      <c r="C118" s="88"/>
      <c r="D118" s="38" t="s">
        <v>480</v>
      </c>
      <c r="E118" s="21"/>
      <c r="F118" s="21"/>
      <c r="G118" s="21">
        <f t="shared" si="1"/>
        <v>0</v>
      </c>
    </row>
    <row r="119" spans="2:7" x14ac:dyDescent="0.55000000000000004">
      <c r="B119" s="88"/>
      <c r="C119" s="88"/>
      <c r="D119" s="38" t="s">
        <v>481</v>
      </c>
      <c r="E119" s="21"/>
      <c r="F119" s="21"/>
      <c r="G119" s="21">
        <f t="shared" si="1"/>
        <v>0</v>
      </c>
    </row>
    <row r="120" spans="2:7" x14ac:dyDescent="0.55000000000000004">
      <c r="B120" s="88"/>
      <c r="C120" s="88"/>
      <c r="D120" s="38" t="s">
        <v>482</v>
      </c>
      <c r="E120" s="21"/>
      <c r="F120" s="21"/>
      <c r="G120" s="21">
        <f t="shared" si="1"/>
        <v>0</v>
      </c>
    </row>
    <row r="121" spans="2:7" x14ac:dyDescent="0.55000000000000004">
      <c r="B121" s="88"/>
      <c r="C121" s="88"/>
      <c r="D121" s="38" t="s">
        <v>483</v>
      </c>
      <c r="E121" s="21"/>
      <c r="F121" s="21"/>
      <c r="G121" s="21">
        <f t="shared" si="1"/>
        <v>0</v>
      </c>
    </row>
    <row r="122" spans="2:7" x14ac:dyDescent="0.55000000000000004">
      <c r="B122" s="88"/>
      <c r="C122" s="88"/>
      <c r="D122" s="38" t="s">
        <v>484</v>
      </c>
      <c r="E122" s="21"/>
      <c r="F122" s="21"/>
      <c r="G122" s="21">
        <f t="shared" si="1"/>
        <v>0</v>
      </c>
    </row>
    <row r="123" spans="2:7" x14ac:dyDescent="0.55000000000000004">
      <c r="B123" s="88"/>
      <c r="C123" s="88"/>
      <c r="D123" s="38" t="s">
        <v>485</v>
      </c>
      <c r="E123" s="21">
        <f>+E124+E125+E126</f>
        <v>0</v>
      </c>
      <c r="F123" s="21">
        <f>+F124+F125+F126</f>
        <v>0</v>
      </c>
      <c r="G123" s="21">
        <f t="shared" si="1"/>
        <v>0</v>
      </c>
    </row>
    <row r="124" spans="2:7" x14ac:dyDescent="0.55000000000000004">
      <c r="B124" s="88"/>
      <c r="C124" s="88"/>
      <c r="D124" s="38" t="s">
        <v>486</v>
      </c>
      <c r="E124" s="21"/>
      <c r="F124" s="21"/>
      <c r="G124" s="21">
        <f t="shared" si="1"/>
        <v>0</v>
      </c>
    </row>
    <row r="125" spans="2:7" x14ac:dyDescent="0.55000000000000004">
      <c r="B125" s="88"/>
      <c r="C125" s="88"/>
      <c r="D125" s="38" t="s">
        <v>487</v>
      </c>
      <c r="E125" s="21"/>
      <c r="F125" s="21"/>
      <c r="G125" s="21">
        <f t="shared" si="1"/>
        <v>0</v>
      </c>
    </row>
    <row r="126" spans="2:7" x14ac:dyDescent="0.55000000000000004">
      <c r="B126" s="88"/>
      <c r="C126" s="88"/>
      <c r="D126" s="38" t="s">
        <v>488</v>
      </c>
      <c r="E126" s="21"/>
      <c r="F126" s="21"/>
      <c r="G126" s="21">
        <f t="shared" si="1"/>
        <v>0</v>
      </c>
    </row>
    <row r="127" spans="2:7" x14ac:dyDescent="0.55000000000000004">
      <c r="B127" s="88"/>
      <c r="C127" s="88"/>
      <c r="D127" s="38" t="s">
        <v>489</v>
      </c>
      <c r="E127" s="21">
        <f>+E128+E129</f>
        <v>0</v>
      </c>
      <c r="F127" s="21">
        <f>+F128+F129</f>
        <v>0</v>
      </c>
      <c r="G127" s="21">
        <f t="shared" si="1"/>
        <v>0</v>
      </c>
    </row>
    <row r="128" spans="2:7" x14ac:dyDescent="0.55000000000000004">
      <c r="B128" s="88"/>
      <c r="C128" s="88"/>
      <c r="D128" s="38" t="s">
        <v>424</v>
      </c>
      <c r="E128" s="21"/>
      <c r="F128" s="21"/>
      <c r="G128" s="21">
        <f t="shared" si="1"/>
        <v>0</v>
      </c>
    </row>
    <row r="129" spans="2:7" x14ac:dyDescent="0.55000000000000004">
      <c r="B129" s="88"/>
      <c r="C129" s="88"/>
      <c r="D129" s="38" t="s">
        <v>490</v>
      </c>
      <c r="E129" s="21"/>
      <c r="F129" s="21"/>
      <c r="G129" s="21">
        <f t="shared" si="1"/>
        <v>0</v>
      </c>
    </row>
    <row r="130" spans="2:7" x14ac:dyDescent="0.55000000000000004">
      <c r="B130" s="88"/>
      <c r="C130" s="88"/>
      <c r="D130" s="38" t="s">
        <v>445</v>
      </c>
      <c r="E130" s="21">
        <f>+E131+E132+E133+E134+E135</f>
        <v>0</v>
      </c>
      <c r="F130" s="21">
        <f>+F131+F132+F133+F134+F135</f>
        <v>0</v>
      </c>
      <c r="G130" s="21">
        <f t="shared" si="1"/>
        <v>0</v>
      </c>
    </row>
    <row r="131" spans="2:7" x14ac:dyDescent="0.55000000000000004">
      <c r="B131" s="88"/>
      <c r="C131" s="88"/>
      <c r="D131" s="38" t="s">
        <v>446</v>
      </c>
      <c r="E131" s="21"/>
      <c r="F131" s="21"/>
      <c r="G131" s="21">
        <f t="shared" si="1"/>
        <v>0</v>
      </c>
    </row>
    <row r="132" spans="2:7" x14ac:dyDescent="0.55000000000000004">
      <c r="B132" s="88"/>
      <c r="C132" s="88"/>
      <c r="D132" s="38" t="s">
        <v>447</v>
      </c>
      <c r="E132" s="21"/>
      <c r="F132" s="21"/>
      <c r="G132" s="21">
        <f t="shared" si="1"/>
        <v>0</v>
      </c>
    </row>
    <row r="133" spans="2:7" x14ac:dyDescent="0.55000000000000004">
      <c r="B133" s="88"/>
      <c r="C133" s="88"/>
      <c r="D133" s="38" t="s">
        <v>450</v>
      </c>
      <c r="E133" s="21"/>
      <c r="F133" s="21"/>
      <c r="G133" s="21">
        <f t="shared" si="1"/>
        <v>0</v>
      </c>
    </row>
    <row r="134" spans="2:7" x14ac:dyDescent="0.55000000000000004">
      <c r="B134" s="88"/>
      <c r="C134" s="88"/>
      <c r="D134" s="38" t="s">
        <v>451</v>
      </c>
      <c r="E134" s="21"/>
      <c r="F134" s="21"/>
      <c r="G134" s="21">
        <f t="shared" si="1"/>
        <v>0</v>
      </c>
    </row>
    <row r="135" spans="2:7" x14ac:dyDescent="0.55000000000000004">
      <c r="B135" s="88"/>
      <c r="C135" s="88"/>
      <c r="D135" s="38" t="s">
        <v>452</v>
      </c>
      <c r="E135" s="21"/>
      <c r="F135" s="21"/>
      <c r="G135" s="21">
        <f t="shared" ref="G135:G198" si="2">E135-F135</f>
        <v>0</v>
      </c>
    </row>
    <row r="136" spans="2:7" x14ac:dyDescent="0.55000000000000004">
      <c r="B136" s="88"/>
      <c r="C136" s="88"/>
      <c r="D136" s="38" t="s">
        <v>149</v>
      </c>
      <c r="E136" s="21"/>
      <c r="F136" s="21"/>
      <c r="G136" s="21">
        <f t="shared" si="2"/>
        <v>0</v>
      </c>
    </row>
    <row r="137" spans="2:7" x14ac:dyDescent="0.55000000000000004">
      <c r="B137" s="88"/>
      <c r="C137" s="88"/>
      <c r="D137" s="38" t="s">
        <v>331</v>
      </c>
      <c r="E137" s="21">
        <f>+E138+E141+E142+E143</f>
        <v>0</v>
      </c>
      <c r="F137" s="21">
        <f>+F138+F141+F142+F143</f>
        <v>0</v>
      </c>
      <c r="G137" s="21">
        <f t="shared" si="2"/>
        <v>0</v>
      </c>
    </row>
    <row r="138" spans="2:7" x14ac:dyDescent="0.55000000000000004">
      <c r="B138" s="88"/>
      <c r="C138" s="88"/>
      <c r="D138" s="38" t="s">
        <v>457</v>
      </c>
      <c r="E138" s="21">
        <f>+E139+E140</f>
        <v>0</v>
      </c>
      <c r="F138" s="21">
        <f>+F139+F140</f>
        <v>0</v>
      </c>
      <c r="G138" s="21">
        <f t="shared" si="2"/>
        <v>0</v>
      </c>
    </row>
    <row r="139" spans="2:7" x14ac:dyDescent="0.55000000000000004">
      <c r="B139" s="88"/>
      <c r="C139" s="88"/>
      <c r="D139" s="38" t="s">
        <v>454</v>
      </c>
      <c r="E139" s="21"/>
      <c r="F139" s="21"/>
      <c r="G139" s="21">
        <f t="shared" si="2"/>
        <v>0</v>
      </c>
    </row>
    <row r="140" spans="2:7" x14ac:dyDescent="0.55000000000000004">
      <c r="B140" s="88"/>
      <c r="C140" s="88"/>
      <c r="D140" s="38" t="s">
        <v>430</v>
      </c>
      <c r="E140" s="21"/>
      <c r="F140" s="21"/>
      <c r="G140" s="21">
        <f t="shared" si="2"/>
        <v>0</v>
      </c>
    </row>
    <row r="141" spans="2:7" x14ac:dyDescent="0.55000000000000004">
      <c r="B141" s="88"/>
      <c r="C141" s="88"/>
      <c r="D141" s="38" t="s">
        <v>491</v>
      </c>
      <c r="E141" s="21"/>
      <c r="F141" s="21"/>
      <c r="G141" s="21">
        <f t="shared" si="2"/>
        <v>0</v>
      </c>
    </row>
    <row r="142" spans="2:7" x14ac:dyDescent="0.55000000000000004">
      <c r="B142" s="88"/>
      <c r="C142" s="88"/>
      <c r="D142" s="38" t="s">
        <v>484</v>
      </c>
      <c r="E142" s="21"/>
      <c r="F142" s="21"/>
      <c r="G142" s="21">
        <f t="shared" si="2"/>
        <v>0</v>
      </c>
    </row>
    <row r="143" spans="2:7" x14ac:dyDescent="0.55000000000000004">
      <c r="B143" s="88"/>
      <c r="C143" s="88"/>
      <c r="D143" s="38" t="s">
        <v>445</v>
      </c>
      <c r="E143" s="21">
        <f>+E144+E145+E146+E147+E148</f>
        <v>0</v>
      </c>
      <c r="F143" s="21">
        <f>+F144+F145+F146+F147+F148</f>
        <v>0</v>
      </c>
      <c r="G143" s="21">
        <f t="shared" si="2"/>
        <v>0</v>
      </c>
    </row>
    <row r="144" spans="2:7" x14ac:dyDescent="0.55000000000000004">
      <c r="B144" s="88"/>
      <c r="C144" s="88"/>
      <c r="D144" s="38" t="s">
        <v>446</v>
      </c>
      <c r="E144" s="21"/>
      <c r="F144" s="21"/>
      <c r="G144" s="21">
        <f t="shared" si="2"/>
        <v>0</v>
      </c>
    </row>
    <row r="145" spans="2:7" x14ac:dyDescent="0.55000000000000004">
      <c r="B145" s="88"/>
      <c r="C145" s="88"/>
      <c r="D145" s="38" t="s">
        <v>447</v>
      </c>
      <c r="E145" s="21"/>
      <c r="F145" s="21"/>
      <c r="G145" s="21">
        <f t="shared" si="2"/>
        <v>0</v>
      </c>
    </row>
    <row r="146" spans="2:7" x14ac:dyDescent="0.55000000000000004">
      <c r="B146" s="88"/>
      <c r="C146" s="88"/>
      <c r="D146" s="38" t="s">
        <v>450</v>
      </c>
      <c r="E146" s="21"/>
      <c r="F146" s="21"/>
      <c r="G146" s="21">
        <f t="shared" si="2"/>
        <v>0</v>
      </c>
    </row>
    <row r="147" spans="2:7" x14ac:dyDescent="0.55000000000000004">
      <c r="B147" s="88"/>
      <c r="C147" s="88"/>
      <c r="D147" s="38" t="s">
        <v>451</v>
      </c>
      <c r="E147" s="21"/>
      <c r="F147" s="21"/>
      <c r="G147" s="21">
        <f t="shared" si="2"/>
        <v>0</v>
      </c>
    </row>
    <row r="148" spans="2:7" x14ac:dyDescent="0.55000000000000004">
      <c r="B148" s="88"/>
      <c r="C148" s="88"/>
      <c r="D148" s="38" t="s">
        <v>452</v>
      </c>
      <c r="E148" s="21"/>
      <c r="F148" s="21"/>
      <c r="G148" s="21">
        <f t="shared" si="2"/>
        <v>0</v>
      </c>
    </row>
    <row r="149" spans="2:7" x14ac:dyDescent="0.55000000000000004">
      <c r="B149" s="88"/>
      <c r="C149" s="88"/>
      <c r="D149" s="38" t="s">
        <v>332</v>
      </c>
      <c r="E149" s="21">
        <f>+E150+E151+E152+E153+E154+E155+E156+E157+E158+E159+E162+E168</f>
        <v>0</v>
      </c>
      <c r="F149" s="21">
        <f>+F150+F151+F152+F153+F154+F155+F156+F157+F158+F159+F162+F168</f>
        <v>0</v>
      </c>
      <c r="G149" s="21">
        <f t="shared" si="2"/>
        <v>0</v>
      </c>
    </row>
    <row r="150" spans="2:7" x14ac:dyDescent="0.55000000000000004">
      <c r="B150" s="88"/>
      <c r="C150" s="88"/>
      <c r="D150" s="38" t="s">
        <v>492</v>
      </c>
      <c r="E150" s="21"/>
      <c r="F150" s="21"/>
      <c r="G150" s="21">
        <f t="shared" si="2"/>
        <v>0</v>
      </c>
    </row>
    <row r="151" spans="2:7" x14ac:dyDescent="0.55000000000000004">
      <c r="B151" s="88"/>
      <c r="C151" s="88"/>
      <c r="D151" s="38" t="s">
        <v>493</v>
      </c>
      <c r="E151" s="21"/>
      <c r="F151" s="21"/>
      <c r="G151" s="21">
        <f t="shared" si="2"/>
        <v>0</v>
      </c>
    </row>
    <row r="152" spans="2:7" x14ac:dyDescent="0.55000000000000004">
      <c r="B152" s="88"/>
      <c r="C152" s="88"/>
      <c r="D152" s="38" t="s">
        <v>494</v>
      </c>
      <c r="E152" s="21"/>
      <c r="F152" s="21"/>
      <c r="G152" s="21">
        <f t="shared" si="2"/>
        <v>0</v>
      </c>
    </row>
    <row r="153" spans="2:7" x14ac:dyDescent="0.55000000000000004">
      <c r="B153" s="88"/>
      <c r="C153" s="88"/>
      <c r="D153" s="38" t="s">
        <v>495</v>
      </c>
      <c r="E153" s="21"/>
      <c r="F153" s="21"/>
      <c r="G153" s="21">
        <f t="shared" si="2"/>
        <v>0</v>
      </c>
    </row>
    <row r="154" spans="2:7" x14ac:dyDescent="0.55000000000000004">
      <c r="B154" s="88"/>
      <c r="C154" s="88"/>
      <c r="D154" s="38" t="s">
        <v>496</v>
      </c>
      <c r="E154" s="21"/>
      <c r="F154" s="21"/>
      <c r="G154" s="21">
        <f t="shared" si="2"/>
        <v>0</v>
      </c>
    </row>
    <row r="155" spans="2:7" x14ac:dyDescent="0.55000000000000004">
      <c r="B155" s="88"/>
      <c r="C155" s="88"/>
      <c r="D155" s="38" t="s">
        <v>497</v>
      </c>
      <c r="E155" s="21"/>
      <c r="F155" s="21"/>
      <c r="G155" s="21">
        <f t="shared" si="2"/>
        <v>0</v>
      </c>
    </row>
    <row r="156" spans="2:7" x14ac:dyDescent="0.55000000000000004">
      <c r="B156" s="88"/>
      <c r="C156" s="88"/>
      <c r="D156" s="38" t="s">
        <v>498</v>
      </c>
      <c r="E156" s="21"/>
      <c r="F156" s="21"/>
      <c r="G156" s="21">
        <f t="shared" si="2"/>
        <v>0</v>
      </c>
    </row>
    <row r="157" spans="2:7" x14ac:dyDescent="0.55000000000000004">
      <c r="B157" s="88"/>
      <c r="C157" s="88"/>
      <c r="D157" s="38" t="s">
        <v>499</v>
      </c>
      <c r="E157" s="21"/>
      <c r="F157" s="21"/>
      <c r="G157" s="21">
        <f t="shared" si="2"/>
        <v>0</v>
      </c>
    </row>
    <row r="158" spans="2:7" x14ac:dyDescent="0.55000000000000004">
      <c r="B158" s="88"/>
      <c r="C158" s="88"/>
      <c r="D158" s="38" t="s">
        <v>500</v>
      </c>
      <c r="E158" s="21"/>
      <c r="F158" s="21"/>
      <c r="G158" s="21">
        <f t="shared" si="2"/>
        <v>0</v>
      </c>
    </row>
    <row r="159" spans="2:7" x14ac:dyDescent="0.55000000000000004">
      <c r="B159" s="88"/>
      <c r="C159" s="88"/>
      <c r="D159" s="38" t="s">
        <v>501</v>
      </c>
      <c r="E159" s="21">
        <f>+E160+E161</f>
        <v>0</v>
      </c>
      <c r="F159" s="21">
        <f>+F160+F161</f>
        <v>0</v>
      </c>
      <c r="G159" s="21">
        <f t="shared" si="2"/>
        <v>0</v>
      </c>
    </row>
    <row r="160" spans="2:7" x14ac:dyDescent="0.55000000000000004">
      <c r="B160" s="88"/>
      <c r="C160" s="88"/>
      <c r="D160" s="38" t="s">
        <v>502</v>
      </c>
      <c r="E160" s="21"/>
      <c r="F160" s="21"/>
      <c r="G160" s="21">
        <f t="shared" si="2"/>
        <v>0</v>
      </c>
    </row>
    <row r="161" spans="2:7" x14ac:dyDescent="0.55000000000000004">
      <c r="B161" s="88"/>
      <c r="C161" s="88"/>
      <c r="D161" s="38" t="s">
        <v>503</v>
      </c>
      <c r="E161" s="21"/>
      <c r="F161" s="21"/>
      <c r="G161" s="21">
        <f t="shared" si="2"/>
        <v>0</v>
      </c>
    </row>
    <row r="162" spans="2:7" x14ac:dyDescent="0.55000000000000004">
      <c r="B162" s="88"/>
      <c r="C162" s="88"/>
      <c r="D162" s="38" t="s">
        <v>504</v>
      </c>
      <c r="E162" s="21">
        <f>+E163+E164+E165+E166+E167</f>
        <v>0</v>
      </c>
      <c r="F162" s="21">
        <f>+F163+F164+F165+F166+F167</f>
        <v>0</v>
      </c>
      <c r="G162" s="21">
        <f t="shared" si="2"/>
        <v>0</v>
      </c>
    </row>
    <row r="163" spans="2:7" x14ac:dyDescent="0.55000000000000004">
      <c r="B163" s="88"/>
      <c r="C163" s="88"/>
      <c r="D163" s="38" t="s">
        <v>446</v>
      </c>
      <c r="E163" s="21"/>
      <c r="F163" s="21"/>
      <c r="G163" s="21">
        <f t="shared" si="2"/>
        <v>0</v>
      </c>
    </row>
    <row r="164" spans="2:7" x14ac:dyDescent="0.55000000000000004">
      <c r="B164" s="88"/>
      <c r="C164" s="88"/>
      <c r="D164" s="38" t="s">
        <v>447</v>
      </c>
      <c r="E164" s="21"/>
      <c r="F164" s="21"/>
      <c r="G164" s="21">
        <f t="shared" si="2"/>
        <v>0</v>
      </c>
    </row>
    <row r="165" spans="2:7" x14ac:dyDescent="0.55000000000000004">
      <c r="B165" s="88"/>
      <c r="C165" s="88"/>
      <c r="D165" s="38" t="s">
        <v>450</v>
      </c>
      <c r="E165" s="21"/>
      <c r="F165" s="21"/>
      <c r="G165" s="21">
        <f t="shared" si="2"/>
        <v>0</v>
      </c>
    </row>
    <row r="166" spans="2:7" x14ac:dyDescent="0.55000000000000004">
      <c r="B166" s="88"/>
      <c r="C166" s="88"/>
      <c r="D166" s="38" t="s">
        <v>451</v>
      </c>
      <c r="E166" s="21"/>
      <c r="F166" s="21"/>
      <c r="G166" s="21">
        <f t="shared" si="2"/>
        <v>0</v>
      </c>
    </row>
    <row r="167" spans="2:7" x14ac:dyDescent="0.55000000000000004">
      <c r="B167" s="88"/>
      <c r="C167" s="88"/>
      <c r="D167" s="38" t="s">
        <v>505</v>
      </c>
      <c r="E167" s="21"/>
      <c r="F167" s="21"/>
      <c r="G167" s="21">
        <f t="shared" si="2"/>
        <v>0</v>
      </c>
    </row>
    <row r="168" spans="2:7" x14ac:dyDescent="0.55000000000000004">
      <c r="B168" s="88"/>
      <c r="C168" s="88"/>
      <c r="D168" s="38" t="s">
        <v>149</v>
      </c>
      <c r="E168" s="21"/>
      <c r="F168" s="21"/>
      <c r="G168" s="21">
        <f t="shared" si="2"/>
        <v>0</v>
      </c>
    </row>
    <row r="169" spans="2:7" x14ac:dyDescent="0.55000000000000004">
      <c r="B169" s="88"/>
      <c r="C169" s="88"/>
      <c r="D169" s="38" t="s">
        <v>333</v>
      </c>
      <c r="E169" s="21">
        <f>+E170</f>
        <v>0</v>
      </c>
      <c r="F169" s="21">
        <f>+F170</f>
        <v>0</v>
      </c>
      <c r="G169" s="21">
        <f t="shared" si="2"/>
        <v>0</v>
      </c>
    </row>
    <row r="170" spans="2:7" x14ac:dyDescent="0.55000000000000004">
      <c r="B170" s="88"/>
      <c r="C170" s="88"/>
      <c r="D170" s="38" t="s">
        <v>445</v>
      </c>
      <c r="E170" s="21">
        <f>+E171+E172</f>
        <v>0</v>
      </c>
      <c r="F170" s="21">
        <f>+F171+F172</f>
        <v>0</v>
      </c>
      <c r="G170" s="21">
        <f t="shared" si="2"/>
        <v>0</v>
      </c>
    </row>
    <row r="171" spans="2:7" x14ac:dyDescent="0.55000000000000004">
      <c r="B171" s="88"/>
      <c r="C171" s="88"/>
      <c r="D171" s="38" t="s">
        <v>506</v>
      </c>
      <c r="E171" s="21"/>
      <c r="F171" s="21"/>
      <c r="G171" s="21">
        <f t="shared" si="2"/>
        <v>0</v>
      </c>
    </row>
    <row r="172" spans="2:7" x14ac:dyDescent="0.55000000000000004">
      <c r="B172" s="88"/>
      <c r="C172" s="88"/>
      <c r="D172" s="38" t="s">
        <v>507</v>
      </c>
      <c r="E172" s="21"/>
      <c r="F172" s="21"/>
      <c r="G172" s="21">
        <f t="shared" si="2"/>
        <v>0</v>
      </c>
    </row>
    <row r="173" spans="2:7" x14ac:dyDescent="0.55000000000000004">
      <c r="B173" s="88"/>
      <c r="C173" s="88"/>
      <c r="D173" s="38" t="s">
        <v>334</v>
      </c>
      <c r="E173" s="21">
        <f>+E174</f>
        <v>0</v>
      </c>
      <c r="F173" s="21">
        <f>+F174</f>
        <v>0</v>
      </c>
      <c r="G173" s="21">
        <f t="shared" si="2"/>
        <v>0</v>
      </c>
    </row>
    <row r="174" spans="2:7" x14ac:dyDescent="0.55000000000000004">
      <c r="B174" s="88"/>
      <c r="C174" s="88"/>
      <c r="D174" s="38" t="s">
        <v>445</v>
      </c>
      <c r="E174" s="21">
        <f>+E175+E176</f>
        <v>0</v>
      </c>
      <c r="F174" s="21">
        <f>+F175+F176</f>
        <v>0</v>
      </c>
      <c r="G174" s="21">
        <f t="shared" si="2"/>
        <v>0</v>
      </c>
    </row>
    <row r="175" spans="2:7" x14ac:dyDescent="0.55000000000000004">
      <c r="B175" s="88"/>
      <c r="C175" s="88"/>
      <c r="D175" s="38" t="s">
        <v>508</v>
      </c>
      <c r="E175" s="21"/>
      <c r="F175" s="21"/>
      <c r="G175" s="21">
        <f t="shared" si="2"/>
        <v>0</v>
      </c>
    </row>
    <row r="176" spans="2:7" x14ac:dyDescent="0.55000000000000004">
      <c r="B176" s="88"/>
      <c r="C176" s="88"/>
      <c r="D176" s="38" t="s">
        <v>507</v>
      </c>
      <c r="E176" s="21"/>
      <c r="F176" s="21"/>
      <c r="G176" s="21">
        <f t="shared" si="2"/>
        <v>0</v>
      </c>
    </row>
    <row r="177" spans="2:7" x14ac:dyDescent="0.55000000000000004">
      <c r="B177" s="88"/>
      <c r="C177" s="88"/>
      <c r="D177" s="38" t="s">
        <v>335</v>
      </c>
      <c r="E177" s="21">
        <f>+E178</f>
        <v>0</v>
      </c>
      <c r="F177" s="21">
        <f>+F178</f>
        <v>0</v>
      </c>
      <c r="G177" s="21">
        <f t="shared" si="2"/>
        <v>0</v>
      </c>
    </row>
    <row r="178" spans="2:7" x14ac:dyDescent="0.55000000000000004">
      <c r="B178" s="88"/>
      <c r="C178" s="88"/>
      <c r="D178" s="38" t="s">
        <v>445</v>
      </c>
      <c r="E178" s="21">
        <f>+E179</f>
        <v>0</v>
      </c>
      <c r="F178" s="21">
        <f>+F179</f>
        <v>0</v>
      </c>
      <c r="G178" s="21">
        <f t="shared" si="2"/>
        <v>0</v>
      </c>
    </row>
    <row r="179" spans="2:7" x14ac:dyDescent="0.55000000000000004">
      <c r="B179" s="88"/>
      <c r="C179" s="88"/>
      <c r="D179" s="38" t="s">
        <v>507</v>
      </c>
      <c r="E179" s="21"/>
      <c r="F179" s="21"/>
      <c r="G179" s="21">
        <f t="shared" si="2"/>
        <v>0</v>
      </c>
    </row>
    <row r="180" spans="2:7" x14ac:dyDescent="0.55000000000000004">
      <c r="B180" s="88"/>
      <c r="C180" s="88"/>
      <c r="D180" s="38" t="s">
        <v>336</v>
      </c>
      <c r="E180" s="21">
        <f>+E181</f>
        <v>0</v>
      </c>
      <c r="F180" s="21">
        <f>+F181</f>
        <v>0</v>
      </c>
      <c r="G180" s="21">
        <f t="shared" si="2"/>
        <v>0</v>
      </c>
    </row>
    <row r="181" spans="2:7" x14ac:dyDescent="0.55000000000000004">
      <c r="B181" s="88"/>
      <c r="C181" s="88"/>
      <c r="D181" s="38" t="s">
        <v>509</v>
      </c>
      <c r="E181" s="21"/>
      <c r="F181" s="21"/>
      <c r="G181" s="21">
        <f t="shared" si="2"/>
        <v>0</v>
      </c>
    </row>
    <row r="182" spans="2:7" x14ac:dyDescent="0.55000000000000004">
      <c r="B182" s="88"/>
      <c r="C182" s="88"/>
      <c r="D182" s="38" t="s">
        <v>337</v>
      </c>
      <c r="E182" s="21">
        <v>8453564</v>
      </c>
      <c r="F182" s="21">
        <v>6794066</v>
      </c>
      <c r="G182" s="21">
        <f t="shared" si="2"/>
        <v>1659498</v>
      </c>
    </row>
    <row r="183" spans="2:7" x14ac:dyDescent="0.55000000000000004">
      <c r="B183" s="88"/>
      <c r="C183" s="88"/>
      <c r="D183" s="38" t="s">
        <v>338</v>
      </c>
      <c r="E183" s="21"/>
      <c r="F183" s="21"/>
      <c r="G183" s="21">
        <f t="shared" si="2"/>
        <v>0</v>
      </c>
    </row>
    <row r="184" spans="2:7" x14ac:dyDescent="0.55000000000000004">
      <c r="B184" s="88"/>
      <c r="C184" s="89"/>
      <c r="D184" s="42" t="s">
        <v>339</v>
      </c>
      <c r="E184" s="23">
        <f>+E6+E54+E70+E81+E106+E107+E137+E149+E169+E173+E177+E180+E182+E183</f>
        <v>8453564</v>
      </c>
      <c r="F184" s="23">
        <f>+F6+F54+F70+F81+F106+F107+F137+F149+F169+F173+F177+F180+F182+F183</f>
        <v>6794066</v>
      </c>
      <c r="G184" s="23">
        <f t="shared" si="2"/>
        <v>1659498</v>
      </c>
    </row>
    <row r="185" spans="2:7" x14ac:dyDescent="0.55000000000000004">
      <c r="B185" s="88"/>
      <c r="C185" s="87" t="s">
        <v>340</v>
      </c>
      <c r="D185" s="38" t="s">
        <v>341</v>
      </c>
      <c r="E185" s="21">
        <f>+E186+E187+E188+E189+E190+E191+E192+E193+E194+E195</f>
        <v>0</v>
      </c>
      <c r="F185" s="21">
        <f>+F186+F187+F188+F189+F190+F191+F192+F193+F194+F195</f>
        <v>0</v>
      </c>
      <c r="G185" s="21">
        <f t="shared" si="2"/>
        <v>0</v>
      </c>
    </row>
    <row r="186" spans="2:7" x14ac:dyDescent="0.55000000000000004">
      <c r="B186" s="88"/>
      <c r="C186" s="88"/>
      <c r="D186" s="38" t="s">
        <v>510</v>
      </c>
      <c r="E186" s="21"/>
      <c r="F186" s="21"/>
      <c r="G186" s="21">
        <f t="shared" si="2"/>
        <v>0</v>
      </c>
    </row>
    <row r="187" spans="2:7" x14ac:dyDescent="0.55000000000000004">
      <c r="B187" s="88"/>
      <c r="C187" s="88"/>
      <c r="D187" s="38" t="s">
        <v>511</v>
      </c>
      <c r="E187" s="21"/>
      <c r="F187" s="21"/>
      <c r="G187" s="21">
        <f t="shared" si="2"/>
        <v>0</v>
      </c>
    </row>
    <row r="188" spans="2:7" x14ac:dyDescent="0.55000000000000004">
      <c r="B188" s="88"/>
      <c r="C188" s="88"/>
      <c r="D188" s="38" t="s">
        <v>512</v>
      </c>
      <c r="E188" s="21"/>
      <c r="F188" s="21"/>
      <c r="G188" s="21">
        <f t="shared" si="2"/>
        <v>0</v>
      </c>
    </row>
    <row r="189" spans="2:7" x14ac:dyDescent="0.55000000000000004">
      <c r="B189" s="88"/>
      <c r="C189" s="88"/>
      <c r="D189" s="38" t="s">
        <v>513</v>
      </c>
      <c r="E189" s="21"/>
      <c r="F189" s="21"/>
      <c r="G189" s="21">
        <f t="shared" si="2"/>
        <v>0</v>
      </c>
    </row>
    <row r="190" spans="2:7" x14ac:dyDescent="0.55000000000000004">
      <c r="B190" s="88"/>
      <c r="C190" s="88"/>
      <c r="D190" s="38" t="s">
        <v>514</v>
      </c>
      <c r="E190" s="21"/>
      <c r="F190" s="21"/>
      <c r="G190" s="21">
        <f t="shared" si="2"/>
        <v>0</v>
      </c>
    </row>
    <row r="191" spans="2:7" x14ac:dyDescent="0.55000000000000004">
      <c r="B191" s="88"/>
      <c r="C191" s="88"/>
      <c r="D191" s="38" t="s">
        <v>515</v>
      </c>
      <c r="E191" s="21"/>
      <c r="F191" s="21"/>
      <c r="G191" s="21">
        <f t="shared" si="2"/>
        <v>0</v>
      </c>
    </row>
    <row r="192" spans="2:7" x14ac:dyDescent="0.55000000000000004">
      <c r="B192" s="88"/>
      <c r="C192" s="88"/>
      <c r="D192" s="38" t="s">
        <v>516</v>
      </c>
      <c r="E192" s="21"/>
      <c r="F192" s="21"/>
      <c r="G192" s="21">
        <f t="shared" si="2"/>
        <v>0</v>
      </c>
    </row>
    <row r="193" spans="2:7" x14ac:dyDescent="0.55000000000000004">
      <c r="B193" s="88"/>
      <c r="C193" s="88"/>
      <c r="D193" s="38" t="s">
        <v>517</v>
      </c>
      <c r="E193" s="21"/>
      <c r="F193" s="21"/>
      <c r="G193" s="21">
        <f t="shared" si="2"/>
        <v>0</v>
      </c>
    </row>
    <row r="194" spans="2:7" x14ac:dyDescent="0.55000000000000004">
      <c r="B194" s="88"/>
      <c r="C194" s="88"/>
      <c r="D194" s="38" t="s">
        <v>518</v>
      </c>
      <c r="E194" s="21"/>
      <c r="F194" s="21"/>
      <c r="G194" s="21">
        <f t="shared" si="2"/>
        <v>0</v>
      </c>
    </row>
    <row r="195" spans="2:7" x14ac:dyDescent="0.55000000000000004">
      <c r="B195" s="88"/>
      <c r="C195" s="88"/>
      <c r="D195" s="38" t="s">
        <v>519</v>
      </c>
      <c r="E195" s="21"/>
      <c r="F195" s="21"/>
      <c r="G195" s="21">
        <f t="shared" si="2"/>
        <v>0</v>
      </c>
    </row>
    <row r="196" spans="2:7" x14ac:dyDescent="0.55000000000000004">
      <c r="B196" s="88"/>
      <c r="C196" s="88"/>
      <c r="D196" s="38" t="s">
        <v>342</v>
      </c>
      <c r="E196" s="21">
        <f>+E197+E198+E199+E200+E201+E202+E203+E204+E205+E206+E207+E208+E209+E210+E211+E212+E213+E214+E215+E216+E217+E218+E219+E220+E221+E222+E223+E224</f>
        <v>1371878</v>
      </c>
      <c r="F196" s="21">
        <f>+F197+F198+F199+F200+F201+F202+F203+F204+F205+F206+F207+F208+F209+F210+F211+F212+F213+F214+F215+F216+F217+F218+F219+F220+F221+F222+F223+F224</f>
        <v>936277</v>
      </c>
      <c r="G196" s="21">
        <f t="shared" si="2"/>
        <v>435601</v>
      </c>
    </row>
    <row r="197" spans="2:7" x14ac:dyDescent="0.55000000000000004">
      <c r="B197" s="88"/>
      <c r="C197" s="88"/>
      <c r="D197" s="38" t="s">
        <v>520</v>
      </c>
      <c r="E197" s="21"/>
      <c r="F197" s="21"/>
      <c r="G197" s="21">
        <f t="shared" si="2"/>
        <v>0</v>
      </c>
    </row>
    <row r="198" spans="2:7" x14ac:dyDescent="0.55000000000000004">
      <c r="B198" s="88"/>
      <c r="C198" s="88"/>
      <c r="D198" s="38" t="s">
        <v>521</v>
      </c>
      <c r="E198" s="21"/>
      <c r="F198" s="21"/>
      <c r="G198" s="21">
        <f t="shared" si="2"/>
        <v>0</v>
      </c>
    </row>
    <row r="199" spans="2:7" x14ac:dyDescent="0.55000000000000004">
      <c r="B199" s="88"/>
      <c r="C199" s="88"/>
      <c r="D199" s="38" t="s">
        <v>522</v>
      </c>
      <c r="E199" s="21"/>
      <c r="F199" s="21"/>
      <c r="G199" s="21">
        <f t="shared" ref="G199:G262" si="3">E199-F199</f>
        <v>0</v>
      </c>
    </row>
    <row r="200" spans="2:7" x14ac:dyDescent="0.55000000000000004">
      <c r="B200" s="88"/>
      <c r="C200" s="88"/>
      <c r="D200" s="38" t="s">
        <v>523</v>
      </c>
      <c r="E200" s="21"/>
      <c r="F200" s="21"/>
      <c r="G200" s="21">
        <f t="shared" si="3"/>
        <v>0</v>
      </c>
    </row>
    <row r="201" spans="2:7" x14ac:dyDescent="0.55000000000000004">
      <c r="B201" s="88"/>
      <c r="C201" s="88"/>
      <c r="D201" s="38" t="s">
        <v>524</v>
      </c>
      <c r="E201" s="21"/>
      <c r="F201" s="21"/>
      <c r="G201" s="21">
        <f t="shared" si="3"/>
        <v>0</v>
      </c>
    </row>
    <row r="202" spans="2:7" x14ac:dyDescent="0.55000000000000004">
      <c r="B202" s="88"/>
      <c r="C202" s="88"/>
      <c r="D202" s="38" t="s">
        <v>525</v>
      </c>
      <c r="E202" s="21"/>
      <c r="F202" s="21"/>
      <c r="G202" s="21">
        <f t="shared" si="3"/>
        <v>0</v>
      </c>
    </row>
    <row r="203" spans="2:7" x14ac:dyDescent="0.55000000000000004">
      <c r="B203" s="88"/>
      <c r="C203" s="88"/>
      <c r="D203" s="38" t="s">
        <v>526</v>
      </c>
      <c r="E203" s="21"/>
      <c r="F203" s="21"/>
      <c r="G203" s="21">
        <f t="shared" si="3"/>
        <v>0</v>
      </c>
    </row>
    <row r="204" spans="2:7" x14ac:dyDescent="0.55000000000000004">
      <c r="B204" s="88"/>
      <c r="C204" s="88"/>
      <c r="D204" s="38" t="s">
        <v>527</v>
      </c>
      <c r="E204" s="21"/>
      <c r="F204" s="21"/>
      <c r="G204" s="21">
        <f t="shared" si="3"/>
        <v>0</v>
      </c>
    </row>
    <row r="205" spans="2:7" x14ac:dyDescent="0.55000000000000004">
      <c r="B205" s="88"/>
      <c r="C205" s="88"/>
      <c r="D205" s="38" t="s">
        <v>528</v>
      </c>
      <c r="E205" s="21"/>
      <c r="F205" s="21"/>
      <c r="G205" s="21">
        <f t="shared" si="3"/>
        <v>0</v>
      </c>
    </row>
    <row r="206" spans="2:7" x14ac:dyDescent="0.55000000000000004">
      <c r="B206" s="88"/>
      <c r="C206" s="88"/>
      <c r="D206" s="38" t="s">
        <v>529</v>
      </c>
      <c r="E206" s="21"/>
      <c r="F206" s="21"/>
      <c r="G206" s="21">
        <f t="shared" si="3"/>
        <v>0</v>
      </c>
    </row>
    <row r="207" spans="2:7" x14ac:dyDescent="0.55000000000000004">
      <c r="B207" s="88"/>
      <c r="C207" s="88"/>
      <c r="D207" s="38" t="s">
        <v>530</v>
      </c>
      <c r="E207" s="21"/>
      <c r="F207" s="21"/>
      <c r="G207" s="21">
        <f t="shared" si="3"/>
        <v>0</v>
      </c>
    </row>
    <row r="208" spans="2:7" x14ac:dyDescent="0.55000000000000004">
      <c r="B208" s="88"/>
      <c r="C208" s="88"/>
      <c r="D208" s="38" t="s">
        <v>531</v>
      </c>
      <c r="E208" s="21"/>
      <c r="F208" s="21"/>
      <c r="G208" s="21">
        <f t="shared" si="3"/>
        <v>0</v>
      </c>
    </row>
    <row r="209" spans="2:7" x14ac:dyDescent="0.55000000000000004">
      <c r="B209" s="88"/>
      <c r="C209" s="88"/>
      <c r="D209" s="38" t="s">
        <v>532</v>
      </c>
      <c r="E209" s="21"/>
      <c r="F209" s="21"/>
      <c r="G209" s="21">
        <f t="shared" si="3"/>
        <v>0</v>
      </c>
    </row>
    <row r="210" spans="2:7" x14ac:dyDescent="0.55000000000000004">
      <c r="B210" s="88"/>
      <c r="C210" s="88"/>
      <c r="D210" s="38" t="s">
        <v>533</v>
      </c>
      <c r="E210" s="21"/>
      <c r="F210" s="21"/>
      <c r="G210" s="21">
        <f t="shared" si="3"/>
        <v>0</v>
      </c>
    </row>
    <row r="211" spans="2:7" x14ac:dyDescent="0.55000000000000004">
      <c r="B211" s="88"/>
      <c r="C211" s="88"/>
      <c r="D211" s="38" t="s">
        <v>534</v>
      </c>
      <c r="E211" s="21"/>
      <c r="F211" s="21"/>
      <c r="G211" s="21">
        <f t="shared" si="3"/>
        <v>0</v>
      </c>
    </row>
    <row r="212" spans="2:7" x14ac:dyDescent="0.55000000000000004">
      <c r="B212" s="88"/>
      <c r="C212" s="88"/>
      <c r="D212" s="38" t="s">
        <v>535</v>
      </c>
      <c r="E212" s="21"/>
      <c r="F212" s="21"/>
      <c r="G212" s="21">
        <f t="shared" si="3"/>
        <v>0</v>
      </c>
    </row>
    <row r="213" spans="2:7" x14ac:dyDescent="0.55000000000000004">
      <c r="B213" s="88"/>
      <c r="C213" s="88"/>
      <c r="D213" s="38" t="s">
        <v>536</v>
      </c>
      <c r="E213" s="21"/>
      <c r="F213" s="21"/>
      <c r="G213" s="21">
        <f t="shared" si="3"/>
        <v>0</v>
      </c>
    </row>
    <row r="214" spans="2:7" x14ac:dyDescent="0.55000000000000004">
      <c r="B214" s="88"/>
      <c r="C214" s="88"/>
      <c r="D214" s="38" t="s">
        <v>537</v>
      </c>
      <c r="E214" s="21"/>
      <c r="F214" s="21"/>
      <c r="G214" s="21">
        <f t="shared" si="3"/>
        <v>0</v>
      </c>
    </row>
    <row r="215" spans="2:7" x14ac:dyDescent="0.55000000000000004">
      <c r="B215" s="88"/>
      <c r="C215" s="88"/>
      <c r="D215" s="38" t="s">
        <v>538</v>
      </c>
      <c r="E215" s="21"/>
      <c r="F215" s="21"/>
      <c r="G215" s="21">
        <f t="shared" si="3"/>
        <v>0</v>
      </c>
    </row>
    <row r="216" spans="2:7" x14ac:dyDescent="0.55000000000000004">
      <c r="B216" s="88"/>
      <c r="C216" s="88"/>
      <c r="D216" s="38" t="s">
        <v>539</v>
      </c>
      <c r="E216" s="21"/>
      <c r="F216" s="21"/>
      <c r="G216" s="21">
        <f t="shared" si="3"/>
        <v>0</v>
      </c>
    </row>
    <row r="217" spans="2:7" x14ac:dyDescent="0.55000000000000004">
      <c r="B217" s="88"/>
      <c r="C217" s="88"/>
      <c r="D217" s="38" t="s">
        <v>540</v>
      </c>
      <c r="E217" s="21"/>
      <c r="F217" s="21"/>
      <c r="G217" s="21">
        <f t="shared" si="3"/>
        <v>0</v>
      </c>
    </row>
    <row r="218" spans="2:7" x14ac:dyDescent="0.55000000000000004">
      <c r="B218" s="88"/>
      <c r="C218" s="88"/>
      <c r="D218" s="38" t="s">
        <v>242</v>
      </c>
      <c r="E218" s="21"/>
      <c r="F218" s="21"/>
      <c r="G218" s="21">
        <f t="shared" si="3"/>
        <v>0</v>
      </c>
    </row>
    <row r="219" spans="2:7" x14ac:dyDescent="0.55000000000000004">
      <c r="B219" s="88"/>
      <c r="C219" s="88"/>
      <c r="D219" s="38" t="s">
        <v>541</v>
      </c>
      <c r="E219" s="21"/>
      <c r="F219" s="21"/>
      <c r="G219" s="21">
        <f t="shared" si="3"/>
        <v>0</v>
      </c>
    </row>
    <row r="220" spans="2:7" x14ac:dyDescent="0.55000000000000004">
      <c r="B220" s="88"/>
      <c r="C220" s="88"/>
      <c r="D220" s="38" t="s">
        <v>542</v>
      </c>
      <c r="E220" s="21">
        <v>1371878</v>
      </c>
      <c r="F220" s="21">
        <v>936277</v>
      </c>
      <c r="G220" s="21">
        <f t="shared" si="3"/>
        <v>435601</v>
      </c>
    </row>
    <row r="221" spans="2:7" x14ac:dyDescent="0.55000000000000004">
      <c r="B221" s="88"/>
      <c r="C221" s="88"/>
      <c r="D221" s="38" t="s">
        <v>543</v>
      </c>
      <c r="E221" s="21"/>
      <c r="F221" s="21"/>
      <c r="G221" s="21">
        <f t="shared" si="3"/>
        <v>0</v>
      </c>
    </row>
    <row r="222" spans="2:7" x14ac:dyDescent="0.55000000000000004">
      <c r="B222" s="88"/>
      <c r="C222" s="88"/>
      <c r="D222" s="38" t="s">
        <v>544</v>
      </c>
      <c r="E222" s="21"/>
      <c r="F222" s="21"/>
      <c r="G222" s="21">
        <f t="shared" si="3"/>
        <v>0</v>
      </c>
    </row>
    <row r="223" spans="2:7" x14ac:dyDescent="0.55000000000000004">
      <c r="B223" s="88"/>
      <c r="C223" s="88"/>
      <c r="D223" s="38" t="s">
        <v>545</v>
      </c>
      <c r="E223" s="21"/>
      <c r="F223" s="21"/>
      <c r="G223" s="21">
        <f t="shared" si="3"/>
        <v>0</v>
      </c>
    </row>
    <row r="224" spans="2:7" x14ac:dyDescent="0.55000000000000004">
      <c r="B224" s="88"/>
      <c r="C224" s="88"/>
      <c r="D224" s="38" t="s">
        <v>546</v>
      </c>
      <c r="E224" s="21"/>
      <c r="F224" s="21"/>
      <c r="G224" s="21">
        <f t="shared" si="3"/>
        <v>0</v>
      </c>
    </row>
    <row r="225" spans="2:7" x14ac:dyDescent="0.55000000000000004">
      <c r="B225" s="88"/>
      <c r="C225" s="88"/>
      <c r="D225" s="38" t="s">
        <v>343</v>
      </c>
      <c r="E225" s="21">
        <f>+E226+E227+E228+E229+E230+E231+E232+E233+E234+E235+E236+E237+E238+E239+E240+E241+E242+E243+E244+E245+E246+E247</f>
        <v>3898697</v>
      </c>
      <c r="F225" s="21">
        <f>+F226+F227+F228+F229+F230+F231+F232+F233+F234+F235+F236+F237+F238+F239+F240+F241+F242+F243+F244+F245+F246+F247</f>
        <v>1842501</v>
      </c>
      <c r="G225" s="21">
        <f t="shared" si="3"/>
        <v>2056196</v>
      </c>
    </row>
    <row r="226" spans="2:7" x14ac:dyDescent="0.55000000000000004">
      <c r="B226" s="88"/>
      <c r="C226" s="88"/>
      <c r="D226" s="38" t="s">
        <v>547</v>
      </c>
      <c r="E226" s="21"/>
      <c r="F226" s="21"/>
      <c r="G226" s="21">
        <f t="shared" si="3"/>
        <v>0</v>
      </c>
    </row>
    <row r="227" spans="2:7" x14ac:dyDescent="0.55000000000000004">
      <c r="B227" s="88"/>
      <c r="C227" s="88"/>
      <c r="D227" s="38" t="s">
        <v>548</v>
      </c>
      <c r="E227" s="21"/>
      <c r="F227" s="21"/>
      <c r="G227" s="21">
        <f t="shared" si="3"/>
        <v>0</v>
      </c>
    </row>
    <row r="228" spans="2:7" x14ac:dyDescent="0.55000000000000004">
      <c r="B228" s="88"/>
      <c r="C228" s="88"/>
      <c r="D228" s="38" t="s">
        <v>549</v>
      </c>
      <c r="E228" s="21">
        <v>393040</v>
      </c>
      <c r="F228" s="21">
        <v>321710</v>
      </c>
      <c r="G228" s="21">
        <f t="shared" si="3"/>
        <v>71330</v>
      </c>
    </row>
    <row r="229" spans="2:7" x14ac:dyDescent="0.55000000000000004">
      <c r="B229" s="88"/>
      <c r="C229" s="88"/>
      <c r="D229" s="38" t="s">
        <v>550</v>
      </c>
      <c r="E229" s="21"/>
      <c r="F229" s="21"/>
      <c r="G229" s="21">
        <f t="shared" si="3"/>
        <v>0</v>
      </c>
    </row>
    <row r="230" spans="2:7" x14ac:dyDescent="0.55000000000000004">
      <c r="B230" s="88"/>
      <c r="C230" s="88"/>
      <c r="D230" s="38" t="s">
        <v>551</v>
      </c>
      <c r="E230" s="21"/>
      <c r="F230" s="21"/>
      <c r="G230" s="21">
        <f t="shared" si="3"/>
        <v>0</v>
      </c>
    </row>
    <row r="231" spans="2:7" x14ac:dyDescent="0.55000000000000004">
      <c r="B231" s="88"/>
      <c r="C231" s="88"/>
      <c r="D231" s="38" t="s">
        <v>552</v>
      </c>
      <c r="E231" s="21"/>
      <c r="F231" s="21"/>
      <c r="G231" s="21">
        <f t="shared" si="3"/>
        <v>0</v>
      </c>
    </row>
    <row r="232" spans="2:7" x14ac:dyDescent="0.55000000000000004">
      <c r="B232" s="88"/>
      <c r="C232" s="88"/>
      <c r="D232" s="38" t="s">
        <v>531</v>
      </c>
      <c r="E232" s="21"/>
      <c r="F232" s="21"/>
      <c r="G232" s="21">
        <f t="shared" si="3"/>
        <v>0</v>
      </c>
    </row>
    <row r="233" spans="2:7" x14ac:dyDescent="0.55000000000000004">
      <c r="B233" s="88"/>
      <c r="C233" s="88"/>
      <c r="D233" s="38" t="s">
        <v>532</v>
      </c>
      <c r="E233" s="21"/>
      <c r="F233" s="21"/>
      <c r="G233" s="21">
        <f t="shared" si="3"/>
        <v>0</v>
      </c>
    </row>
    <row r="234" spans="2:7" x14ac:dyDescent="0.55000000000000004">
      <c r="B234" s="88"/>
      <c r="C234" s="88"/>
      <c r="D234" s="38" t="s">
        <v>538</v>
      </c>
      <c r="E234" s="21"/>
      <c r="F234" s="21"/>
      <c r="G234" s="21">
        <f t="shared" si="3"/>
        <v>0</v>
      </c>
    </row>
    <row r="235" spans="2:7" x14ac:dyDescent="0.55000000000000004">
      <c r="B235" s="88"/>
      <c r="C235" s="88"/>
      <c r="D235" s="38" t="s">
        <v>553</v>
      </c>
      <c r="E235" s="21"/>
      <c r="F235" s="21"/>
      <c r="G235" s="21">
        <f t="shared" si="3"/>
        <v>0</v>
      </c>
    </row>
    <row r="236" spans="2:7" x14ac:dyDescent="0.55000000000000004">
      <c r="B236" s="88"/>
      <c r="C236" s="88"/>
      <c r="D236" s="38" t="s">
        <v>554</v>
      </c>
      <c r="E236" s="21">
        <v>980665</v>
      </c>
      <c r="F236" s="21">
        <v>962061</v>
      </c>
      <c r="G236" s="21">
        <f t="shared" si="3"/>
        <v>18604</v>
      </c>
    </row>
    <row r="237" spans="2:7" x14ac:dyDescent="0.55000000000000004">
      <c r="B237" s="88"/>
      <c r="C237" s="88"/>
      <c r="D237" s="38" t="s">
        <v>555</v>
      </c>
      <c r="E237" s="21"/>
      <c r="F237" s="21"/>
      <c r="G237" s="21">
        <f t="shared" si="3"/>
        <v>0</v>
      </c>
    </row>
    <row r="238" spans="2:7" x14ac:dyDescent="0.55000000000000004">
      <c r="B238" s="88"/>
      <c r="C238" s="88"/>
      <c r="D238" s="38" t="s">
        <v>556</v>
      </c>
      <c r="E238" s="21">
        <v>2016640</v>
      </c>
      <c r="F238" s="21"/>
      <c r="G238" s="21">
        <f t="shared" si="3"/>
        <v>2016640</v>
      </c>
    </row>
    <row r="239" spans="2:7" x14ac:dyDescent="0.55000000000000004">
      <c r="B239" s="88"/>
      <c r="C239" s="88"/>
      <c r="D239" s="38" t="s">
        <v>557</v>
      </c>
      <c r="E239" s="21"/>
      <c r="F239" s="21"/>
      <c r="G239" s="21">
        <f t="shared" si="3"/>
        <v>0</v>
      </c>
    </row>
    <row r="240" spans="2:7" x14ac:dyDescent="0.55000000000000004">
      <c r="B240" s="88"/>
      <c r="C240" s="88"/>
      <c r="D240" s="38" t="s">
        <v>534</v>
      </c>
      <c r="E240" s="21"/>
      <c r="F240" s="21"/>
      <c r="G240" s="21">
        <f t="shared" si="3"/>
        <v>0</v>
      </c>
    </row>
    <row r="241" spans="2:7" x14ac:dyDescent="0.55000000000000004">
      <c r="B241" s="88"/>
      <c r="C241" s="88"/>
      <c r="D241" s="38" t="s">
        <v>535</v>
      </c>
      <c r="E241" s="21">
        <v>195061</v>
      </c>
      <c r="F241" s="21">
        <v>193560</v>
      </c>
      <c r="G241" s="21">
        <f t="shared" si="3"/>
        <v>1501</v>
      </c>
    </row>
    <row r="242" spans="2:7" x14ac:dyDescent="0.55000000000000004">
      <c r="B242" s="88"/>
      <c r="C242" s="88"/>
      <c r="D242" s="38" t="s">
        <v>558</v>
      </c>
      <c r="E242" s="21">
        <v>146166</v>
      </c>
      <c r="F242" s="21">
        <v>150686</v>
      </c>
      <c r="G242" s="21">
        <f t="shared" si="3"/>
        <v>-4520</v>
      </c>
    </row>
    <row r="243" spans="2:7" x14ac:dyDescent="0.55000000000000004">
      <c r="B243" s="88"/>
      <c r="C243" s="88"/>
      <c r="D243" s="38" t="s">
        <v>559</v>
      </c>
      <c r="E243" s="21"/>
      <c r="F243" s="21"/>
      <c r="G243" s="21">
        <f t="shared" si="3"/>
        <v>0</v>
      </c>
    </row>
    <row r="244" spans="2:7" x14ac:dyDescent="0.55000000000000004">
      <c r="B244" s="88"/>
      <c r="C244" s="88"/>
      <c r="D244" s="38" t="s">
        <v>560</v>
      </c>
      <c r="E244" s="21"/>
      <c r="F244" s="21"/>
      <c r="G244" s="21">
        <f t="shared" si="3"/>
        <v>0</v>
      </c>
    </row>
    <row r="245" spans="2:7" x14ac:dyDescent="0.55000000000000004">
      <c r="B245" s="88"/>
      <c r="C245" s="88"/>
      <c r="D245" s="38" t="s">
        <v>561</v>
      </c>
      <c r="E245" s="21"/>
      <c r="F245" s="21"/>
      <c r="G245" s="21">
        <f t="shared" si="3"/>
        <v>0</v>
      </c>
    </row>
    <row r="246" spans="2:7" x14ac:dyDescent="0.55000000000000004">
      <c r="B246" s="88"/>
      <c r="C246" s="88"/>
      <c r="D246" s="38" t="s">
        <v>562</v>
      </c>
      <c r="E246" s="21"/>
      <c r="F246" s="21"/>
      <c r="G246" s="21">
        <f t="shared" si="3"/>
        <v>0</v>
      </c>
    </row>
    <row r="247" spans="2:7" x14ac:dyDescent="0.55000000000000004">
      <c r="B247" s="88"/>
      <c r="C247" s="88"/>
      <c r="D247" s="38" t="s">
        <v>546</v>
      </c>
      <c r="E247" s="21">
        <v>167125</v>
      </c>
      <c r="F247" s="21">
        <v>214484</v>
      </c>
      <c r="G247" s="21">
        <f t="shared" si="3"/>
        <v>-47359</v>
      </c>
    </row>
    <row r="248" spans="2:7" x14ac:dyDescent="0.55000000000000004">
      <c r="B248" s="88"/>
      <c r="C248" s="88"/>
      <c r="D248" s="38" t="s">
        <v>344</v>
      </c>
      <c r="E248" s="21">
        <f>+E249+E254</f>
        <v>0</v>
      </c>
      <c r="F248" s="21">
        <f>+F249+F254</f>
        <v>0</v>
      </c>
      <c r="G248" s="21">
        <f t="shared" si="3"/>
        <v>0</v>
      </c>
    </row>
    <row r="249" spans="2:7" x14ac:dyDescent="0.55000000000000004">
      <c r="B249" s="88"/>
      <c r="C249" s="88"/>
      <c r="D249" s="38" t="s">
        <v>563</v>
      </c>
      <c r="E249" s="21">
        <f>+E250+E251+E252-E253</f>
        <v>0</v>
      </c>
      <c r="F249" s="21">
        <f>+F250+F251+F252-F253</f>
        <v>0</v>
      </c>
      <c r="G249" s="21">
        <f t="shared" si="3"/>
        <v>0</v>
      </c>
    </row>
    <row r="250" spans="2:7" x14ac:dyDescent="0.55000000000000004">
      <c r="B250" s="88"/>
      <c r="C250" s="88"/>
      <c r="D250" s="38" t="s">
        <v>564</v>
      </c>
      <c r="E250" s="21"/>
      <c r="F250" s="21"/>
      <c r="G250" s="21">
        <f t="shared" si="3"/>
        <v>0</v>
      </c>
    </row>
    <row r="251" spans="2:7" x14ac:dyDescent="0.55000000000000004">
      <c r="B251" s="88"/>
      <c r="C251" s="88"/>
      <c r="D251" s="38" t="s">
        <v>565</v>
      </c>
      <c r="E251" s="21"/>
      <c r="F251" s="21"/>
      <c r="G251" s="21">
        <f t="shared" si="3"/>
        <v>0</v>
      </c>
    </row>
    <row r="252" spans="2:7" x14ac:dyDescent="0.55000000000000004">
      <c r="B252" s="88"/>
      <c r="C252" s="88"/>
      <c r="D252" s="38" t="s">
        <v>566</v>
      </c>
      <c r="E252" s="21"/>
      <c r="F252" s="21"/>
      <c r="G252" s="21">
        <f t="shared" si="3"/>
        <v>0</v>
      </c>
    </row>
    <row r="253" spans="2:7" x14ac:dyDescent="0.55000000000000004">
      <c r="B253" s="88"/>
      <c r="C253" s="88"/>
      <c r="D253" s="38" t="s">
        <v>567</v>
      </c>
      <c r="E253" s="21"/>
      <c r="F253" s="21"/>
      <c r="G253" s="21">
        <f t="shared" si="3"/>
        <v>0</v>
      </c>
    </row>
    <row r="254" spans="2:7" x14ac:dyDescent="0.55000000000000004">
      <c r="B254" s="88"/>
      <c r="C254" s="88"/>
      <c r="D254" s="38" t="s">
        <v>568</v>
      </c>
      <c r="E254" s="21"/>
      <c r="F254" s="21"/>
      <c r="G254" s="21">
        <f t="shared" si="3"/>
        <v>0</v>
      </c>
    </row>
    <row r="255" spans="2:7" x14ac:dyDescent="0.55000000000000004">
      <c r="B255" s="88"/>
      <c r="C255" s="88"/>
      <c r="D255" s="38" t="s">
        <v>345</v>
      </c>
      <c r="E255" s="21"/>
      <c r="F255" s="21"/>
      <c r="G255" s="21">
        <f t="shared" si="3"/>
        <v>0</v>
      </c>
    </row>
    <row r="256" spans="2:7" x14ac:dyDescent="0.55000000000000004">
      <c r="B256" s="88"/>
      <c r="C256" s="88"/>
      <c r="D256" s="38" t="s">
        <v>35</v>
      </c>
      <c r="E256" s="21"/>
      <c r="F256" s="21"/>
      <c r="G256" s="21">
        <f t="shared" si="3"/>
        <v>0</v>
      </c>
    </row>
    <row r="257" spans="2:7" x14ac:dyDescent="0.55000000000000004">
      <c r="B257" s="88"/>
      <c r="C257" s="88"/>
      <c r="D257" s="38" t="s">
        <v>346</v>
      </c>
      <c r="E257" s="21"/>
      <c r="F257" s="21"/>
      <c r="G257" s="21">
        <f t="shared" si="3"/>
        <v>0</v>
      </c>
    </row>
    <row r="258" spans="2:7" x14ac:dyDescent="0.55000000000000004">
      <c r="B258" s="88"/>
      <c r="C258" s="88"/>
      <c r="D258" s="38" t="s">
        <v>347</v>
      </c>
      <c r="E258" s="21"/>
      <c r="F258" s="21"/>
      <c r="G258" s="21">
        <f t="shared" si="3"/>
        <v>0</v>
      </c>
    </row>
    <row r="259" spans="2:7" x14ac:dyDescent="0.55000000000000004">
      <c r="B259" s="88"/>
      <c r="C259" s="88"/>
      <c r="D259" s="38" t="s">
        <v>348</v>
      </c>
      <c r="E259" s="21"/>
      <c r="F259" s="21"/>
      <c r="G259" s="21">
        <f t="shared" si="3"/>
        <v>0</v>
      </c>
    </row>
    <row r="260" spans="2:7" x14ac:dyDescent="0.55000000000000004">
      <c r="B260" s="88"/>
      <c r="C260" s="88"/>
      <c r="D260" s="38" t="s">
        <v>349</v>
      </c>
      <c r="E260" s="21"/>
      <c r="F260" s="21"/>
      <c r="G260" s="21">
        <f t="shared" si="3"/>
        <v>0</v>
      </c>
    </row>
    <row r="261" spans="2:7" x14ac:dyDescent="0.55000000000000004">
      <c r="B261" s="88"/>
      <c r="C261" s="88"/>
      <c r="D261" s="38" t="s">
        <v>350</v>
      </c>
      <c r="E261" s="21"/>
      <c r="F261" s="21"/>
      <c r="G261" s="21">
        <f t="shared" si="3"/>
        <v>0</v>
      </c>
    </row>
    <row r="262" spans="2:7" x14ac:dyDescent="0.55000000000000004">
      <c r="B262" s="88"/>
      <c r="C262" s="89"/>
      <c r="D262" s="42" t="s">
        <v>351</v>
      </c>
      <c r="E262" s="23">
        <f>+E185+E196+E225+E248+E255+E256+E257+E258+E259+E260+E261</f>
        <v>5270575</v>
      </c>
      <c r="F262" s="23">
        <f>+F185+F196+F225+F248+F255+F256+F257+F258+F259+F260+F261</f>
        <v>2778778</v>
      </c>
      <c r="G262" s="23">
        <f t="shared" si="3"/>
        <v>2491797</v>
      </c>
    </row>
    <row r="263" spans="2:7" x14ac:dyDescent="0.55000000000000004">
      <c r="B263" s="89"/>
      <c r="C263" s="19" t="s">
        <v>352</v>
      </c>
      <c r="D263" s="17"/>
      <c r="E263" s="18">
        <f xml:space="preserve"> +E184 - E262</f>
        <v>3182989</v>
      </c>
      <c r="F263" s="18">
        <f xml:space="preserve"> +F184 - F262</f>
        <v>4015288</v>
      </c>
      <c r="G263" s="18">
        <f t="shared" ref="G263:G326" si="4">E263-F263</f>
        <v>-832299</v>
      </c>
    </row>
    <row r="264" spans="2:7" x14ac:dyDescent="0.55000000000000004">
      <c r="B264" s="87" t="s">
        <v>353</v>
      </c>
      <c r="C264" s="87" t="s">
        <v>324</v>
      </c>
      <c r="D264" s="38" t="s">
        <v>354</v>
      </c>
      <c r="E264" s="21"/>
      <c r="F264" s="21"/>
      <c r="G264" s="21">
        <f t="shared" si="4"/>
        <v>0</v>
      </c>
    </row>
    <row r="265" spans="2:7" x14ac:dyDescent="0.55000000000000004">
      <c r="B265" s="88"/>
      <c r="C265" s="88"/>
      <c r="D265" s="38" t="s">
        <v>355</v>
      </c>
      <c r="E265" s="21"/>
      <c r="F265" s="21"/>
      <c r="G265" s="21">
        <f t="shared" si="4"/>
        <v>0</v>
      </c>
    </row>
    <row r="266" spans="2:7" x14ac:dyDescent="0.55000000000000004">
      <c r="B266" s="88"/>
      <c r="C266" s="88"/>
      <c r="D266" s="38" t="s">
        <v>356</v>
      </c>
      <c r="E266" s="21"/>
      <c r="F266" s="21"/>
      <c r="G266" s="21">
        <f t="shared" si="4"/>
        <v>0</v>
      </c>
    </row>
    <row r="267" spans="2:7" x14ac:dyDescent="0.55000000000000004">
      <c r="B267" s="88"/>
      <c r="C267" s="88"/>
      <c r="D267" s="38" t="s">
        <v>357</v>
      </c>
      <c r="E267" s="21"/>
      <c r="F267" s="21"/>
      <c r="G267" s="21">
        <f t="shared" si="4"/>
        <v>0</v>
      </c>
    </row>
    <row r="268" spans="2:7" x14ac:dyDescent="0.55000000000000004">
      <c r="B268" s="88"/>
      <c r="C268" s="88"/>
      <c r="D268" s="38" t="s">
        <v>358</v>
      </c>
      <c r="E268" s="21"/>
      <c r="F268" s="21"/>
      <c r="G268" s="21">
        <f t="shared" si="4"/>
        <v>0</v>
      </c>
    </row>
    <row r="269" spans="2:7" x14ac:dyDescent="0.55000000000000004">
      <c r="B269" s="88"/>
      <c r="C269" s="88"/>
      <c r="D269" s="38" t="s">
        <v>359</v>
      </c>
      <c r="E269" s="21"/>
      <c r="F269" s="21"/>
      <c r="G269" s="21">
        <f t="shared" si="4"/>
        <v>0</v>
      </c>
    </row>
    <row r="270" spans="2:7" x14ac:dyDescent="0.55000000000000004">
      <c r="B270" s="88"/>
      <c r="C270" s="88"/>
      <c r="D270" s="38" t="s">
        <v>360</v>
      </c>
      <c r="E270" s="21"/>
      <c r="F270" s="21"/>
      <c r="G270" s="21">
        <f t="shared" si="4"/>
        <v>0</v>
      </c>
    </row>
    <row r="271" spans="2:7" x14ac:dyDescent="0.55000000000000004">
      <c r="B271" s="88"/>
      <c r="C271" s="88"/>
      <c r="D271" s="38" t="s">
        <v>361</v>
      </c>
      <c r="E271" s="21"/>
      <c r="F271" s="21"/>
      <c r="G271" s="21">
        <f t="shared" si="4"/>
        <v>0</v>
      </c>
    </row>
    <row r="272" spans="2:7" x14ac:dyDescent="0.55000000000000004">
      <c r="B272" s="88"/>
      <c r="C272" s="88"/>
      <c r="D272" s="38" t="s">
        <v>362</v>
      </c>
      <c r="E272" s="21">
        <f>+E273+E274+E275+E276</f>
        <v>4695030</v>
      </c>
      <c r="F272" s="21">
        <f>+F273+F274+F275+F276</f>
        <v>5312562</v>
      </c>
      <c r="G272" s="21">
        <f t="shared" si="4"/>
        <v>-617532</v>
      </c>
    </row>
    <row r="273" spans="2:7" x14ac:dyDescent="0.55000000000000004">
      <c r="B273" s="88"/>
      <c r="C273" s="88"/>
      <c r="D273" s="38" t="s">
        <v>569</v>
      </c>
      <c r="E273" s="21"/>
      <c r="F273" s="21"/>
      <c r="G273" s="21">
        <f t="shared" si="4"/>
        <v>0</v>
      </c>
    </row>
    <row r="274" spans="2:7" x14ac:dyDescent="0.55000000000000004">
      <c r="B274" s="88"/>
      <c r="C274" s="88"/>
      <c r="D274" s="38" t="s">
        <v>570</v>
      </c>
      <c r="E274" s="21"/>
      <c r="F274" s="21"/>
      <c r="G274" s="21">
        <f t="shared" si="4"/>
        <v>0</v>
      </c>
    </row>
    <row r="275" spans="2:7" x14ac:dyDescent="0.55000000000000004">
      <c r="B275" s="88"/>
      <c r="C275" s="88"/>
      <c r="D275" s="38" t="s">
        <v>212</v>
      </c>
      <c r="E275" s="21"/>
      <c r="F275" s="21"/>
      <c r="G275" s="21">
        <f t="shared" si="4"/>
        <v>0</v>
      </c>
    </row>
    <row r="276" spans="2:7" x14ac:dyDescent="0.55000000000000004">
      <c r="B276" s="88"/>
      <c r="C276" s="88"/>
      <c r="D276" s="38" t="s">
        <v>571</v>
      </c>
      <c r="E276" s="21">
        <v>4695030</v>
      </c>
      <c r="F276" s="21">
        <v>5312562</v>
      </c>
      <c r="G276" s="21">
        <f t="shared" si="4"/>
        <v>-617532</v>
      </c>
    </row>
    <row r="277" spans="2:7" x14ac:dyDescent="0.55000000000000004">
      <c r="B277" s="88"/>
      <c r="C277" s="89"/>
      <c r="D277" s="42" t="s">
        <v>363</v>
      </c>
      <c r="E277" s="23">
        <f>+E264+E265+E266+E267+E268+E269+E270+E271+E272</f>
        <v>4695030</v>
      </c>
      <c r="F277" s="23">
        <f>+F264+F265+F266+F267+F268+F269+F270+F271+F272</f>
        <v>5312562</v>
      </c>
      <c r="G277" s="23">
        <f t="shared" si="4"/>
        <v>-617532</v>
      </c>
    </row>
    <row r="278" spans="2:7" x14ac:dyDescent="0.55000000000000004">
      <c r="B278" s="88"/>
      <c r="C278" s="87" t="s">
        <v>340</v>
      </c>
      <c r="D278" s="38" t="s">
        <v>364</v>
      </c>
      <c r="E278" s="21"/>
      <c r="F278" s="21"/>
      <c r="G278" s="21">
        <f t="shared" si="4"/>
        <v>0</v>
      </c>
    </row>
    <row r="279" spans="2:7" x14ac:dyDescent="0.55000000000000004">
      <c r="B279" s="88"/>
      <c r="C279" s="88"/>
      <c r="D279" s="38" t="s">
        <v>365</v>
      </c>
      <c r="E279" s="21"/>
      <c r="F279" s="21"/>
      <c r="G279" s="21">
        <f t="shared" si="4"/>
        <v>0</v>
      </c>
    </row>
    <row r="280" spans="2:7" x14ac:dyDescent="0.55000000000000004">
      <c r="B280" s="88"/>
      <c r="C280" s="88"/>
      <c r="D280" s="38" t="s">
        <v>366</v>
      </c>
      <c r="E280" s="21"/>
      <c r="F280" s="21"/>
      <c r="G280" s="21">
        <f t="shared" si="4"/>
        <v>0</v>
      </c>
    </row>
    <row r="281" spans="2:7" x14ac:dyDescent="0.55000000000000004">
      <c r="B281" s="88"/>
      <c r="C281" s="88"/>
      <c r="D281" s="38" t="s">
        <v>367</v>
      </c>
      <c r="E281" s="21"/>
      <c r="F281" s="21"/>
      <c r="G281" s="21">
        <f t="shared" si="4"/>
        <v>0</v>
      </c>
    </row>
    <row r="282" spans="2:7" x14ac:dyDescent="0.55000000000000004">
      <c r="B282" s="88"/>
      <c r="C282" s="88"/>
      <c r="D282" s="38" t="s">
        <v>368</v>
      </c>
      <c r="E282" s="21"/>
      <c r="F282" s="21"/>
      <c r="G282" s="21">
        <f t="shared" si="4"/>
        <v>0</v>
      </c>
    </row>
    <row r="283" spans="2:7" x14ac:dyDescent="0.55000000000000004">
      <c r="B283" s="88"/>
      <c r="C283" s="88"/>
      <c r="D283" s="38" t="s">
        <v>369</v>
      </c>
      <c r="E283" s="21"/>
      <c r="F283" s="21"/>
      <c r="G283" s="21">
        <f t="shared" si="4"/>
        <v>0</v>
      </c>
    </row>
    <row r="284" spans="2:7" x14ac:dyDescent="0.55000000000000004">
      <c r="B284" s="88"/>
      <c r="C284" s="88"/>
      <c r="D284" s="38" t="s">
        <v>370</v>
      </c>
      <c r="E284" s="21"/>
      <c r="F284" s="21"/>
      <c r="G284" s="21">
        <f t="shared" si="4"/>
        <v>0</v>
      </c>
    </row>
    <row r="285" spans="2:7" x14ac:dyDescent="0.55000000000000004">
      <c r="B285" s="88"/>
      <c r="C285" s="88"/>
      <c r="D285" s="38" t="s">
        <v>371</v>
      </c>
      <c r="E285" s="21">
        <f>+E286+E287+E288</f>
        <v>0</v>
      </c>
      <c r="F285" s="21">
        <f>+F286+F287+F288</f>
        <v>0</v>
      </c>
      <c r="G285" s="21">
        <f t="shared" si="4"/>
        <v>0</v>
      </c>
    </row>
    <row r="286" spans="2:7" x14ac:dyDescent="0.55000000000000004">
      <c r="B286" s="88"/>
      <c r="C286" s="88"/>
      <c r="D286" s="38" t="s">
        <v>572</v>
      </c>
      <c r="E286" s="21"/>
      <c r="F286" s="21"/>
      <c r="G286" s="21">
        <f t="shared" si="4"/>
        <v>0</v>
      </c>
    </row>
    <row r="287" spans="2:7" x14ac:dyDescent="0.55000000000000004">
      <c r="B287" s="88"/>
      <c r="C287" s="88"/>
      <c r="D287" s="38" t="s">
        <v>273</v>
      </c>
      <c r="E287" s="21"/>
      <c r="F287" s="21"/>
      <c r="G287" s="21">
        <f t="shared" si="4"/>
        <v>0</v>
      </c>
    </row>
    <row r="288" spans="2:7" x14ac:dyDescent="0.55000000000000004">
      <c r="B288" s="88"/>
      <c r="C288" s="88"/>
      <c r="D288" s="38" t="s">
        <v>573</v>
      </c>
      <c r="E288" s="21"/>
      <c r="F288" s="21"/>
      <c r="G288" s="21">
        <f t="shared" si="4"/>
        <v>0</v>
      </c>
    </row>
    <row r="289" spans="2:7" x14ac:dyDescent="0.55000000000000004">
      <c r="B289" s="88"/>
      <c r="C289" s="89"/>
      <c r="D289" s="42" t="s">
        <v>372</v>
      </c>
      <c r="E289" s="23">
        <f>+E278+E279+E280+E281+E282+E283+E284+E285</f>
        <v>0</v>
      </c>
      <c r="F289" s="23">
        <f>+F278+F279+F280+F281+F282+F283+F284+F285</f>
        <v>0</v>
      </c>
      <c r="G289" s="23">
        <f t="shared" si="4"/>
        <v>0</v>
      </c>
    </row>
    <row r="290" spans="2:7" x14ac:dyDescent="0.55000000000000004">
      <c r="B290" s="89"/>
      <c r="C290" s="19" t="s">
        <v>373</v>
      </c>
      <c r="D290" s="30"/>
      <c r="E290" s="43">
        <f xml:space="preserve"> +E277 - E289</f>
        <v>4695030</v>
      </c>
      <c r="F290" s="43">
        <f xml:space="preserve"> +F277 - F289</f>
        <v>5312562</v>
      </c>
      <c r="G290" s="43">
        <f t="shared" si="4"/>
        <v>-617532</v>
      </c>
    </row>
    <row r="291" spans="2:7" x14ac:dyDescent="0.55000000000000004">
      <c r="B291" s="19" t="s">
        <v>374</v>
      </c>
      <c r="C291" s="16"/>
      <c r="D291" s="17"/>
      <c r="E291" s="18">
        <f xml:space="preserve"> +E263 +E290</f>
        <v>7878019</v>
      </c>
      <c r="F291" s="18">
        <f xml:space="preserve"> +F263 +F290</f>
        <v>9327850</v>
      </c>
      <c r="G291" s="18">
        <f t="shared" si="4"/>
        <v>-1449831</v>
      </c>
    </row>
    <row r="292" spans="2:7" x14ac:dyDescent="0.55000000000000004">
      <c r="B292" s="87" t="s">
        <v>375</v>
      </c>
      <c r="C292" s="87" t="s">
        <v>324</v>
      </c>
      <c r="D292" s="38" t="s">
        <v>376</v>
      </c>
      <c r="E292" s="21">
        <f>+E293+E294</f>
        <v>0</v>
      </c>
      <c r="F292" s="21">
        <f>+F293+F294</f>
        <v>0</v>
      </c>
      <c r="G292" s="21">
        <f t="shared" si="4"/>
        <v>0</v>
      </c>
    </row>
    <row r="293" spans="2:7" x14ac:dyDescent="0.55000000000000004">
      <c r="B293" s="88"/>
      <c r="C293" s="88"/>
      <c r="D293" s="38" t="s">
        <v>574</v>
      </c>
      <c r="E293" s="21"/>
      <c r="F293" s="21"/>
      <c r="G293" s="21">
        <f t="shared" si="4"/>
        <v>0</v>
      </c>
    </row>
    <row r="294" spans="2:7" x14ac:dyDescent="0.55000000000000004">
      <c r="B294" s="88"/>
      <c r="C294" s="88"/>
      <c r="D294" s="38" t="s">
        <v>575</v>
      </c>
      <c r="E294" s="21"/>
      <c r="F294" s="21"/>
      <c r="G294" s="21">
        <f t="shared" si="4"/>
        <v>0</v>
      </c>
    </row>
    <row r="295" spans="2:7" x14ac:dyDescent="0.55000000000000004">
      <c r="B295" s="88"/>
      <c r="C295" s="88"/>
      <c r="D295" s="38" t="s">
        <v>377</v>
      </c>
      <c r="E295" s="21">
        <f>+E296+E297</f>
        <v>0</v>
      </c>
      <c r="F295" s="21">
        <f>+F296+F297</f>
        <v>0</v>
      </c>
      <c r="G295" s="21">
        <f t="shared" si="4"/>
        <v>0</v>
      </c>
    </row>
    <row r="296" spans="2:7" x14ac:dyDescent="0.55000000000000004">
      <c r="B296" s="88"/>
      <c r="C296" s="88"/>
      <c r="D296" s="38" t="s">
        <v>576</v>
      </c>
      <c r="E296" s="21"/>
      <c r="F296" s="21"/>
      <c r="G296" s="21">
        <f t="shared" si="4"/>
        <v>0</v>
      </c>
    </row>
    <row r="297" spans="2:7" x14ac:dyDescent="0.55000000000000004">
      <c r="B297" s="88"/>
      <c r="C297" s="88"/>
      <c r="D297" s="38" t="s">
        <v>577</v>
      </c>
      <c r="E297" s="21"/>
      <c r="F297" s="21"/>
      <c r="G297" s="21">
        <f t="shared" si="4"/>
        <v>0</v>
      </c>
    </row>
    <row r="298" spans="2:7" x14ac:dyDescent="0.55000000000000004">
      <c r="B298" s="88"/>
      <c r="C298" s="88"/>
      <c r="D298" s="38" t="s">
        <v>378</v>
      </c>
      <c r="E298" s="21"/>
      <c r="F298" s="21"/>
      <c r="G298" s="21">
        <f t="shared" si="4"/>
        <v>0</v>
      </c>
    </row>
    <row r="299" spans="2:7" x14ac:dyDescent="0.55000000000000004">
      <c r="B299" s="88"/>
      <c r="C299" s="88"/>
      <c r="D299" s="38" t="s">
        <v>379</v>
      </c>
      <c r="E299" s="21"/>
      <c r="F299" s="21"/>
      <c r="G299" s="21">
        <f t="shared" si="4"/>
        <v>0</v>
      </c>
    </row>
    <row r="300" spans="2:7" x14ac:dyDescent="0.55000000000000004">
      <c r="B300" s="88"/>
      <c r="C300" s="88"/>
      <c r="D300" s="38" t="s">
        <v>380</v>
      </c>
      <c r="E300" s="21">
        <f>+E301+E302</f>
        <v>0</v>
      </c>
      <c r="F300" s="21">
        <f>+F301+F302</f>
        <v>0</v>
      </c>
      <c r="G300" s="21">
        <f t="shared" si="4"/>
        <v>0</v>
      </c>
    </row>
    <row r="301" spans="2:7" x14ac:dyDescent="0.55000000000000004">
      <c r="B301" s="88"/>
      <c r="C301" s="88"/>
      <c r="D301" s="38" t="s">
        <v>578</v>
      </c>
      <c r="E301" s="21"/>
      <c r="F301" s="21"/>
      <c r="G301" s="21">
        <f t="shared" si="4"/>
        <v>0</v>
      </c>
    </row>
    <row r="302" spans="2:7" x14ac:dyDescent="0.55000000000000004">
      <c r="B302" s="88"/>
      <c r="C302" s="88"/>
      <c r="D302" s="38" t="s">
        <v>579</v>
      </c>
      <c r="E302" s="21"/>
      <c r="F302" s="21"/>
      <c r="G302" s="21">
        <f t="shared" si="4"/>
        <v>0</v>
      </c>
    </row>
    <row r="303" spans="2:7" x14ac:dyDescent="0.55000000000000004">
      <c r="B303" s="88"/>
      <c r="C303" s="88"/>
      <c r="D303" s="38" t="s">
        <v>402</v>
      </c>
      <c r="E303" s="21"/>
      <c r="F303" s="21"/>
      <c r="G303" s="21">
        <f t="shared" si="4"/>
        <v>0</v>
      </c>
    </row>
    <row r="304" spans="2:7" x14ac:dyDescent="0.55000000000000004">
      <c r="B304" s="88"/>
      <c r="C304" s="88"/>
      <c r="D304" s="38" t="s">
        <v>408</v>
      </c>
      <c r="E304" s="21">
        <v>8510000</v>
      </c>
      <c r="F304" s="21">
        <v>6950000</v>
      </c>
      <c r="G304" s="21">
        <f t="shared" si="4"/>
        <v>1560000</v>
      </c>
    </row>
    <row r="305" spans="2:7" x14ac:dyDescent="0.55000000000000004">
      <c r="B305" s="88"/>
      <c r="C305" s="88"/>
      <c r="D305" s="38" t="s">
        <v>403</v>
      </c>
      <c r="E305" s="21"/>
      <c r="F305" s="21"/>
      <c r="G305" s="21">
        <f t="shared" si="4"/>
        <v>0</v>
      </c>
    </row>
    <row r="306" spans="2:7" x14ac:dyDescent="0.55000000000000004">
      <c r="B306" s="88"/>
      <c r="C306" s="88"/>
      <c r="D306" s="38" t="s">
        <v>409</v>
      </c>
      <c r="E306" s="21"/>
      <c r="F306" s="21"/>
      <c r="G306" s="21">
        <f t="shared" si="4"/>
        <v>0</v>
      </c>
    </row>
    <row r="307" spans="2:7" x14ac:dyDescent="0.55000000000000004">
      <c r="B307" s="88"/>
      <c r="C307" s="88"/>
      <c r="D307" s="38" t="s">
        <v>381</v>
      </c>
      <c r="E307" s="21">
        <f>+E308</f>
        <v>0</v>
      </c>
      <c r="F307" s="21">
        <f>+F308</f>
        <v>0</v>
      </c>
      <c r="G307" s="21">
        <f t="shared" si="4"/>
        <v>0</v>
      </c>
    </row>
    <row r="308" spans="2:7" x14ac:dyDescent="0.55000000000000004">
      <c r="B308" s="88"/>
      <c r="C308" s="88"/>
      <c r="D308" s="38" t="s">
        <v>580</v>
      </c>
      <c r="E308" s="21"/>
      <c r="F308" s="21"/>
      <c r="G308" s="21">
        <f t="shared" si="4"/>
        <v>0</v>
      </c>
    </row>
    <row r="309" spans="2:7" x14ac:dyDescent="0.55000000000000004">
      <c r="B309" s="88"/>
      <c r="C309" s="89"/>
      <c r="D309" s="42" t="s">
        <v>382</v>
      </c>
      <c r="E309" s="23">
        <f>+E292+E295+E298+E299+E300+E303+E304+E305+E306+E307</f>
        <v>8510000</v>
      </c>
      <c r="F309" s="23">
        <f>+F292+F295+F298+F299+F300+F303+F304+F305+F306+F307</f>
        <v>6950000</v>
      </c>
      <c r="G309" s="23">
        <f t="shared" si="4"/>
        <v>1560000</v>
      </c>
    </row>
    <row r="310" spans="2:7" x14ac:dyDescent="0.55000000000000004">
      <c r="B310" s="88"/>
      <c r="C310" s="87" t="s">
        <v>340</v>
      </c>
      <c r="D310" s="38" t="s">
        <v>383</v>
      </c>
      <c r="E310" s="21"/>
      <c r="F310" s="21"/>
      <c r="G310" s="21">
        <f t="shared" si="4"/>
        <v>0</v>
      </c>
    </row>
    <row r="311" spans="2:7" x14ac:dyDescent="0.55000000000000004">
      <c r="B311" s="88"/>
      <c r="C311" s="88"/>
      <c r="D311" s="38" t="s">
        <v>384</v>
      </c>
      <c r="E311" s="21"/>
      <c r="F311" s="21"/>
      <c r="G311" s="21">
        <f t="shared" si="4"/>
        <v>0</v>
      </c>
    </row>
    <row r="312" spans="2:7" x14ac:dyDescent="0.55000000000000004">
      <c r="B312" s="88"/>
      <c r="C312" s="88"/>
      <c r="D312" s="38" t="s">
        <v>385</v>
      </c>
      <c r="E312" s="21">
        <f>+E313+E314+E315+E316</f>
        <v>0</v>
      </c>
      <c r="F312" s="21">
        <f>+F313+F314+F315+F316</f>
        <v>0</v>
      </c>
      <c r="G312" s="21">
        <f t="shared" si="4"/>
        <v>0</v>
      </c>
    </row>
    <row r="313" spans="2:7" x14ac:dyDescent="0.55000000000000004">
      <c r="B313" s="88"/>
      <c r="C313" s="88"/>
      <c r="D313" s="38" t="s">
        <v>581</v>
      </c>
      <c r="E313" s="21"/>
      <c r="F313" s="21"/>
      <c r="G313" s="21">
        <f t="shared" si="4"/>
        <v>0</v>
      </c>
    </row>
    <row r="314" spans="2:7" x14ac:dyDescent="0.55000000000000004">
      <c r="B314" s="88"/>
      <c r="C314" s="88"/>
      <c r="D314" s="38" t="s">
        <v>582</v>
      </c>
      <c r="E314" s="21"/>
      <c r="F314" s="21"/>
      <c r="G314" s="21">
        <f t="shared" si="4"/>
        <v>0</v>
      </c>
    </row>
    <row r="315" spans="2:7" x14ac:dyDescent="0.55000000000000004">
      <c r="B315" s="88"/>
      <c r="C315" s="88"/>
      <c r="D315" s="38" t="s">
        <v>583</v>
      </c>
      <c r="E315" s="21"/>
      <c r="F315" s="21"/>
      <c r="G315" s="21">
        <f t="shared" si="4"/>
        <v>0</v>
      </c>
    </row>
    <row r="316" spans="2:7" x14ac:dyDescent="0.55000000000000004">
      <c r="B316" s="88"/>
      <c r="C316" s="88"/>
      <c r="D316" s="38" t="s">
        <v>584</v>
      </c>
      <c r="E316" s="21"/>
      <c r="F316" s="21"/>
      <c r="G316" s="21">
        <f t="shared" si="4"/>
        <v>0</v>
      </c>
    </row>
    <row r="317" spans="2:7" x14ac:dyDescent="0.55000000000000004">
      <c r="B317" s="88"/>
      <c r="C317" s="88"/>
      <c r="D317" s="38" t="s">
        <v>386</v>
      </c>
      <c r="E317" s="21"/>
      <c r="F317" s="21"/>
      <c r="G317" s="21">
        <f t="shared" si="4"/>
        <v>0</v>
      </c>
    </row>
    <row r="318" spans="2:7" x14ac:dyDescent="0.55000000000000004">
      <c r="B318" s="88"/>
      <c r="C318" s="88"/>
      <c r="D318" s="38" t="s">
        <v>387</v>
      </c>
      <c r="E318" s="21"/>
      <c r="F318" s="21"/>
      <c r="G318" s="21">
        <f t="shared" si="4"/>
        <v>0</v>
      </c>
    </row>
    <row r="319" spans="2:7" x14ac:dyDescent="0.55000000000000004">
      <c r="B319" s="88"/>
      <c r="C319" s="88"/>
      <c r="D319" s="38" t="s">
        <v>388</v>
      </c>
      <c r="E319" s="21"/>
      <c r="F319" s="21"/>
      <c r="G319" s="21">
        <f t="shared" si="4"/>
        <v>0</v>
      </c>
    </row>
    <row r="320" spans="2:7" x14ac:dyDescent="0.55000000000000004">
      <c r="B320" s="88"/>
      <c r="C320" s="88"/>
      <c r="D320" s="38" t="s">
        <v>404</v>
      </c>
      <c r="E320" s="21"/>
      <c r="F320" s="21"/>
      <c r="G320" s="21">
        <f t="shared" si="4"/>
        <v>0</v>
      </c>
    </row>
    <row r="321" spans="2:7" x14ac:dyDescent="0.55000000000000004">
      <c r="B321" s="88"/>
      <c r="C321" s="88"/>
      <c r="D321" s="38" t="s">
        <v>410</v>
      </c>
      <c r="E321" s="21">
        <v>18882000</v>
      </c>
      <c r="F321" s="21">
        <v>7098000</v>
      </c>
      <c r="G321" s="21">
        <f t="shared" si="4"/>
        <v>11784000</v>
      </c>
    </row>
    <row r="322" spans="2:7" x14ac:dyDescent="0.55000000000000004">
      <c r="B322" s="88"/>
      <c r="C322" s="88"/>
      <c r="D322" s="38" t="s">
        <v>405</v>
      </c>
      <c r="E322" s="21"/>
      <c r="F322" s="21"/>
      <c r="G322" s="21">
        <f t="shared" si="4"/>
        <v>0</v>
      </c>
    </row>
    <row r="323" spans="2:7" x14ac:dyDescent="0.55000000000000004">
      <c r="B323" s="88"/>
      <c r="C323" s="88"/>
      <c r="D323" s="38" t="s">
        <v>411</v>
      </c>
      <c r="E323" s="21"/>
      <c r="F323" s="21"/>
      <c r="G323" s="21">
        <f t="shared" si="4"/>
        <v>0</v>
      </c>
    </row>
    <row r="324" spans="2:7" x14ac:dyDescent="0.55000000000000004">
      <c r="B324" s="88"/>
      <c r="C324" s="88"/>
      <c r="D324" s="38" t="s">
        <v>389</v>
      </c>
      <c r="E324" s="21"/>
      <c r="F324" s="21"/>
      <c r="G324" s="21">
        <f t="shared" si="4"/>
        <v>0</v>
      </c>
    </row>
    <row r="325" spans="2:7" x14ac:dyDescent="0.55000000000000004">
      <c r="B325" s="88"/>
      <c r="C325" s="89"/>
      <c r="D325" s="42" t="s">
        <v>390</v>
      </c>
      <c r="E325" s="23">
        <f>+E310+E311+E312+E317+E318+E319+E320+E321+E322+E323+E324</f>
        <v>18882000</v>
      </c>
      <c r="F325" s="23">
        <f>+F310+F311+F312+F317+F318+F319+F320+F321+F322+F323+F324</f>
        <v>7098000</v>
      </c>
      <c r="G325" s="23">
        <f t="shared" si="4"/>
        <v>11784000</v>
      </c>
    </row>
    <row r="326" spans="2:7" x14ac:dyDescent="0.55000000000000004">
      <c r="B326" s="89"/>
      <c r="C326" s="24" t="s">
        <v>391</v>
      </c>
      <c r="D326" s="44"/>
      <c r="E326" s="45">
        <f xml:space="preserve"> +E309 - E325</f>
        <v>-10372000</v>
      </c>
      <c r="F326" s="45">
        <f xml:space="preserve"> +F309 - F325</f>
        <v>-148000</v>
      </c>
      <c r="G326" s="45">
        <f t="shared" si="4"/>
        <v>-10224000</v>
      </c>
    </row>
    <row r="327" spans="2:7" x14ac:dyDescent="0.55000000000000004">
      <c r="B327" s="19" t="s">
        <v>392</v>
      </c>
      <c r="C327" s="46"/>
      <c r="D327" s="47"/>
      <c r="E327" s="48">
        <f xml:space="preserve"> +E291 +E326</f>
        <v>-2493981</v>
      </c>
      <c r="F327" s="48">
        <f xml:space="preserve"> +F291 +F326</f>
        <v>9179850</v>
      </c>
      <c r="G327" s="48">
        <f t="shared" ref="G327:G333" si="5">E327-F327</f>
        <v>-11673831</v>
      </c>
    </row>
    <row r="328" spans="2:7" x14ac:dyDescent="0.55000000000000004">
      <c r="B328" s="84" t="s">
        <v>393</v>
      </c>
      <c r="C328" s="46" t="s">
        <v>394</v>
      </c>
      <c r="D328" s="47"/>
      <c r="E328" s="48">
        <v>68070240</v>
      </c>
      <c r="F328" s="48">
        <v>58890390</v>
      </c>
      <c r="G328" s="48">
        <f t="shared" si="5"/>
        <v>9179850</v>
      </c>
    </row>
    <row r="329" spans="2:7" x14ac:dyDescent="0.55000000000000004">
      <c r="B329" s="85"/>
      <c r="C329" s="46" t="s">
        <v>395</v>
      </c>
      <c r="D329" s="47"/>
      <c r="E329" s="48">
        <f xml:space="preserve"> +E327 +E328</f>
        <v>65576259</v>
      </c>
      <c r="F329" s="48">
        <f xml:space="preserve"> +F327 +F328</f>
        <v>68070240</v>
      </c>
      <c r="G329" s="48">
        <f t="shared" si="5"/>
        <v>-2493981</v>
      </c>
    </row>
    <row r="330" spans="2:7" x14ac:dyDescent="0.55000000000000004">
      <c r="B330" s="85"/>
      <c r="C330" s="46" t="s">
        <v>396</v>
      </c>
      <c r="D330" s="47"/>
      <c r="E330" s="48"/>
      <c r="F330" s="48"/>
      <c r="G330" s="48">
        <f t="shared" si="5"/>
        <v>0</v>
      </c>
    </row>
    <row r="331" spans="2:7" x14ac:dyDescent="0.55000000000000004">
      <c r="B331" s="85"/>
      <c r="C331" s="46" t="s">
        <v>397</v>
      </c>
      <c r="D331" s="47"/>
      <c r="E331" s="48"/>
      <c r="F331" s="48"/>
      <c r="G331" s="48">
        <f t="shared" si="5"/>
        <v>0</v>
      </c>
    </row>
    <row r="332" spans="2:7" x14ac:dyDescent="0.55000000000000004">
      <c r="B332" s="85"/>
      <c r="C332" s="46" t="s">
        <v>398</v>
      </c>
      <c r="D332" s="47"/>
      <c r="E332" s="48"/>
      <c r="F332" s="48"/>
      <c r="G332" s="48">
        <f t="shared" si="5"/>
        <v>0</v>
      </c>
    </row>
    <row r="333" spans="2:7" x14ac:dyDescent="0.55000000000000004">
      <c r="B333" s="86"/>
      <c r="C333" s="46" t="s">
        <v>399</v>
      </c>
      <c r="D333" s="47"/>
      <c r="E333" s="48">
        <f xml:space="preserve"> +E329 +E330 +E331 - E332</f>
        <v>65576259</v>
      </c>
      <c r="F333" s="48">
        <f xml:space="preserve"> +F329 +F330 +F331 - F332</f>
        <v>68070240</v>
      </c>
      <c r="G333" s="48">
        <f t="shared" si="5"/>
        <v>-2493981</v>
      </c>
    </row>
  </sheetData>
  <mergeCells count="13">
    <mergeCell ref="B2:G2"/>
    <mergeCell ref="B3:G3"/>
    <mergeCell ref="B5:D5"/>
    <mergeCell ref="B6:B263"/>
    <mergeCell ref="C6:C184"/>
    <mergeCell ref="C185:C262"/>
    <mergeCell ref="B328:B333"/>
    <mergeCell ref="B264:B290"/>
    <mergeCell ref="C264:C277"/>
    <mergeCell ref="C278:C289"/>
    <mergeCell ref="B292:B326"/>
    <mergeCell ref="C292:C309"/>
    <mergeCell ref="C310:C325"/>
  </mergeCells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976F3-DCD0-46A8-83AD-60EB7BB16FE5}">
  <dimension ref="B1:G333"/>
  <sheetViews>
    <sheetView workbookViewId="0">
      <selection sqref="A1:XFD1048576"/>
    </sheetView>
  </sheetViews>
  <sheetFormatPr defaultRowHeight="18" x14ac:dyDescent="0.55000000000000004"/>
  <cols>
    <col min="1" max="3" width="2.83203125" customWidth="1"/>
    <col min="4" max="4" width="59.75" customWidth="1"/>
    <col min="5" max="7" width="20.75" customWidth="1"/>
  </cols>
  <sheetData>
    <row r="1" spans="2:7" ht="22" x14ac:dyDescent="0.55000000000000004">
      <c r="B1" s="1"/>
      <c r="C1" s="1"/>
      <c r="D1" s="1"/>
      <c r="E1" s="2"/>
      <c r="F1" s="2"/>
      <c r="G1" s="3" t="s">
        <v>412</v>
      </c>
    </row>
    <row r="2" spans="2:7" ht="22" x14ac:dyDescent="0.55000000000000004">
      <c r="B2" s="69" t="s">
        <v>586</v>
      </c>
      <c r="C2" s="69"/>
      <c r="D2" s="69"/>
      <c r="E2" s="69"/>
      <c r="F2" s="69"/>
      <c r="G2" s="69"/>
    </row>
    <row r="3" spans="2:7" ht="22" x14ac:dyDescent="0.55000000000000004">
      <c r="B3" s="70" t="s">
        <v>2</v>
      </c>
      <c r="C3" s="70"/>
      <c r="D3" s="70"/>
      <c r="E3" s="70"/>
      <c r="F3" s="70"/>
      <c r="G3" s="70"/>
    </row>
    <row r="4" spans="2:7" x14ac:dyDescent="0.55000000000000004">
      <c r="B4" s="4"/>
      <c r="C4" s="4"/>
      <c r="D4" s="4"/>
      <c r="E4" s="4"/>
      <c r="F4" s="2"/>
      <c r="G4" s="4" t="s">
        <v>3</v>
      </c>
    </row>
    <row r="5" spans="2:7" x14ac:dyDescent="0.55000000000000004">
      <c r="B5" s="71" t="s">
        <v>4</v>
      </c>
      <c r="C5" s="71"/>
      <c r="D5" s="71"/>
      <c r="E5" s="5" t="s">
        <v>320</v>
      </c>
      <c r="F5" s="5" t="s">
        <v>321</v>
      </c>
      <c r="G5" s="5" t="s">
        <v>322</v>
      </c>
    </row>
    <row r="6" spans="2:7" x14ac:dyDescent="0.55000000000000004">
      <c r="B6" s="87" t="s">
        <v>323</v>
      </c>
      <c r="C6" s="87" t="s">
        <v>324</v>
      </c>
      <c r="D6" s="40" t="s">
        <v>325</v>
      </c>
      <c r="E6" s="41">
        <f>+E7+E11+E19+E26+E29+E33+E45+E53</f>
        <v>42946259</v>
      </c>
      <c r="F6" s="41">
        <f>+F7+F11+F19+F26+F29+F33+F45+F53</f>
        <v>42286169</v>
      </c>
      <c r="G6" s="41">
        <f>E6-F6</f>
        <v>660090</v>
      </c>
    </row>
    <row r="7" spans="2:7" x14ac:dyDescent="0.55000000000000004">
      <c r="B7" s="88"/>
      <c r="C7" s="88"/>
      <c r="D7" s="38" t="s">
        <v>414</v>
      </c>
      <c r="E7" s="21">
        <f>+E8+E9+E10</f>
        <v>0</v>
      </c>
      <c r="F7" s="21">
        <f>+F8+F9+F10</f>
        <v>0</v>
      </c>
      <c r="G7" s="21">
        <f t="shared" ref="G7:G70" si="0">E7-F7</f>
        <v>0</v>
      </c>
    </row>
    <row r="8" spans="2:7" x14ac:dyDescent="0.55000000000000004">
      <c r="B8" s="88"/>
      <c r="C8" s="88"/>
      <c r="D8" s="38" t="s">
        <v>415</v>
      </c>
      <c r="E8" s="21"/>
      <c r="F8" s="21"/>
      <c r="G8" s="21">
        <f t="shared" si="0"/>
        <v>0</v>
      </c>
    </row>
    <row r="9" spans="2:7" x14ac:dyDescent="0.55000000000000004">
      <c r="B9" s="88"/>
      <c r="C9" s="88"/>
      <c r="D9" s="38" t="s">
        <v>416</v>
      </c>
      <c r="E9" s="21"/>
      <c r="F9" s="21"/>
      <c r="G9" s="21">
        <f t="shared" si="0"/>
        <v>0</v>
      </c>
    </row>
    <row r="10" spans="2:7" x14ac:dyDescent="0.55000000000000004">
      <c r="B10" s="88"/>
      <c r="C10" s="88"/>
      <c r="D10" s="38" t="s">
        <v>417</v>
      </c>
      <c r="E10" s="21"/>
      <c r="F10" s="21"/>
      <c r="G10" s="21">
        <f t="shared" si="0"/>
        <v>0</v>
      </c>
    </row>
    <row r="11" spans="2:7" x14ac:dyDescent="0.55000000000000004">
      <c r="B11" s="88"/>
      <c r="C11" s="88"/>
      <c r="D11" s="38" t="s">
        <v>418</v>
      </c>
      <c r="E11" s="21">
        <f>+E12+E13+E14+E15+E16+E17+E18</f>
        <v>37598029</v>
      </c>
      <c r="F11" s="21">
        <f>+F12+F13+F14+F15+F16+F17+F18</f>
        <v>37782709</v>
      </c>
      <c r="G11" s="21">
        <f t="shared" si="0"/>
        <v>-184680</v>
      </c>
    </row>
    <row r="12" spans="2:7" x14ac:dyDescent="0.55000000000000004">
      <c r="B12" s="88"/>
      <c r="C12" s="88"/>
      <c r="D12" s="38" t="s">
        <v>415</v>
      </c>
      <c r="E12" s="21">
        <v>33361068</v>
      </c>
      <c r="F12" s="21">
        <v>33598024</v>
      </c>
      <c r="G12" s="21">
        <f t="shared" si="0"/>
        <v>-236956</v>
      </c>
    </row>
    <row r="13" spans="2:7" x14ac:dyDescent="0.55000000000000004">
      <c r="B13" s="88"/>
      <c r="C13" s="88"/>
      <c r="D13" s="38" t="s">
        <v>419</v>
      </c>
      <c r="E13" s="21"/>
      <c r="F13" s="21"/>
      <c r="G13" s="21">
        <f t="shared" si="0"/>
        <v>0</v>
      </c>
    </row>
    <row r="14" spans="2:7" x14ac:dyDescent="0.55000000000000004">
      <c r="B14" s="88"/>
      <c r="C14" s="88"/>
      <c r="D14" s="38" t="s">
        <v>420</v>
      </c>
      <c r="E14" s="21">
        <v>3221748</v>
      </c>
      <c r="F14" s="21">
        <v>3210655</v>
      </c>
      <c r="G14" s="21">
        <f t="shared" si="0"/>
        <v>11093</v>
      </c>
    </row>
    <row r="15" spans="2:7" x14ac:dyDescent="0.55000000000000004">
      <c r="B15" s="88"/>
      <c r="C15" s="88"/>
      <c r="D15" s="38" t="s">
        <v>421</v>
      </c>
      <c r="E15" s="21">
        <v>1015213</v>
      </c>
      <c r="F15" s="21">
        <v>974030</v>
      </c>
      <c r="G15" s="21">
        <f t="shared" si="0"/>
        <v>41183</v>
      </c>
    </row>
    <row r="16" spans="2:7" x14ac:dyDescent="0.55000000000000004">
      <c r="B16" s="88"/>
      <c r="C16" s="88"/>
      <c r="D16" s="38" t="s">
        <v>422</v>
      </c>
      <c r="E16" s="21"/>
      <c r="F16" s="21"/>
      <c r="G16" s="21">
        <f t="shared" si="0"/>
        <v>0</v>
      </c>
    </row>
    <row r="17" spans="2:7" x14ac:dyDescent="0.55000000000000004">
      <c r="B17" s="88"/>
      <c r="C17" s="88"/>
      <c r="D17" s="38" t="s">
        <v>423</v>
      </c>
      <c r="E17" s="21"/>
      <c r="F17" s="21"/>
      <c r="G17" s="21">
        <f t="shared" si="0"/>
        <v>0</v>
      </c>
    </row>
    <row r="18" spans="2:7" x14ac:dyDescent="0.55000000000000004">
      <c r="B18" s="88"/>
      <c r="C18" s="88"/>
      <c r="D18" s="38" t="s">
        <v>424</v>
      </c>
      <c r="E18" s="21"/>
      <c r="F18" s="21"/>
      <c r="G18" s="21">
        <f t="shared" si="0"/>
        <v>0</v>
      </c>
    </row>
    <row r="19" spans="2:7" x14ac:dyDescent="0.55000000000000004">
      <c r="B19" s="88"/>
      <c r="C19" s="88"/>
      <c r="D19" s="38" t="s">
        <v>425</v>
      </c>
      <c r="E19" s="21">
        <f>+E20+E21+E22+E23+E24+E25</f>
        <v>0</v>
      </c>
      <c r="F19" s="21">
        <f>+F20+F21+F22+F23+F24+F25</f>
        <v>0</v>
      </c>
      <c r="G19" s="21">
        <f t="shared" si="0"/>
        <v>0</v>
      </c>
    </row>
    <row r="20" spans="2:7" x14ac:dyDescent="0.55000000000000004">
      <c r="B20" s="88"/>
      <c r="C20" s="88"/>
      <c r="D20" s="38" t="s">
        <v>415</v>
      </c>
      <c r="E20" s="21"/>
      <c r="F20" s="21"/>
      <c r="G20" s="21">
        <f t="shared" si="0"/>
        <v>0</v>
      </c>
    </row>
    <row r="21" spans="2:7" x14ac:dyDescent="0.55000000000000004">
      <c r="B21" s="88"/>
      <c r="C21" s="88"/>
      <c r="D21" s="38" t="s">
        <v>419</v>
      </c>
      <c r="E21" s="21"/>
      <c r="F21" s="21"/>
      <c r="G21" s="21">
        <f t="shared" si="0"/>
        <v>0</v>
      </c>
    </row>
    <row r="22" spans="2:7" x14ac:dyDescent="0.55000000000000004">
      <c r="B22" s="88"/>
      <c r="C22" s="88"/>
      <c r="D22" s="38" t="s">
        <v>420</v>
      </c>
      <c r="E22" s="21"/>
      <c r="F22" s="21"/>
      <c r="G22" s="21">
        <f t="shared" si="0"/>
        <v>0</v>
      </c>
    </row>
    <row r="23" spans="2:7" x14ac:dyDescent="0.55000000000000004">
      <c r="B23" s="88"/>
      <c r="C23" s="88"/>
      <c r="D23" s="38" t="s">
        <v>421</v>
      </c>
      <c r="E23" s="21"/>
      <c r="F23" s="21"/>
      <c r="G23" s="21">
        <f t="shared" si="0"/>
        <v>0</v>
      </c>
    </row>
    <row r="24" spans="2:7" x14ac:dyDescent="0.55000000000000004">
      <c r="B24" s="88"/>
      <c r="C24" s="88"/>
      <c r="D24" s="38" t="s">
        <v>422</v>
      </c>
      <c r="E24" s="21"/>
      <c r="F24" s="21"/>
      <c r="G24" s="21">
        <f t="shared" si="0"/>
        <v>0</v>
      </c>
    </row>
    <row r="25" spans="2:7" x14ac:dyDescent="0.55000000000000004">
      <c r="B25" s="88"/>
      <c r="C25" s="88"/>
      <c r="D25" s="38" t="s">
        <v>423</v>
      </c>
      <c r="E25" s="21"/>
      <c r="F25" s="21"/>
      <c r="G25" s="21">
        <f t="shared" si="0"/>
        <v>0</v>
      </c>
    </row>
    <row r="26" spans="2:7" x14ac:dyDescent="0.55000000000000004">
      <c r="B26" s="88"/>
      <c r="C26" s="88"/>
      <c r="D26" s="38" t="s">
        <v>426</v>
      </c>
      <c r="E26" s="21">
        <f>+E27+E28</f>
        <v>1577290</v>
      </c>
      <c r="F26" s="21">
        <f>+F27+F28</f>
        <v>1146350</v>
      </c>
      <c r="G26" s="21">
        <f t="shared" si="0"/>
        <v>430940</v>
      </c>
    </row>
    <row r="27" spans="2:7" x14ac:dyDescent="0.55000000000000004">
      <c r="B27" s="88"/>
      <c r="C27" s="88"/>
      <c r="D27" s="38" t="s">
        <v>427</v>
      </c>
      <c r="E27" s="21">
        <v>1577290</v>
      </c>
      <c r="F27" s="21">
        <v>1146350</v>
      </c>
      <c r="G27" s="21">
        <f t="shared" si="0"/>
        <v>430940</v>
      </c>
    </row>
    <row r="28" spans="2:7" x14ac:dyDescent="0.55000000000000004">
      <c r="B28" s="88"/>
      <c r="C28" s="88"/>
      <c r="D28" s="38" t="s">
        <v>428</v>
      </c>
      <c r="E28" s="21"/>
      <c r="F28" s="21"/>
      <c r="G28" s="21">
        <f t="shared" si="0"/>
        <v>0</v>
      </c>
    </row>
    <row r="29" spans="2:7" x14ac:dyDescent="0.55000000000000004">
      <c r="B29" s="88"/>
      <c r="C29" s="88"/>
      <c r="D29" s="38" t="s">
        <v>429</v>
      </c>
      <c r="E29" s="21">
        <f>+E30+E31+E32</f>
        <v>1833540</v>
      </c>
      <c r="F29" s="21">
        <f>+F30+F31+F32</f>
        <v>1468360</v>
      </c>
      <c r="G29" s="21">
        <f t="shared" si="0"/>
        <v>365180</v>
      </c>
    </row>
    <row r="30" spans="2:7" x14ac:dyDescent="0.55000000000000004">
      <c r="B30" s="88"/>
      <c r="C30" s="88"/>
      <c r="D30" s="38" t="s">
        <v>430</v>
      </c>
      <c r="E30" s="21">
        <v>1602486</v>
      </c>
      <c r="F30" s="21">
        <v>1259014</v>
      </c>
      <c r="G30" s="21">
        <f t="shared" si="0"/>
        <v>343472</v>
      </c>
    </row>
    <row r="31" spans="2:7" x14ac:dyDescent="0.55000000000000004">
      <c r="B31" s="88"/>
      <c r="C31" s="88"/>
      <c r="D31" s="38" t="s">
        <v>431</v>
      </c>
      <c r="E31" s="21"/>
      <c r="F31" s="21"/>
      <c r="G31" s="21">
        <f t="shared" si="0"/>
        <v>0</v>
      </c>
    </row>
    <row r="32" spans="2:7" x14ac:dyDescent="0.55000000000000004">
      <c r="B32" s="88"/>
      <c r="C32" s="88"/>
      <c r="D32" s="38" t="s">
        <v>432</v>
      </c>
      <c r="E32" s="21">
        <v>231054</v>
      </c>
      <c r="F32" s="21">
        <v>209346</v>
      </c>
      <c r="G32" s="21">
        <f t="shared" si="0"/>
        <v>21708</v>
      </c>
    </row>
    <row r="33" spans="2:7" x14ac:dyDescent="0.55000000000000004">
      <c r="B33" s="88"/>
      <c r="C33" s="88"/>
      <c r="D33" s="38" t="s">
        <v>433</v>
      </c>
      <c r="E33" s="21">
        <f>+E34+E35+E36+E37+E38+E39+E40+E41+E42+E43+E44</f>
        <v>432200</v>
      </c>
      <c r="F33" s="21">
        <f>+F34+F35+F36+F37+F38+F39+F40+F41+F42+F43+F44</f>
        <v>365600</v>
      </c>
      <c r="G33" s="21">
        <f t="shared" si="0"/>
        <v>66600</v>
      </c>
    </row>
    <row r="34" spans="2:7" x14ac:dyDescent="0.55000000000000004">
      <c r="B34" s="88"/>
      <c r="C34" s="88"/>
      <c r="D34" s="38" t="s">
        <v>434</v>
      </c>
      <c r="E34" s="21"/>
      <c r="F34" s="21"/>
      <c r="G34" s="21">
        <f t="shared" si="0"/>
        <v>0</v>
      </c>
    </row>
    <row r="35" spans="2:7" x14ac:dyDescent="0.55000000000000004">
      <c r="B35" s="88"/>
      <c r="C35" s="88"/>
      <c r="D35" s="38" t="s">
        <v>435</v>
      </c>
      <c r="E35" s="21"/>
      <c r="F35" s="21"/>
      <c r="G35" s="21">
        <f t="shared" si="0"/>
        <v>0</v>
      </c>
    </row>
    <row r="36" spans="2:7" x14ac:dyDescent="0.55000000000000004">
      <c r="B36" s="88"/>
      <c r="C36" s="88"/>
      <c r="D36" s="38" t="s">
        <v>436</v>
      </c>
      <c r="E36" s="21"/>
      <c r="F36" s="21"/>
      <c r="G36" s="21">
        <f t="shared" si="0"/>
        <v>0</v>
      </c>
    </row>
    <row r="37" spans="2:7" x14ac:dyDescent="0.55000000000000004">
      <c r="B37" s="88"/>
      <c r="C37" s="88"/>
      <c r="D37" s="38" t="s">
        <v>437</v>
      </c>
      <c r="E37" s="21"/>
      <c r="F37" s="21"/>
      <c r="G37" s="21">
        <f t="shared" si="0"/>
        <v>0</v>
      </c>
    </row>
    <row r="38" spans="2:7" x14ac:dyDescent="0.55000000000000004">
      <c r="B38" s="88"/>
      <c r="C38" s="88"/>
      <c r="D38" s="38" t="s">
        <v>438</v>
      </c>
      <c r="E38" s="21">
        <v>432200</v>
      </c>
      <c r="F38" s="21">
        <v>365600</v>
      </c>
      <c r="G38" s="21">
        <f t="shared" si="0"/>
        <v>66600</v>
      </c>
    </row>
    <row r="39" spans="2:7" x14ac:dyDescent="0.55000000000000004">
      <c r="B39" s="88"/>
      <c r="C39" s="88"/>
      <c r="D39" s="38" t="s">
        <v>439</v>
      </c>
      <c r="E39" s="21"/>
      <c r="F39" s="21"/>
      <c r="G39" s="21">
        <f t="shared" si="0"/>
        <v>0</v>
      </c>
    </row>
    <row r="40" spans="2:7" x14ac:dyDescent="0.55000000000000004">
      <c r="B40" s="88"/>
      <c r="C40" s="88"/>
      <c r="D40" s="38" t="s">
        <v>440</v>
      </c>
      <c r="E40" s="21"/>
      <c r="F40" s="21"/>
      <c r="G40" s="21">
        <f t="shared" si="0"/>
        <v>0</v>
      </c>
    </row>
    <row r="41" spans="2:7" x14ac:dyDescent="0.55000000000000004">
      <c r="B41" s="88"/>
      <c r="C41" s="88"/>
      <c r="D41" s="38" t="s">
        <v>441</v>
      </c>
      <c r="E41" s="21"/>
      <c r="F41" s="21"/>
      <c r="G41" s="21">
        <f t="shared" si="0"/>
        <v>0</v>
      </c>
    </row>
    <row r="42" spans="2:7" x14ac:dyDescent="0.55000000000000004">
      <c r="B42" s="88"/>
      <c r="C42" s="88"/>
      <c r="D42" s="38" t="s">
        <v>442</v>
      </c>
      <c r="E42" s="21"/>
      <c r="F42" s="21"/>
      <c r="G42" s="21">
        <f t="shared" si="0"/>
        <v>0</v>
      </c>
    </row>
    <row r="43" spans="2:7" x14ac:dyDescent="0.55000000000000004">
      <c r="B43" s="88"/>
      <c r="C43" s="88"/>
      <c r="D43" s="38" t="s">
        <v>443</v>
      </c>
      <c r="E43" s="21"/>
      <c r="F43" s="21"/>
      <c r="G43" s="21">
        <f t="shared" si="0"/>
        <v>0</v>
      </c>
    </row>
    <row r="44" spans="2:7" x14ac:dyDescent="0.55000000000000004">
      <c r="B44" s="88"/>
      <c r="C44" s="88"/>
      <c r="D44" s="38" t="s">
        <v>444</v>
      </c>
      <c r="E44" s="21"/>
      <c r="F44" s="21"/>
      <c r="G44" s="21">
        <f t="shared" si="0"/>
        <v>0</v>
      </c>
    </row>
    <row r="45" spans="2:7" x14ac:dyDescent="0.55000000000000004">
      <c r="B45" s="88"/>
      <c r="C45" s="88"/>
      <c r="D45" s="38" t="s">
        <v>445</v>
      </c>
      <c r="E45" s="21">
        <f>+E46+E47+E48+E49+E50+E51+E52</f>
        <v>1505200</v>
      </c>
      <c r="F45" s="21">
        <f>+F46+F47+F48+F49+F50+F51+F52</f>
        <v>1523150</v>
      </c>
      <c r="G45" s="21">
        <f t="shared" si="0"/>
        <v>-17950</v>
      </c>
    </row>
    <row r="46" spans="2:7" x14ac:dyDescent="0.55000000000000004">
      <c r="B46" s="88"/>
      <c r="C46" s="88"/>
      <c r="D46" s="38" t="s">
        <v>446</v>
      </c>
      <c r="E46" s="21">
        <v>2480</v>
      </c>
      <c r="F46" s="21">
        <v>6750</v>
      </c>
      <c r="G46" s="21">
        <f t="shared" si="0"/>
        <v>-4270</v>
      </c>
    </row>
    <row r="47" spans="2:7" x14ac:dyDescent="0.55000000000000004">
      <c r="B47" s="88"/>
      <c r="C47" s="88"/>
      <c r="D47" s="38" t="s">
        <v>447</v>
      </c>
      <c r="E47" s="21"/>
      <c r="F47" s="21"/>
      <c r="G47" s="21">
        <f t="shared" si="0"/>
        <v>0</v>
      </c>
    </row>
    <row r="48" spans="2:7" x14ac:dyDescent="0.55000000000000004">
      <c r="B48" s="88"/>
      <c r="C48" s="88"/>
      <c r="D48" s="38" t="s">
        <v>448</v>
      </c>
      <c r="E48" s="21"/>
      <c r="F48" s="21"/>
      <c r="G48" s="21">
        <f t="shared" si="0"/>
        <v>0</v>
      </c>
    </row>
    <row r="49" spans="2:7" x14ac:dyDescent="0.55000000000000004">
      <c r="B49" s="88"/>
      <c r="C49" s="88"/>
      <c r="D49" s="38" t="s">
        <v>449</v>
      </c>
      <c r="E49" s="21"/>
      <c r="F49" s="21"/>
      <c r="G49" s="21">
        <f t="shared" si="0"/>
        <v>0</v>
      </c>
    </row>
    <row r="50" spans="2:7" x14ac:dyDescent="0.55000000000000004">
      <c r="B50" s="88"/>
      <c r="C50" s="88"/>
      <c r="D50" s="38" t="s">
        <v>450</v>
      </c>
      <c r="E50" s="21">
        <v>940520</v>
      </c>
      <c r="F50" s="21">
        <v>1047600</v>
      </c>
      <c r="G50" s="21">
        <f t="shared" si="0"/>
        <v>-107080</v>
      </c>
    </row>
    <row r="51" spans="2:7" x14ac:dyDescent="0.55000000000000004">
      <c r="B51" s="88"/>
      <c r="C51" s="88"/>
      <c r="D51" s="38" t="s">
        <v>451</v>
      </c>
      <c r="E51" s="21"/>
      <c r="F51" s="21"/>
      <c r="G51" s="21">
        <f t="shared" si="0"/>
        <v>0</v>
      </c>
    </row>
    <row r="52" spans="2:7" x14ac:dyDescent="0.55000000000000004">
      <c r="B52" s="88"/>
      <c r="C52" s="88"/>
      <c r="D52" s="38" t="s">
        <v>452</v>
      </c>
      <c r="E52" s="21">
        <v>562200</v>
      </c>
      <c r="F52" s="21">
        <v>468800</v>
      </c>
      <c r="G52" s="21">
        <f t="shared" si="0"/>
        <v>93400</v>
      </c>
    </row>
    <row r="53" spans="2:7" x14ac:dyDescent="0.55000000000000004">
      <c r="B53" s="88"/>
      <c r="C53" s="88"/>
      <c r="D53" s="38" t="s">
        <v>149</v>
      </c>
      <c r="E53" s="21"/>
      <c r="F53" s="21"/>
      <c r="G53" s="21">
        <f t="shared" si="0"/>
        <v>0</v>
      </c>
    </row>
    <row r="54" spans="2:7" x14ac:dyDescent="0.55000000000000004">
      <c r="B54" s="88"/>
      <c r="C54" s="88"/>
      <c r="D54" s="38" t="s">
        <v>326</v>
      </c>
      <c r="E54" s="21">
        <f>+E55+E60+E66</f>
        <v>110054691</v>
      </c>
      <c r="F54" s="21">
        <f>+F55+F60+F66</f>
        <v>124403358</v>
      </c>
      <c r="G54" s="21">
        <f t="shared" si="0"/>
        <v>-14348667</v>
      </c>
    </row>
    <row r="55" spans="2:7" x14ac:dyDescent="0.55000000000000004">
      <c r="B55" s="88"/>
      <c r="C55" s="88"/>
      <c r="D55" s="38" t="s">
        <v>453</v>
      </c>
      <c r="E55" s="21">
        <f>+E56+E57+E58+E59</f>
        <v>109315781</v>
      </c>
      <c r="F55" s="21">
        <f>+F56+F57+F58+F59</f>
        <v>123355278</v>
      </c>
      <c r="G55" s="21">
        <f t="shared" si="0"/>
        <v>-14039497</v>
      </c>
    </row>
    <row r="56" spans="2:7" x14ac:dyDescent="0.55000000000000004">
      <c r="B56" s="88"/>
      <c r="C56" s="88"/>
      <c r="D56" s="38" t="s">
        <v>454</v>
      </c>
      <c r="E56" s="21">
        <v>80122786</v>
      </c>
      <c r="F56" s="21">
        <v>91045852</v>
      </c>
      <c r="G56" s="21">
        <f t="shared" si="0"/>
        <v>-10923066</v>
      </c>
    </row>
    <row r="57" spans="2:7" x14ac:dyDescent="0.55000000000000004">
      <c r="B57" s="88"/>
      <c r="C57" s="88"/>
      <c r="D57" s="38" t="s">
        <v>430</v>
      </c>
      <c r="E57" s="21">
        <v>29192995</v>
      </c>
      <c r="F57" s="21">
        <v>32309426</v>
      </c>
      <c r="G57" s="21">
        <f t="shared" si="0"/>
        <v>-3116431</v>
      </c>
    </row>
    <row r="58" spans="2:7" x14ac:dyDescent="0.55000000000000004">
      <c r="B58" s="88"/>
      <c r="C58" s="88"/>
      <c r="D58" s="38" t="s">
        <v>444</v>
      </c>
      <c r="E58" s="21"/>
      <c r="F58" s="21"/>
      <c r="G58" s="21">
        <f t="shared" si="0"/>
        <v>0</v>
      </c>
    </row>
    <row r="59" spans="2:7" x14ac:dyDescent="0.55000000000000004">
      <c r="B59" s="88"/>
      <c r="C59" s="88"/>
      <c r="D59" s="38" t="s">
        <v>452</v>
      </c>
      <c r="E59" s="21"/>
      <c r="F59" s="21"/>
      <c r="G59" s="21">
        <f t="shared" si="0"/>
        <v>0</v>
      </c>
    </row>
    <row r="60" spans="2:7" x14ac:dyDescent="0.55000000000000004">
      <c r="B60" s="88"/>
      <c r="C60" s="88"/>
      <c r="D60" s="38" t="s">
        <v>455</v>
      </c>
      <c r="E60" s="21">
        <f>+E61+E62+E63+E64+E65</f>
        <v>0</v>
      </c>
      <c r="F60" s="21">
        <f>+F61+F62+F63+F64+F65</f>
        <v>0</v>
      </c>
      <c r="G60" s="21">
        <f t="shared" si="0"/>
        <v>0</v>
      </c>
    </row>
    <row r="61" spans="2:7" x14ac:dyDescent="0.55000000000000004">
      <c r="B61" s="88"/>
      <c r="C61" s="88"/>
      <c r="D61" s="38" t="s">
        <v>456</v>
      </c>
      <c r="E61" s="21"/>
      <c r="F61" s="21"/>
      <c r="G61" s="21">
        <f t="shared" si="0"/>
        <v>0</v>
      </c>
    </row>
    <row r="62" spans="2:7" x14ac:dyDescent="0.55000000000000004">
      <c r="B62" s="88"/>
      <c r="C62" s="88"/>
      <c r="D62" s="38" t="s">
        <v>444</v>
      </c>
      <c r="E62" s="21"/>
      <c r="F62" s="21"/>
      <c r="G62" s="21">
        <f t="shared" si="0"/>
        <v>0</v>
      </c>
    </row>
    <row r="63" spans="2:7" x14ac:dyDescent="0.55000000000000004">
      <c r="B63" s="88"/>
      <c r="C63" s="88"/>
      <c r="D63" s="38" t="s">
        <v>446</v>
      </c>
      <c r="E63" s="21"/>
      <c r="F63" s="21"/>
      <c r="G63" s="21">
        <f t="shared" si="0"/>
        <v>0</v>
      </c>
    </row>
    <row r="64" spans="2:7" x14ac:dyDescent="0.55000000000000004">
      <c r="B64" s="88"/>
      <c r="C64" s="88"/>
      <c r="D64" s="38" t="s">
        <v>447</v>
      </c>
      <c r="E64" s="21"/>
      <c r="F64" s="21"/>
      <c r="G64" s="21">
        <f t="shared" si="0"/>
        <v>0</v>
      </c>
    </row>
    <row r="65" spans="2:7" x14ac:dyDescent="0.55000000000000004">
      <c r="B65" s="88"/>
      <c r="C65" s="88"/>
      <c r="D65" s="38" t="s">
        <v>452</v>
      </c>
      <c r="E65" s="21"/>
      <c r="F65" s="21"/>
      <c r="G65" s="21">
        <f t="shared" si="0"/>
        <v>0</v>
      </c>
    </row>
    <row r="66" spans="2:7" x14ac:dyDescent="0.55000000000000004">
      <c r="B66" s="88"/>
      <c r="C66" s="88"/>
      <c r="D66" s="38" t="s">
        <v>445</v>
      </c>
      <c r="E66" s="21">
        <f>+E67+E68+E69</f>
        <v>738910</v>
      </c>
      <c r="F66" s="21">
        <f>+F67+F68+F69</f>
        <v>1048080</v>
      </c>
      <c r="G66" s="21">
        <f t="shared" si="0"/>
        <v>-309170</v>
      </c>
    </row>
    <row r="67" spans="2:7" x14ac:dyDescent="0.55000000000000004">
      <c r="B67" s="88"/>
      <c r="C67" s="88"/>
      <c r="D67" s="38" t="s">
        <v>456</v>
      </c>
      <c r="E67" s="21"/>
      <c r="F67" s="21"/>
      <c r="G67" s="21">
        <f t="shared" si="0"/>
        <v>0</v>
      </c>
    </row>
    <row r="68" spans="2:7" x14ac:dyDescent="0.55000000000000004">
      <c r="B68" s="88"/>
      <c r="C68" s="88"/>
      <c r="D68" s="38" t="s">
        <v>444</v>
      </c>
      <c r="E68" s="21">
        <v>738910</v>
      </c>
      <c r="F68" s="21">
        <v>1048080</v>
      </c>
      <c r="G68" s="21">
        <f t="shared" si="0"/>
        <v>-309170</v>
      </c>
    </row>
    <row r="69" spans="2:7" x14ac:dyDescent="0.55000000000000004">
      <c r="B69" s="88"/>
      <c r="C69" s="88"/>
      <c r="D69" s="38" t="s">
        <v>452</v>
      </c>
      <c r="E69" s="21"/>
      <c r="F69" s="21"/>
      <c r="G69" s="21">
        <f t="shared" si="0"/>
        <v>0</v>
      </c>
    </row>
    <row r="70" spans="2:7" x14ac:dyDescent="0.55000000000000004">
      <c r="B70" s="88"/>
      <c r="C70" s="88"/>
      <c r="D70" s="38" t="s">
        <v>327</v>
      </c>
      <c r="E70" s="21">
        <f>+E71+E74+E75</f>
        <v>0</v>
      </c>
      <c r="F70" s="21">
        <f>+F71+F74+F75</f>
        <v>0</v>
      </c>
      <c r="G70" s="21">
        <f t="shared" si="0"/>
        <v>0</v>
      </c>
    </row>
    <row r="71" spans="2:7" x14ac:dyDescent="0.55000000000000004">
      <c r="B71" s="88"/>
      <c r="C71" s="88"/>
      <c r="D71" s="38" t="s">
        <v>457</v>
      </c>
      <c r="E71" s="21">
        <f>+E72+E73</f>
        <v>0</v>
      </c>
      <c r="F71" s="21">
        <f>+F72+F73</f>
        <v>0</v>
      </c>
      <c r="G71" s="21">
        <f t="shared" ref="G71:G134" si="1">E71-F71</f>
        <v>0</v>
      </c>
    </row>
    <row r="72" spans="2:7" x14ac:dyDescent="0.55000000000000004">
      <c r="B72" s="88"/>
      <c r="C72" s="88"/>
      <c r="D72" s="38" t="s">
        <v>454</v>
      </c>
      <c r="E72" s="21"/>
      <c r="F72" s="21"/>
      <c r="G72" s="21">
        <f t="shared" si="1"/>
        <v>0</v>
      </c>
    </row>
    <row r="73" spans="2:7" x14ac:dyDescent="0.55000000000000004">
      <c r="B73" s="88"/>
      <c r="C73" s="88"/>
      <c r="D73" s="38" t="s">
        <v>430</v>
      </c>
      <c r="E73" s="21"/>
      <c r="F73" s="21"/>
      <c r="G73" s="21">
        <f t="shared" si="1"/>
        <v>0</v>
      </c>
    </row>
    <row r="74" spans="2:7" x14ac:dyDescent="0.55000000000000004">
      <c r="B74" s="88"/>
      <c r="C74" s="88"/>
      <c r="D74" s="38" t="s">
        <v>458</v>
      </c>
      <c r="E74" s="21"/>
      <c r="F74" s="21"/>
      <c r="G74" s="21">
        <f t="shared" si="1"/>
        <v>0</v>
      </c>
    </row>
    <row r="75" spans="2:7" x14ac:dyDescent="0.55000000000000004">
      <c r="B75" s="88"/>
      <c r="C75" s="88"/>
      <c r="D75" s="38" t="s">
        <v>445</v>
      </c>
      <c r="E75" s="21">
        <f>+E76+E77+E78+E79+E80</f>
        <v>0</v>
      </c>
      <c r="F75" s="21">
        <f>+F76+F77+F78+F79+F80</f>
        <v>0</v>
      </c>
      <c r="G75" s="21">
        <f t="shared" si="1"/>
        <v>0</v>
      </c>
    </row>
    <row r="76" spans="2:7" x14ac:dyDescent="0.55000000000000004">
      <c r="B76" s="88"/>
      <c r="C76" s="88"/>
      <c r="D76" s="38" t="s">
        <v>446</v>
      </c>
      <c r="E76" s="21"/>
      <c r="F76" s="21"/>
      <c r="G76" s="21">
        <f t="shared" si="1"/>
        <v>0</v>
      </c>
    </row>
    <row r="77" spans="2:7" x14ac:dyDescent="0.55000000000000004">
      <c r="B77" s="88"/>
      <c r="C77" s="88"/>
      <c r="D77" s="38" t="s">
        <v>447</v>
      </c>
      <c r="E77" s="21"/>
      <c r="F77" s="21"/>
      <c r="G77" s="21">
        <f t="shared" si="1"/>
        <v>0</v>
      </c>
    </row>
    <row r="78" spans="2:7" x14ac:dyDescent="0.55000000000000004">
      <c r="B78" s="88"/>
      <c r="C78" s="88"/>
      <c r="D78" s="38" t="s">
        <v>450</v>
      </c>
      <c r="E78" s="21"/>
      <c r="F78" s="21"/>
      <c r="G78" s="21">
        <f t="shared" si="1"/>
        <v>0</v>
      </c>
    </row>
    <row r="79" spans="2:7" x14ac:dyDescent="0.55000000000000004">
      <c r="B79" s="88"/>
      <c r="C79" s="88"/>
      <c r="D79" s="38" t="s">
        <v>451</v>
      </c>
      <c r="E79" s="21"/>
      <c r="F79" s="21"/>
      <c r="G79" s="21">
        <f t="shared" si="1"/>
        <v>0</v>
      </c>
    </row>
    <row r="80" spans="2:7" x14ac:dyDescent="0.55000000000000004">
      <c r="B80" s="88"/>
      <c r="C80" s="88"/>
      <c r="D80" s="38" t="s">
        <v>452</v>
      </c>
      <c r="E80" s="21"/>
      <c r="F80" s="21"/>
      <c r="G80" s="21">
        <f t="shared" si="1"/>
        <v>0</v>
      </c>
    </row>
    <row r="81" spans="2:7" x14ac:dyDescent="0.55000000000000004">
      <c r="B81" s="88"/>
      <c r="C81" s="88"/>
      <c r="D81" s="38" t="s">
        <v>328</v>
      </c>
      <c r="E81" s="21">
        <f>+E82+E85+E88+E91+E94+E95+E99+E100</f>
        <v>0</v>
      </c>
      <c r="F81" s="21">
        <f>+F82+F85+F88+F91+F94+F95+F99+F100</f>
        <v>0</v>
      </c>
      <c r="G81" s="21">
        <f t="shared" si="1"/>
        <v>0</v>
      </c>
    </row>
    <row r="82" spans="2:7" x14ac:dyDescent="0.55000000000000004">
      <c r="B82" s="88"/>
      <c r="C82" s="88"/>
      <c r="D82" s="38" t="s">
        <v>459</v>
      </c>
      <c r="E82" s="21">
        <f>+E83+E84</f>
        <v>0</v>
      </c>
      <c r="F82" s="21">
        <f>+F83+F84</f>
        <v>0</v>
      </c>
      <c r="G82" s="21">
        <f t="shared" si="1"/>
        <v>0</v>
      </c>
    </row>
    <row r="83" spans="2:7" x14ac:dyDescent="0.55000000000000004">
      <c r="B83" s="88"/>
      <c r="C83" s="88"/>
      <c r="D83" s="38" t="s">
        <v>460</v>
      </c>
      <c r="E83" s="21"/>
      <c r="F83" s="21"/>
      <c r="G83" s="21">
        <f t="shared" si="1"/>
        <v>0</v>
      </c>
    </row>
    <row r="84" spans="2:7" x14ac:dyDescent="0.55000000000000004">
      <c r="B84" s="88"/>
      <c r="C84" s="88"/>
      <c r="D84" s="38" t="s">
        <v>424</v>
      </c>
      <c r="E84" s="21"/>
      <c r="F84" s="21"/>
      <c r="G84" s="21">
        <f t="shared" si="1"/>
        <v>0</v>
      </c>
    </row>
    <row r="85" spans="2:7" x14ac:dyDescent="0.55000000000000004">
      <c r="B85" s="88"/>
      <c r="C85" s="88"/>
      <c r="D85" s="38" t="s">
        <v>461</v>
      </c>
      <c r="E85" s="21">
        <f>+E86+E87</f>
        <v>0</v>
      </c>
      <c r="F85" s="21">
        <f>+F86+F87</f>
        <v>0</v>
      </c>
      <c r="G85" s="21">
        <f t="shared" si="1"/>
        <v>0</v>
      </c>
    </row>
    <row r="86" spans="2:7" x14ac:dyDescent="0.55000000000000004">
      <c r="B86" s="88"/>
      <c r="C86" s="88"/>
      <c r="D86" s="38" t="s">
        <v>462</v>
      </c>
      <c r="E86" s="21"/>
      <c r="F86" s="21"/>
      <c r="G86" s="21">
        <f t="shared" si="1"/>
        <v>0</v>
      </c>
    </row>
    <row r="87" spans="2:7" x14ac:dyDescent="0.55000000000000004">
      <c r="B87" s="88"/>
      <c r="C87" s="88"/>
      <c r="D87" s="38" t="s">
        <v>424</v>
      </c>
      <c r="E87" s="21"/>
      <c r="F87" s="21"/>
      <c r="G87" s="21">
        <f t="shared" si="1"/>
        <v>0</v>
      </c>
    </row>
    <row r="88" spans="2:7" x14ac:dyDescent="0.55000000000000004">
      <c r="B88" s="88"/>
      <c r="C88" s="88"/>
      <c r="D88" s="38" t="s">
        <v>463</v>
      </c>
      <c r="E88" s="21">
        <f>+E89+E90</f>
        <v>0</v>
      </c>
      <c r="F88" s="21">
        <f>+F89+F90</f>
        <v>0</v>
      </c>
      <c r="G88" s="21">
        <f t="shared" si="1"/>
        <v>0</v>
      </c>
    </row>
    <row r="89" spans="2:7" x14ac:dyDescent="0.55000000000000004">
      <c r="B89" s="88"/>
      <c r="C89" s="88"/>
      <c r="D89" s="38" t="s">
        <v>464</v>
      </c>
      <c r="E89" s="21"/>
      <c r="F89" s="21"/>
      <c r="G89" s="21">
        <f t="shared" si="1"/>
        <v>0</v>
      </c>
    </row>
    <row r="90" spans="2:7" x14ac:dyDescent="0.55000000000000004">
      <c r="B90" s="88"/>
      <c r="C90" s="88"/>
      <c r="D90" s="38" t="s">
        <v>424</v>
      </c>
      <c r="E90" s="21"/>
      <c r="F90" s="21"/>
      <c r="G90" s="21">
        <f t="shared" si="1"/>
        <v>0</v>
      </c>
    </row>
    <row r="91" spans="2:7" x14ac:dyDescent="0.55000000000000004">
      <c r="B91" s="88"/>
      <c r="C91" s="88"/>
      <c r="D91" s="38" t="s">
        <v>465</v>
      </c>
      <c r="E91" s="21">
        <f>+E92+E93</f>
        <v>0</v>
      </c>
      <c r="F91" s="21">
        <f>+F92+F93</f>
        <v>0</v>
      </c>
      <c r="G91" s="21">
        <f t="shared" si="1"/>
        <v>0</v>
      </c>
    </row>
    <row r="92" spans="2:7" x14ac:dyDescent="0.55000000000000004">
      <c r="B92" s="88"/>
      <c r="C92" s="88"/>
      <c r="D92" s="38" t="s">
        <v>466</v>
      </c>
      <c r="E92" s="21"/>
      <c r="F92" s="21"/>
      <c r="G92" s="21">
        <f t="shared" si="1"/>
        <v>0</v>
      </c>
    </row>
    <row r="93" spans="2:7" x14ac:dyDescent="0.55000000000000004">
      <c r="B93" s="88"/>
      <c r="C93" s="88"/>
      <c r="D93" s="38" t="s">
        <v>424</v>
      </c>
      <c r="E93" s="21"/>
      <c r="F93" s="21"/>
      <c r="G93" s="21">
        <f t="shared" si="1"/>
        <v>0</v>
      </c>
    </row>
    <row r="94" spans="2:7" x14ac:dyDescent="0.55000000000000004">
      <c r="B94" s="88"/>
      <c r="C94" s="88"/>
      <c r="D94" s="38" t="s">
        <v>467</v>
      </c>
      <c r="E94" s="21"/>
      <c r="F94" s="21"/>
      <c r="G94" s="21">
        <f t="shared" si="1"/>
        <v>0</v>
      </c>
    </row>
    <row r="95" spans="2:7" x14ac:dyDescent="0.55000000000000004">
      <c r="B95" s="88"/>
      <c r="C95" s="88"/>
      <c r="D95" s="38" t="s">
        <v>433</v>
      </c>
      <c r="E95" s="21">
        <f>+E96+E97+E98</f>
        <v>0</v>
      </c>
      <c r="F95" s="21">
        <f>+F96+F97+F98</f>
        <v>0</v>
      </c>
      <c r="G95" s="21">
        <f t="shared" si="1"/>
        <v>0</v>
      </c>
    </row>
    <row r="96" spans="2:7" x14ac:dyDescent="0.55000000000000004">
      <c r="B96" s="88"/>
      <c r="C96" s="88"/>
      <c r="D96" s="38" t="s">
        <v>468</v>
      </c>
      <c r="E96" s="21"/>
      <c r="F96" s="21"/>
      <c r="G96" s="21">
        <f t="shared" si="1"/>
        <v>0</v>
      </c>
    </row>
    <row r="97" spans="2:7" x14ac:dyDescent="0.55000000000000004">
      <c r="B97" s="88"/>
      <c r="C97" s="88"/>
      <c r="D97" s="38" t="s">
        <v>469</v>
      </c>
      <c r="E97" s="21"/>
      <c r="F97" s="21"/>
      <c r="G97" s="21">
        <f t="shared" si="1"/>
        <v>0</v>
      </c>
    </row>
    <row r="98" spans="2:7" x14ac:dyDescent="0.55000000000000004">
      <c r="B98" s="88"/>
      <c r="C98" s="88"/>
      <c r="D98" s="38" t="s">
        <v>444</v>
      </c>
      <c r="E98" s="21"/>
      <c r="F98" s="21"/>
      <c r="G98" s="21">
        <f t="shared" si="1"/>
        <v>0</v>
      </c>
    </row>
    <row r="99" spans="2:7" x14ac:dyDescent="0.55000000000000004">
      <c r="B99" s="88"/>
      <c r="C99" s="88"/>
      <c r="D99" s="38" t="s">
        <v>458</v>
      </c>
      <c r="E99" s="21"/>
      <c r="F99" s="21"/>
      <c r="G99" s="21">
        <f t="shared" si="1"/>
        <v>0</v>
      </c>
    </row>
    <row r="100" spans="2:7" x14ac:dyDescent="0.55000000000000004">
      <c r="B100" s="88"/>
      <c r="C100" s="88"/>
      <c r="D100" s="38" t="s">
        <v>445</v>
      </c>
      <c r="E100" s="21">
        <f>+E101+E102+E103+E104+E105</f>
        <v>0</v>
      </c>
      <c r="F100" s="21">
        <f>+F101+F102+F103+F104+F105</f>
        <v>0</v>
      </c>
      <c r="G100" s="21">
        <f t="shared" si="1"/>
        <v>0</v>
      </c>
    </row>
    <row r="101" spans="2:7" x14ac:dyDescent="0.55000000000000004">
      <c r="B101" s="88"/>
      <c r="C101" s="88"/>
      <c r="D101" s="38" t="s">
        <v>446</v>
      </c>
      <c r="E101" s="21"/>
      <c r="F101" s="21"/>
      <c r="G101" s="21">
        <f t="shared" si="1"/>
        <v>0</v>
      </c>
    </row>
    <row r="102" spans="2:7" x14ac:dyDescent="0.55000000000000004">
      <c r="B102" s="88"/>
      <c r="C102" s="88"/>
      <c r="D102" s="38" t="s">
        <v>447</v>
      </c>
      <c r="E102" s="21"/>
      <c r="F102" s="21"/>
      <c r="G102" s="21">
        <f t="shared" si="1"/>
        <v>0</v>
      </c>
    </row>
    <row r="103" spans="2:7" x14ac:dyDescent="0.55000000000000004">
      <c r="B103" s="88"/>
      <c r="C103" s="88"/>
      <c r="D103" s="38" t="s">
        <v>450</v>
      </c>
      <c r="E103" s="21"/>
      <c r="F103" s="21"/>
      <c r="G103" s="21">
        <f t="shared" si="1"/>
        <v>0</v>
      </c>
    </row>
    <row r="104" spans="2:7" x14ac:dyDescent="0.55000000000000004">
      <c r="B104" s="88"/>
      <c r="C104" s="88"/>
      <c r="D104" s="38" t="s">
        <v>451</v>
      </c>
      <c r="E104" s="21"/>
      <c r="F104" s="21"/>
      <c r="G104" s="21">
        <f t="shared" si="1"/>
        <v>0</v>
      </c>
    </row>
    <row r="105" spans="2:7" x14ac:dyDescent="0.55000000000000004">
      <c r="B105" s="88"/>
      <c r="C105" s="88"/>
      <c r="D105" s="38" t="s">
        <v>452</v>
      </c>
      <c r="E105" s="21"/>
      <c r="F105" s="21"/>
      <c r="G105" s="21">
        <f t="shared" si="1"/>
        <v>0</v>
      </c>
    </row>
    <row r="106" spans="2:7" x14ac:dyDescent="0.55000000000000004">
      <c r="B106" s="88"/>
      <c r="C106" s="88"/>
      <c r="D106" s="38" t="s">
        <v>329</v>
      </c>
      <c r="E106" s="21"/>
      <c r="F106" s="21"/>
      <c r="G106" s="21">
        <f t="shared" si="1"/>
        <v>0</v>
      </c>
    </row>
    <row r="107" spans="2:7" x14ac:dyDescent="0.55000000000000004">
      <c r="B107" s="88"/>
      <c r="C107" s="88"/>
      <c r="D107" s="38" t="s">
        <v>330</v>
      </c>
      <c r="E107" s="21">
        <f>+E108+E117+E122+E123+E127+E130+E136</f>
        <v>24913510</v>
      </c>
      <c r="F107" s="21">
        <f>+F108+F117+F122+F123+F127+F130+F136</f>
        <v>20757440</v>
      </c>
      <c r="G107" s="21">
        <f t="shared" si="1"/>
        <v>4156070</v>
      </c>
    </row>
    <row r="108" spans="2:7" x14ac:dyDescent="0.55000000000000004">
      <c r="B108" s="88"/>
      <c r="C108" s="88"/>
      <c r="D108" s="38" t="s">
        <v>470</v>
      </c>
      <c r="E108" s="21">
        <f>+E109+E110+E111+E112+E113+E114+E115+E116</f>
        <v>24529434</v>
      </c>
      <c r="F108" s="21">
        <f>+F109+F110+F111+F112+F113+F114+F115+F116</f>
        <v>20348456</v>
      </c>
      <c r="G108" s="21">
        <f t="shared" si="1"/>
        <v>4180978</v>
      </c>
    </row>
    <row r="109" spans="2:7" x14ac:dyDescent="0.55000000000000004">
      <c r="B109" s="88"/>
      <c r="C109" s="88"/>
      <c r="D109" s="38" t="s">
        <v>471</v>
      </c>
      <c r="E109" s="21">
        <v>24529434</v>
      </c>
      <c r="F109" s="21">
        <v>20348456</v>
      </c>
      <c r="G109" s="21">
        <f t="shared" si="1"/>
        <v>4180978</v>
      </c>
    </row>
    <row r="110" spans="2:7" x14ac:dyDescent="0.55000000000000004">
      <c r="B110" s="88"/>
      <c r="C110" s="88"/>
      <c r="D110" s="38" t="s">
        <v>472</v>
      </c>
      <c r="E110" s="21"/>
      <c r="F110" s="21"/>
      <c r="G110" s="21">
        <f t="shared" si="1"/>
        <v>0</v>
      </c>
    </row>
    <row r="111" spans="2:7" x14ac:dyDescent="0.55000000000000004">
      <c r="B111" s="88"/>
      <c r="C111" s="88"/>
      <c r="D111" s="38" t="s">
        <v>473</v>
      </c>
      <c r="E111" s="21"/>
      <c r="F111" s="21"/>
      <c r="G111" s="21">
        <f t="shared" si="1"/>
        <v>0</v>
      </c>
    </row>
    <row r="112" spans="2:7" x14ac:dyDescent="0.55000000000000004">
      <c r="B112" s="88"/>
      <c r="C112" s="88"/>
      <c r="D112" s="38" t="s">
        <v>474</v>
      </c>
      <c r="E112" s="21"/>
      <c r="F112" s="21"/>
      <c r="G112" s="21">
        <f t="shared" si="1"/>
        <v>0</v>
      </c>
    </row>
    <row r="113" spans="2:7" x14ac:dyDescent="0.55000000000000004">
      <c r="B113" s="88"/>
      <c r="C113" s="88"/>
      <c r="D113" s="38" t="s">
        <v>475</v>
      </c>
      <c r="E113" s="21"/>
      <c r="F113" s="21"/>
      <c r="G113" s="21">
        <f t="shared" si="1"/>
        <v>0</v>
      </c>
    </row>
    <row r="114" spans="2:7" x14ac:dyDescent="0.55000000000000004">
      <c r="B114" s="88"/>
      <c r="C114" s="88"/>
      <c r="D114" s="38" t="s">
        <v>476</v>
      </c>
      <c r="E114" s="21"/>
      <c r="F114" s="21"/>
      <c r="G114" s="21">
        <f t="shared" si="1"/>
        <v>0</v>
      </c>
    </row>
    <row r="115" spans="2:7" x14ac:dyDescent="0.55000000000000004">
      <c r="B115" s="88"/>
      <c r="C115" s="88"/>
      <c r="D115" s="38" t="s">
        <v>477</v>
      </c>
      <c r="E115" s="21"/>
      <c r="F115" s="21"/>
      <c r="G115" s="21">
        <f t="shared" si="1"/>
        <v>0</v>
      </c>
    </row>
    <row r="116" spans="2:7" x14ac:dyDescent="0.55000000000000004">
      <c r="B116" s="88"/>
      <c r="C116" s="88"/>
      <c r="D116" s="38" t="s">
        <v>478</v>
      </c>
      <c r="E116" s="21"/>
      <c r="F116" s="21"/>
      <c r="G116" s="21">
        <f t="shared" si="1"/>
        <v>0</v>
      </c>
    </row>
    <row r="117" spans="2:7" x14ac:dyDescent="0.55000000000000004">
      <c r="B117" s="88"/>
      <c r="C117" s="88"/>
      <c r="D117" s="38" t="s">
        <v>479</v>
      </c>
      <c r="E117" s="21">
        <f>+E118+E119+E120+E121</f>
        <v>0</v>
      </c>
      <c r="F117" s="21">
        <f>+F118+F119+F120+F121</f>
        <v>0</v>
      </c>
      <c r="G117" s="21">
        <f t="shared" si="1"/>
        <v>0</v>
      </c>
    </row>
    <row r="118" spans="2:7" x14ac:dyDescent="0.55000000000000004">
      <c r="B118" s="88"/>
      <c r="C118" s="88"/>
      <c r="D118" s="38" t="s">
        <v>480</v>
      </c>
      <c r="E118" s="21"/>
      <c r="F118" s="21"/>
      <c r="G118" s="21">
        <f t="shared" si="1"/>
        <v>0</v>
      </c>
    </row>
    <row r="119" spans="2:7" x14ac:dyDescent="0.55000000000000004">
      <c r="B119" s="88"/>
      <c r="C119" s="88"/>
      <c r="D119" s="38" t="s">
        <v>481</v>
      </c>
      <c r="E119" s="21"/>
      <c r="F119" s="21"/>
      <c r="G119" s="21">
        <f t="shared" si="1"/>
        <v>0</v>
      </c>
    </row>
    <row r="120" spans="2:7" x14ac:dyDescent="0.55000000000000004">
      <c r="B120" s="88"/>
      <c r="C120" s="88"/>
      <c r="D120" s="38" t="s">
        <v>482</v>
      </c>
      <c r="E120" s="21"/>
      <c r="F120" s="21"/>
      <c r="G120" s="21">
        <f t="shared" si="1"/>
        <v>0</v>
      </c>
    </row>
    <row r="121" spans="2:7" x14ac:dyDescent="0.55000000000000004">
      <c r="B121" s="88"/>
      <c r="C121" s="88"/>
      <c r="D121" s="38" t="s">
        <v>483</v>
      </c>
      <c r="E121" s="21"/>
      <c r="F121" s="21"/>
      <c r="G121" s="21">
        <f t="shared" si="1"/>
        <v>0</v>
      </c>
    </row>
    <row r="122" spans="2:7" x14ac:dyDescent="0.55000000000000004">
      <c r="B122" s="88"/>
      <c r="C122" s="88"/>
      <c r="D122" s="38" t="s">
        <v>484</v>
      </c>
      <c r="E122" s="21">
        <v>384076</v>
      </c>
      <c r="F122" s="21">
        <v>408984</v>
      </c>
      <c r="G122" s="21">
        <f t="shared" si="1"/>
        <v>-24908</v>
      </c>
    </row>
    <row r="123" spans="2:7" x14ac:dyDescent="0.55000000000000004">
      <c r="B123" s="88"/>
      <c r="C123" s="88"/>
      <c r="D123" s="38" t="s">
        <v>485</v>
      </c>
      <c r="E123" s="21">
        <f>+E124+E125+E126</f>
        <v>0</v>
      </c>
      <c r="F123" s="21">
        <f>+F124+F125+F126</f>
        <v>0</v>
      </c>
      <c r="G123" s="21">
        <f t="shared" si="1"/>
        <v>0</v>
      </c>
    </row>
    <row r="124" spans="2:7" x14ac:dyDescent="0.55000000000000004">
      <c r="B124" s="88"/>
      <c r="C124" s="88"/>
      <c r="D124" s="38" t="s">
        <v>486</v>
      </c>
      <c r="E124" s="21"/>
      <c r="F124" s="21"/>
      <c r="G124" s="21">
        <f t="shared" si="1"/>
        <v>0</v>
      </c>
    </row>
    <row r="125" spans="2:7" x14ac:dyDescent="0.55000000000000004">
      <c r="B125" s="88"/>
      <c r="C125" s="88"/>
      <c r="D125" s="38" t="s">
        <v>487</v>
      </c>
      <c r="E125" s="21"/>
      <c r="F125" s="21"/>
      <c r="G125" s="21">
        <f t="shared" si="1"/>
        <v>0</v>
      </c>
    </row>
    <row r="126" spans="2:7" x14ac:dyDescent="0.55000000000000004">
      <c r="B126" s="88"/>
      <c r="C126" s="88"/>
      <c r="D126" s="38" t="s">
        <v>488</v>
      </c>
      <c r="E126" s="21"/>
      <c r="F126" s="21"/>
      <c r="G126" s="21">
        <f t="shared" si="1"/>
        <v>0</v>
      </c>
    </row>
    <row r="127" spans="2:7" x14ac:dyDescent="0.55000000000000004">
      <c r="B127" s="88"/>
      <c r="C127" s="88"/>
      <c r="D127" s="38" t="s">
        <v>489</v>
      </c>
      <c r="E127" s="21">
        <f>+E128+E129</f>
        <v>0</v>
      </c>
      <c r="F127" s="21">
        <f>+F128+F129</f>
        <v>0</v>
      </c>
      <c r="G127" s="21">
        <f t="shared" si="1"/>
        <v>0</v>
      </c>
    </row>
    <row r="128" spans="2:7" x14ac:dyDescent="0.55000000000000004">
      <c r="B128" s="88"/>
      <c r="C128" s="88"/>
      <c r="D128" s="38" t="s">
        <v>424</v>
      </c>
      <c r="E128" s="21"/>
      <c r="F128" s="21"/>
      <c r="G128" s="21">
        <f t="shared" si="1"/>
        <v>0</v>
      </c>
    </row>
    <row r="129" spans="2:7" x14ac:dyDescent="0.55000000000000004">
      <c r="B129" s="88"/>
      <c r="C129" s="88"/>
      <c r="D129" s="38" t="s">
        <v>490</v>
      </c>
      <c r="E129" s="21"/>
      <c r="F129" s="21"/>
      <c r="G129" s="21">
        <f t="shared" si="1"/>
        <v>0</v>
      </c>
    </row>
    <row r="130" spans="2:7" x14ac:dyDescent="0.55000000000000004">
      <c r="B130" s="88"/>
      <c r="C130" s="88"/>
      <c r="D130" s="38" t="s">
        <v>445</v>
      </c>
      <c r="E130" s="21">
        <f>+E131+E132+E133+E134+E135</f>
        <v>0</v>
      </c>
      <c r="F130" s="21">
        <f>+F131+F132+F133+F134+F135</f>
        <v>0</v>
      </c>
      <c r="G130" s="21">
        <f t="shared" si="1"/>
        <v>0</v>
      </c>
    </row>
    <row r="131" spans="2:7" x14ac:dyDescent="0.55000000000000004">
      <c r="B131" s="88"/>
      <c r="C131" s="88"/>
      <c r="D131" s="38" t="s">
        <v>446</v>
      </c>
      <c r="E131" s="21"/>
      <c r="F131" s="21"/>
      <c r="G131" s="21">
        <f t="shared" si="1"/>
        <v>0</v>
      </c>
    </row>
    <row r="132" spans="2:7" x14ac:dyDescent="0.55000000000000004">
      <c r="B132" s="88"/>
      <c r="C132" s="88"/>
      <c r="D132" s="38" t="s">
        <v>447</v>
      </c>
      <c r="E132" s="21"/>
      <c r="F132" s="21"/>
      <c r="G132" s="21">
        <f t="shared" si="1"/>
        <v>0</v>
      </c>
    </row>
    <row r="133" spans="2:7" x14ac:dyDescent="0.55000000000000004">
      <c r="B133" s="88"/>
      <c r="C133" s="88"/>
      <c r="D133" s="38" t="s">
        <v>450</v>
      </c>
      <c r="E133" s="21"/>
      <c r="F133" s="21"/>
      <c r="G133" s="21">
        <f t="shared" si="1"/>
        <v>0</v>
      </c>
    </row>
    <row r="134" spans="2:7" x14ac:dyDescent="0.55000000000000004">
      <c r="B134" s="88"/>
      <c r="C134" s="88"/>
      <c r="D134" s="38" t="s">
        <v>451</v>
      </c>
      <c r="E134" s="21"/>
      <c r="F134" s="21"/>
      <c r="G134" s="21">
        <f t="shared" si="1"/>
        <v>0</v>
      </c>
    </row>
    <row r="135" spans="2:7" x14ac:dyDescent="0.55000000000000004">
      <c r="B135" s="88"/>
      <c r="C135" s="88"/>
      <c r="D135" s="38" t="s">
        <v>452</v>
      </c>
      <c r="E135" s="21"/>
      <c r="F135" s="21"/>
      <c r="G135" s="21">
        <f t="shared" ref="G135:G198" si="2">E135-F135</f>
        <v>0</v>
      </c>
    </row>
    <row r="136" spans="2:7" x14ac:dyDescent="0.55000000000000004">
      <c r="B136" s="88"/>
      <c r="C136" s="88"/>
      <c r="D136" s="38" t="s">
        <v>149</v>
      </c>
      <c r="E136" s="21"/>
      <c r="F136" s="21"/>
      <c r="G136" s="21">
        <f t="shared" si="2"/>
        <v>0</v>
      </c>
    </row>
    <row r="137" spans="2:7" x14ac:dyDescent="0.55000000000000004">
      <c r="B137" s="88"/>
      <c r="C137" s="88"/>
      <c r="D137" s="38" t="s">
        <v>331</v>
      </c>
      <c r="E137" s="21">
        <f>+E138+E141+E142+E143</f>
        <v>0</v>
      </c>
      <c r="F137" s="21">
        <f>+F138+F141+F142+F143</f>
        <v>0</v>
      </c>
      <c r="G137" s="21">
        <f t="shared" si="2"/>
        <v>0</v>
      </c>
    </row>
    <row r="138" spans="2:7" x14ac:dyDescent="0.55000000000000004">
      <c r="B138" s="88"/>
      <c r="C138" s="88"/>
      <c r="D138" s="38" t="s">
        <v>457</v>
      </c>
      <c r="E138" s="21">
        <f>+E139+E140</f>
        <v>0</v>
      </c>
      <c r="F138" s="21">
        <f>+F139+F140</f>
        <v>0</v>
      </c>
      <c r="G138" s="21">
        <f t="shared" si="2"/>
        <v>0</v>
      </c>
    </row>
    <row r="139" spans="2:7" x14ac:dyDescent="0.55000000000000004">
      <c r="B139" s="88"/>
      <c r="C139" s="88"/>
      <c r="D139" s="38" t="s">
        <v>454</v>
      </c>
      <c r="E139" s="21"/>
      <c r="F139" s="21"/>
      <c r="G139" s="21">
        <f t="shared" si="2"/>
        <v>0</v>
      </c>
    </row>
    <row r="140" spans="2:7" x14ac:dyDescent="0.55000000000000004">
      <c r="B140" s="88"/>
      <c r="C140" s="88"/>
      <c r="D140" s="38" t="s">
        <v>430</v>
      </c>
      <c r="E140" s="21"/>
      <c r="F140" s="21"/>
      <c r="G140" s="21">
        <f t="shared" si="2"/>
        <v>0</v>
      </c>
    </row>
    <row r="141" spans="2:7" x14ac:dyDescent="0.55000000000000004">
      <c r="B141" s="88"/>
      <c r="C141" s="88"/>
      <c r="D141" s="38" t="s">
        <v>491</v>
      </c>
      <c r="E141" s="21"/>
      <c r="F141" s="21"/>
      <c r="G141" s="21">
        <f t="shared" si="2"/>
        <v>0</v>
      </c>
    </row>
    <row r="142" spans="2:7" x14ac:dyDescent="0.55000000000000004">
      <c r="B142" s="88"/>
      <c r="C142" s="88"/>
      <c r="D142" s="38" t="s">
        <v>484</v>
      </c>
      <c r="E142" s="21"/>
      <c r="F142" s="21"/>
      <c r="G142" s="21">
        <f t="shared" si="2"/>
        <v>0</v>
      </c>
    </row>
    <row r="143" spans="2:7" x14ac:dyDescent="0.55000000000000004">
      <c r="B143" s="88"/>
      <c r="C143" s="88"/>
      <c r="D143" s="38" t="s">
        <v>445</v>
      </c>
      <c r="E143" s="21">
        <f>+E144+E145+E146+E147+E148</f>
        <v>0</v>
      </c>
      <c r="F143" s="21">
        <f>+F144+F145+F146+F147+F148</f>
        <v>0</v>
      </c>
      <c r="G143" s="21">
        <f t="shared" si="2"/>
        <v>0</v>
      </c>
    </row>
    <row r="144" spans="2:7" x14ac:dyDescent="0.55000000000000004">
      <c r="B144" s="88"/>
      <c r="C144" s="88"/>
      <c r="D144" s="38" t="s">
        <v>446</v>
      </c>
      <c r="E144" s="21"/>
      <c r="F144" s="21"/>
      <c r="G144" s="21">
        <f t="shared" si="2"/>
        <v>0</v>
      </c>
    </row>
    <row r="145" spans="2:7" x14ac:dyDescent="0.55000000000000004">
      <c r="B145" s="88"/>
      <c r="C145" s="88"/>
      <c r="D145" s="38" t="s">
        <v>447</v>
      </c>
      <c r="E145" s="21"/>
      <c r="F145" s="21"/>
      <c r="G145" s="21">
        <f t="shared" si="2"/>
        <v>0</v>
      </c>
    </row>
    <row r="146" spans="2:7" x14ac:dyDescent="0.55000000000000004">
      <c r="B146" s="88"/>
      <c r="C146" s="88"/>
      <c r="D146" s="38" t="s">
        <v>450</v>
      </c>
      <c r="E146" s="21"/>
      <c r="F146" s="21"/>
      <c r="G146" s="21">
        <f t="shared" si="2"/>
        <v>0</v>
      </c>
    </row>
    <row r="147" spans="2:7" x14ac:dyDescent="0.55000000000000004">
      <c r="B147" s="88"/>
      <c r="C147" s="88"/>
      <c r="D147" s="38" t="s">
        <v>451</v>
      </c>
      <c r="E147" s="21"/>
      <c r="F147" s="21"/>
      <c r="G147" s="21">
        <f t="shared" si="2"/>
        <v>0</v>
      </c>
    </row>
    <row r="148" spans="2:7" x14ac:dyDescent="0.55000000000000004">
      <c r="B148" s="88"/>
      <c r="C148" s="88"/>
      <c r="D148" s="38" t="s">
        <v>452</v>
      </c>
      <c r="E148" s="21"/>
      <c r="F148" s="21"/>
      <c r="G148" s="21">
        <f t="shared" si="2"/>
        <v>0</v>
      </c>
    </row>
    <row r="149" spans="2:7" x14ac:dyDescent="0.55000000000000004">
      <c r="B149" s="88"/>
      <c r="C149" s="88"/>
      <c r="D149" s="38" t="s">
        <v>332</v>
      </c>
      <c r="E149" s="21">
        <f>+E150+E151+E152+E153+E154+E155+E156+E157+E158+E159+E162+E168</f>
        <v>0</v>
      </c>
      <c r="F149" s="21">
        <f>+F150+F151+F152+F153+F154+F155+F156+F157+F158+F159+F162+F168</f>
        <v>0</v>
      </c>
      <c r="G149" s="21">
        <f t="shared" si="2"/>
        <v>0</v>
      </c>
    </row>
    <row r="150" spans="2:7" x14ac:dyDescent="0.55000000000000004">
      <c r="B150" s="88"/>
      <c r="C150" s="88"/>
      <c r="D150" s="38" t="s">
        <v>492</v>
      </c>
      <c r="E150" s="21"/>
      <c r="F150" s="21"/>
      <c r="G150" s="21">
        <f t="shared" si="2"/>
        <v>0</v>
      </c>
    </row>
    <row r="151" spans="2:7" x14ac:dyDescent="0.55000000000000004">
      <c r="B151" s="88"/>
      <c r="C151" s="88"/>
      <c r="D151" s="38" t="s">
        <v>493</v>
      </c>
      <c r="E151" s="21"/>
      <c r="F151" s="21"/>
      <c r="G151" s="21">
        <f t="shared" si="2"/>
        <v>0</v>
      </c>
    </row>
    <row r="152" spans="2:7" x14ac:dyDescent="0.55000000000000004">
      <c r="B152" s="88"/>
      <c r="C152" s="88"/>
      <c r="D152" s="38" t="s">
        <v>494</v>
      </c>
      <c r="E152" s="21"/>
      <c r="F152" s="21"/>
      <c r="G152" s="21">
        <f t="shared" si="2"/>
        <v>0</v>
      </c>
    </row>
    <row r="153" spans="2:7" x14ac:dyDescent="0.55000000000000004">
      <c r="B153" s="88"/>
      <c r="C153" s="88"/>
      <c r="D153" s="38" t="s">
        <v>495</v>
      </c>
      <c r="E153" s="21"/>
      <c r="F153" s="21"/>
      <c r="G153" s="21">
        <f t="shared" si="2"/>
        <v>0</v>
      </c>
    </row>
    <row r="154" spans="2:7" x14ac:dyDescent="0.55000000000000004">
      <c r="B154" s="88"/>
      <c r="C154" s="88"/>
      <c r="D154" s="38" t="s">
        <v>496</v>
      </c>
      <c r="E154" s="21"/>
      <c r="F154" s="21"/>
      <c r="G154" s="21">
        <f t="shared" si="2"/>
        <v>0</v>
      </c>
    </row>
    <row r="155" spans="2:7" x14ac:dyDescent="0.55000000000000004">
      <c r="B155" s="88"/>
      <c r="C155" s="88"/>
      <c r="D155" s="38" t="s">
        <v>497</v>
      </c>
      <c r="E155" s="21"/>
      <c r="F155" s="21"/>
      <c r="G155" s="21">
        <f t="shared" si="2"/>
        <v>0</v>
      </c>
    </row>
    <row r="156" spans="2:7" x14ac:dyDescent="0.55000000000000004">
      <c r="B156" s="88"/>
      <c r="C156" s="88"/>
      <c r="D156" s="38" t="s">
        <v>498</v>
      </c>
      <c r="E156" s="21"/>
      <c r="F156" s="21"/>
      <c r="G156" s="21">
        <f t="shared" si="2"/>
        <v>0</v>
      </c>
    </row>
    <row r="157" spans="2:7" x14ac:dyDescent="0.55000000000000004">
      <c r="B157" s="88"/>
      <c r="C157" s="88"/>
      <c r="D157" s="38" t="s">
        <v>499</v>
      </c>
      <c r="E157" s="21"/>
      <c r="F157" s="21"/>
      <c r="G157" s="21">
        <f t="shared" si="2"/>
        <v>0</v>
      </c>
    </row>
    <row r="158" spans="2:7" x14ac:dyDescent="0.55000000000000004">
      <c r="B158" s="88"/>
      <c r="C158" s="88"/>
      <c r="D158" s="38" t="s">
        <v>500</v>
      </c>
      <c r="E158" s="21"/>
      <c r="F158" s="21"/>
      <c r="G158" s="21">
        <f t="shared" si="2"/>
        <v>0</v>
      </c>
    </row>
    <row r="159" spans="2:7" x14ac:dyDescent="0.55000000000000004">
      <c r="B159" s="88"/>
      <c r="C159" s="88"/>
      <c r="D159" s="38" t="s">
        <v>501</v>
      </c>
      <c r="E159" s="21">
        <f>+E160+E161</f>
        <v>0</v>
      </c>
      <c r="F159" s="21">
        <f>+F160+F161</f>
        <v>0</v>
      </c>
      <c r="G159" s="21">
        <f t="shared" si="2"/>
        <v>0</v>
      </c>
    </row>
    <row r="160" spans="2:7" x14ac:dyDescent="0.55000000000000004">
      <c r="B160" s="88"/>
      <c r="C160" s="88"/>
      <c r="D160" s="38" t="s">
        <v>502</v>
      </c>
      <c r="E160" s="21"/>
      <c r="F160" s="21"/>
      <c r="G160" s="21">
        <f t="shared" si="2"/>
        <v>0</v>
      </c>
    </row>
    <row r="161" spans="2:7" x14ac:dyDescent="0.55000000000000004">
      <c r="B161" s="88"/>
      <c r="C161" s="88"/>
      <c r="D161" s="38" t="s">
        <v>503</v>
      </c>
      <c r="E161" s="21"/>
      <c r="F161" s="21"/>
      <c r="G161" s="21">
        <f t="shared" si="2"/>
        <v>0</v>
      </c>
    </row>
    <row r="162" spans="2:7" x14ac:dyDescent="0.55000000000000004">
      <c r="B162" s="88"/>
      <c r="C162" s="88"/>
      <c r="D162" s="38" t="s">
        <v>504</v>
      </c>
      <c r="E162" s="21">
        <f>+E163+E164+E165+E166+E167</f>
        <v>0</v>
      </c>
      <c r="F162" s="21">
        <f>+F163+F164+F165+F166+F167</f>
        <v>0</v>
      </c>
      <c r="G162" s="21">
        <f t="shared" si="2"/>
        <v>0</v>
      </c>
    </row>
    <row r="163" spans="2:7" x14ac:dyDescent="0.55000000000000004">
      <c r="B163" s="88"/>
      <c r="C163" s="88"/>
      <c r="D163" s="38" t="s">
        <v>446</v>
      </c>
      <c r="E163" s="21"/>
      <c r="F163" s="21"/>
      <c r="G163" s="21">
        <f t="shared" si="2"/>
        <v>0</v>
      </c>
    </row>
    <row r="164" spans="2:7" x14ac:dyDescent="0.55000000000000004">
      <c r="B164" s="88"/>
      <c r="C164" s="88"/>
      <c r="D164" s="38" t="s">
        <v>447</v>
      </c>
      <c r="E164" s="21"/>
      <c r="F164" s="21"/>
      <c r="G164" s="21">
        <f t="shared" si="2"/>
        <v>0</v>
      </c>
    </row>
    <row r="165" spans="2:7" x14ac:dyDescent="0.55000000000000004">
      <c r="B165" s="88"/>
      <c r="C165" s="88"/>
      <c r="D165" s="38" t="s">
        <v>450</v>
      </c>
      <c r="E165" s="21"/>
      <c r="F165" s="21"/>
      <c r="G165" s="21">
        <f t="shared" si="2"/>
        <v>0</v>
      </c>
    </row>
    <row r="166" spans="2:7" x14ac:dyDescent="0.55000000000000004">
      <c r="B166" s="88"/>
      <c r="C166" s="88"/>
      <c r="D166" s="38" t="s">
        <v>451</v>
      </c>
      <c r="E166" s="21"/>
      <c r="F166" s="21"/>
      <c r="G166" s="21">
        <f t="shared" si="2"/>
        <v>0</v>
      </c>
    </row>
    <row r="167" spans="2:7" x14ac:dyDescent="0.55000000000000004">
      <c r="B167" s="88"/>
      <c r="C167" s="88"/>
      <c r="D167" s="38" t="s">
        <v>505</v>
      </c>
      <c r="E167" s="21"/>
      <c r="F167" s="21"/>
      <c r="G167" s="21">
        <f t="shared" si="2"/>
        <v>0</v>
      </c>
    </row>
    <row r="168" spans="2:7" x14ac:dyDescent="0.55000000000000004">
      <c r="B168" s="88"/>
      <c r="C168" s="88"/>
      <c r="D168" s="38" t="s">
        <v>149</v>
      </c>
      <c r="E168" s="21"/>
      <c r="F168" s="21"/>
      <c r="G168" s="21">
        <f t="shared" si="2"/>
        <v>0</v>
      </c>
    </row>
    <row r="169" spans="2:7" x14ac:dyDescent="0.55000000000000004">
      <c r="B169" s="88"/>
      <c r="C169" s="88"/>
      <c r="D169" s="38" t="s">
        <v>333</v>
      </c>
      <c r="E169" s="21">
        <f>+E170</f>
        <v>0</v>
      </c>
      <c r="F169" s="21">
        <f>+F170</f>
        <v>0</v>
      </c>
      <c r="G169" s="21">
        <f t="shared" si="2"/>
        <v>0</v>
      </c>
    </row>
    <row r="170" spans="2:7" x14ac:dyDescent="0.55000000000000004">
      <c r="B170" s="88"/>
      <c r="C170" s="88"/>
      <c r="D170" s="38" t="s">
        <v>445</v>
      </c>
      <c r="E170" s="21">
        <f>+E171+E172</f>
        <v>0</v>
      </c>
      <c r="F170" s="21">
        <f>+F171+F172</f>
        <v>0</v>
      </c>
      <c r="G170" s="21">
        <f t="shared" si="2"/>
        <v>0</v>
      </c>
    </row>
    <row r="171" spans="2:7" x14ac:dyDescent="0.55000000000000004">
      <c r="B171" s="88"/>
      <c r="C171" s="88"/>
      <c r="D171" s="38" t="s">
        <v>506</v>
      </c>
      <c r="E171" s="21"/>
      <c r="F171" s="21"/>
      <c r="G171" s="21">
        <f t="shared" si="2"/>
        <v>0</v>
      </c>
    </row>
    <row r="172" spans="2:7" x14ac:dyDescent="0.55000000000000004">
      <c r="B172" s="88"/>
      <c r="C172" s="88"/>
      <c r="D172" s="38" t="s">
        <v>507</v>
      </c>
      <c r="E172" s="21"/>
      <c r="F172" s="21"/>
      <c r="G172" s="21">
        <f t="shared" si="2"/>
        <v>0</v>
      </c>
    </row>
    <row r="173" spans="2:7" x14ac:dyDescent="0.55000000000000004">
      <c r="B173" s="88"/>
      <c r="C173" s="88"/>
      <c r="D173" s="38" t="s">
        <v>334</v>
      </c>
      <c r="E173" s="21">
        <f>+E174</f>
        <v>0</v>
      </c>
      <c r="F173" s="21">
        <f>+F174</f>
        <v>0</v>
      </c>
      <c r="G173" s="21">
        <f t="shared" si="2"/>
        <v>0</v>
      </c>
    </row>
    <row r="174" spans="2:7" x14ac:dyDescent="0.55000000000000004">
      <c r="B174" s="88"/>
      <c r="C174" s="88"/>
      <c r="D174" s="38" t="s">
        <v>445</v>
      </c>
      <c r="E174" s="21">
        <f>+E175+E176</f>
        <v>0</v>
      </c>
      <c r="F174" s="21">
        <f>+F175+F176</f>
        <v>0</v>
      </c>
      <c r="G174" s="21">
        <f t="shared" si="2"/>
        <v>0</v>
      </c>
    </row>
    <row r="175" spans="2:7" x14ac:dyDescent="0.55000000000000004">
      <c r="B175" s="88"/>
      <c r="C175" s="88"/>
      <c r="D175" s="38" t="s">
        <v>508</v>
      </c>
      <c r="E175" s="21"/>
      <c r="F175" s="21"/>
      <c r="G175" s="21">
        <f t="shared" si="2"/>
        <v>0</v>
      </c>
    </row>
    <row r="176" spans="2:7" x14ac:dyDescent="0.55000000000000004">
      <c r="B176" s="88"/>
      <c r="C176" s="88"/>
      <c r="D176" s="38" t="s">
        <v>507</v>
      </c>
      <c r="E176" s="21"/>
      <c r="F176" s="21"/>
      <c r="G176" s="21">
        <f t="shared" si="2"/>
        <v>0</v>
      </c>
    </row>
    <row r="177" spans="2:7" x14ac:dyDescent="0.55000000000000004">
      <c r="B177" s="88"/>
      <c r="C177" s="88"/>
      <c r="D177" s="38" t="s">
        <v>335</v>
      </c>
      <c r="E177" s="21">
        <f>+E178</f>
        <v>0</v>
      </c>
      <c r="F177" s="21">
        <f>+F178</f>
        <v>0</v>
      </c>
      <c r="G177" s="21">
        <f t="shared" si="2"/>
        <v>0</v>
      </c>
    </row>
    <row r="178" spans="2:7" x14ac:dyDescent="0.55000000000000004">
      <c r="B178" s="88"/>
      <c r="C178" s="88"/>
      <c r="D178" s="38" t="s">
        <v>445</v>
      </c>
      <c r="E178" s="21">
        <f>+E179</f>
        <v>0</v>
      </c>
      <c r="F178" s="21">
        <f>+F179</f>
        <v>0</v>
      </c>
      <c r="G178" s="21">
        <f t="shared" si="2"/>
        <v>0</v>
      </c>
    </row>
    <row r="179" spans="2:7" x14ac:dyDescent="0.55000000000000004">
      <c r="B179" s="88"/>
      <c r="C179" s="88"/>
      <c r="D179" s="38" t="s">
        <v>507</v>
      </c>
      <c r="E179" s="21"/>
      <c r="F179" s="21"/>
      <c r="G179" s="21">
        <f t="shared" si="2"/>
        <v>0</v>
      </c>
    </row>
    <row r="180" spans="2:7" x14ac:dyDescent="0.55000000000000004">
      <c r="B180" s="88"/>
      <c r="C180" s="88"/>
      <c r="D180" s="38" t="s">
        <v>336</v>
      </c>
      <c r="E180" s="21">
        <f>+E181</f>
        <v>0</v>
      </c>
      <c r="F180" s="21">
        <f>+F181</f>
        <v>0</v>
      </c>
      <c r="G180" s="21">
        <f t="shared" si="2"/>
        <v>0</v>
      </c>
    </row>
    <row r="181" spans="2:7" x14ac:dyDescent="0.55000000000000004">
      <c r="B181" s="88"/>
      <c r="C181" s="88"/>
      <c r="D181" s="38" t="s">
        <v>509</v>
      </c>
      <c r="E181" s="21"/>
      <c r="F181" s="21"/>
      <c r="G181" s="21">
        <f t="shared" si="2"/>
        <v>0</v>
      </c>
    </row>
    <row r="182" spans="2:7" x14ac:dyDescent="0.55000000000000004">
      <c r="B182" s="88"/>
      <c r="C182" s="88"/>
      <c r="D182" s="38" t="s">
        <v>337</v>
      </c>
      <c r="E182" s="21">
        <v>998718</v>
      </c>
      <c r="F182" s="21"/>
      <c r="G182" s="21">
        <f t="shared" si="2"/>
        <v>998718</v>
      </c>
    </row>
    <row r="183" spans="2:7" x14ac:dyDescent="0.55000000000000004">
      <c r="B183" s="88"/>
      <c r="C183" s="88"/>
      <c r="D183" s="38" t="s">
        <v>338</v>
      </c>
      <c r="E183" s="21"/>
      <c r="F183" s="21">
        <v>303206</v>
      </c>
      <c r="G183" s="21">
        <f t="shared" si="2"/>
        <v>-303206</v>
      </c>
    </row>
    <row r="184" spans="2:7" x14ac:dyDescent="0.55000000000000004">
      <c r="B184" s="88"/>
      <c r="C184" s="89"/>
      <c r="D184" s="42" t="s">
        <v>339</v>
      </c>
      <c r="E184" s="23">
        <f>+E6+E54+E70+E81+E106+E107+E137+E149+E169+E173+E177+E180+E182+E183</f>
        <v>178913178</v>
      </c>
      <c r="F184" s="23">
        <f>+F6+F54+F70+F81+F106+F107+F137+F149+F169+F173+F177+F180+F182+F183</f>
        <v>187750173</v>
      </c>
      <c r="G184" s="23">
        <f t="shared" si="2"/>
        <v>-8836995</v>
      </c>
    </row>
    <row r="185" spans="2:7" x14ac:dyDescent="0.55000000000000004">
      <c r="B185" s="88"/>
      <c r="C185" s="87" t="s">
        <v>340</v>
      </c>
      <c r="D185" s="38" t="s">
        <v>341</v>
      </c>
      <c r="E185" s="21">
        <f>+E186+E187+E188+E189+E190+E191+E192+E193+E194+E195</f>
        <v>139291960</v>
      </c>
      <c r="F185" s="21">
        <f>+F186+F187+F188+F189+F190+F191+F192+F193+F194+F195</f>
        <v>139517532</v>
      </c>
      <c r="G185" s="21">
        <f t="shared" si="2"/>
        <v>-225572</v>
      </c>
    </row>
    <row r="186" spans="2:7" x14ac:dyDescent="0.55000000000000004">
      <c r="B186" s="88"/>
      <c r="C186" s="88"/>
      <c r="D186" s="38" t="s">
        <v>510</v>
      </c>
      <c r="E186" s="21"/>
      <c r="F186" s="21"/>
      <c r="G186" s="21">
        <f t="shared" si="2"/>
        <v>0</v>
      </c>
    </row>
    <row r="187" spans="2:7" x14ac:dyDescent="0.55000000000000004">
      <c r="B187" s="88"/>
      <c r="C187" s="88"/>
      <c r="D187" s="38" t="s">
        <v>511</v>
      </c>
      <c r="E187" s="21">
        <v>31289253</v>
      </c>
      <c r="F187" s="21">
        <v>31557528</v>
      </c>
      <c r="G187" s="21">
        <f t="shared" si="2"/>
        <v>-268275</v>
      </c>
    </row>
    <row r="188" spans="2:7" x14ac:dyDescent="0.55000000000000004">
      <c r="B188" s="88"/>
      <c r="C188" s="88"/>
      <c r="D188" s="38" t="s">
        <v>512</v>
      </c>
      <c r="E188" s="21">
        <v>9524324</v>
      </c>
      <c r="F188" s="21">
        <v>8809583</v>
      </c>
      <c r="G188" s="21">
        <f t="shared" si="2"/>
        <v>714741</v>
      </c>
    </row>
    <row r="189" spans="2:7" x14ac:dyDescent="0.55000000000000004">
      <c r="B189" s="88"/>
      <c r="C189" s="88"/>
      <c r="D189" s="38" t="s">
        <v>513</v>
      </c>
      <c r="E189" s="21"/>
      <c r="F189" s="21"/>
      <c r="G189" s="21">
        <f t="shared" si="2"/>
        <v>0</v>
      </c>
    </row>
    <row r="190" spans="2:7" x14ac:dyDescent="0.55000000000000004">
      <c r="B190" s="88"/>
      <c r="C190" s="88"/>
      <c r="D190" s="38" t="s">
        <v>514</v>
      </c>
      <c r="E190" s="21"/>
      <c r="F190" s="21"/>
      <c r="G190" s="21">
        <f t="shared" si="2"/>
        <v>0</v>
      </c>
    </row>
    <row r="191" spans="2:7" x14ac:dyDescent="0.55000000000000004">
      <c r="B191" s="88"/>
      <c r="C191" s="88"/>
      <c r="D191" s="38" t="s">
        <v>515</v>
      </c>
      <c r="E191" s="21">
        <v>85633763</v>
      </c>
      <c r="F191" s="21">
        <v>86208884</v>
      </c>
      <c r="G191" s="21">
        <f t="shared" si="2"/>
        <v>-575121</v>
      </c>
    </row>
    <row r="192" spans="2:7" x14ac:dyDescent="0.55000000000000004">
      <c r="B192" s="88"/>
      <c r="C192" s="88"/>
      <c r="D192" s="38" t="s">
        <v>516</v>
      </c>
      <c r="E192" s="21"/>
      <c r="F192" s="21"/>
      <c r="G192" s="21">
        <f t="shared" si="2"/>
        <v>0</v>
      </c>
    </row>
    <row r="193" spans="2:7" x14ac:dyDescent="0.55000000000000004">
      <c r="B193" s="88"/>
      <c r="C193" s="88"/>
      <c r="D193" s="38" t="s">
        <v>517</v>
      </c>
      <c r="E193" s="21">
        <v>1209444</v>
      </c>
      <c r="F193" s="21">
        <v>1474506</v>
      </c>
      <c r="G193" s="21">
        <f t="shared" si="2"/>
        <v>-265062</v>
      </c>
    </row>
    <row r="194" spans="2:7" x14ac:dyDescent="0.55000000000000004">
      <c r="B194" s="88"/>
      <c r="C194" s="88"/>
      <c r="D194" s="38" t="s">
        <v>518</v>
      </c>
      <c r="E194" s="21"/>
      <c r="F194" s="21"/>
      <c r="G194" s="21">
        <f t="shared" si="2"/>
        <v>0</v>
      </c>
    </row>
    <row r="195" spans="2:7" x14ac:dyDescent="0.55000000000000004">
      <c r="B195" s="88"/>
      <c r="C195" s="88"/>
      <c r="D195" s="38" t="s">
        <v>519</v>
      </c>
      <c r="E195" s="21">
        <v>11635176</v>
      </c>
      <c r="F195" s="21">
        <v>11467031</v>
      </c>
      <c r="G195" s="21">
        <f t="shared" si="2"/>
        <v>168145</v>
      </c>
    </row>
    <row r="196" spans="2:7" x14ac:dyDescent="0.55000000000000004">
      <c r="B196" s="88"/>
      <c r="C196" s="88"/>
      <c r="D196" s="38" t="s">
        <v>342</v>
      </c>
      <c r="E196" s="21">
        <f>+E197+E198+E199+E200+E201+E202+E203+E204+E205+E206+E207+E208+E209+E210+E211+E212+E213+E214+E215+E216+E217+E218+E219+E220+E221+E222+E223+E224</f>
        <v>38703456</v>
      </c>
      <c r="F196" s="21">
        <f>+F197+F198+F199+F200+F201+F202+F203+F204+F205+F206+F207+F208+F209+F210+F211+F212+F213+F214+F215+F216+F217+F218+F219+F220+F221+F222+F223+F224</f>
        <v>39382814</v>
      </c>
      <c r="G196" s="21">
        <f t="shared" si="2"/>
        <v>-679358</v>
      </c>
    </row>
    <row r="197" spans="2:7" x14ac:dyDescent="0.55000000000000004">
      <c r="B197" s="88"/>
      <c r="C197" s="88"/>
      <c r="D197" s="38" t="s">
        <v>520</v>
      </c>
      <c r="E197" s="21">
        <v>14331327</v>
      </c>
      <c r="F197" s="21">
        <v>15444497</v>
      </c>
      <c r="G197" s="21">
        <f t="shared" si="2"/>
        <v>-1113170</v>
      </c>
    </row>
    <row r="198" spans="2:7" x14ac:dyDescent="0.55000000000000004">
      <c r="B198" s="88"/>
      <c r="C198" s="88"/>
      <c r="D198" s="38" t="s">
        <v>521</v>
      </c>
      <c r="E198" s="21">
        <v>41861</v>
      </c>
      <c r="F198" s="21">
        <v>80286</v>
      </c>
      <c r="G198" s="21">
        <f t="shared" si="2"/>
        <v>-38425</v>
      </c>
    </row>
    <row r="199" spans="2:7" x14ac:dyDescent="0.55000000000000004">
      <c r="B199" s="88"/>
      <c r="C199" s="88"/>
      <c r="D199" s="38" t="s">
        <v>522</v>
      </c>
      <c r="E199" s="21"/>
      <c r="F199" s="21"/>
      <c r="G199" s="21">
        <f t="shared" ref="G199:G262" si="3">E199-F199</f>
        <v>0</v>
      </c>
    </row>
    <row r="200" spans="2:7" x14ac:dyDescent="0.55000000000000004">
      <c r="B200" s="88"/>
      <c r="C200" s="88"/>
      <c r="D200" s="38" t="s">
        <v>523</v>
      </c>
      <c r="E200" s="21"/>
      <c r="F200" s="21"/>
      <c r="G200" s="21">
        <f t="shared" si="3"/>
        <v>0</v>
      </c>
    </row>
    <row r="201" spans="2:7" x14ac:dyDescent="0.55000000000000004">
      <c r="B201" s="88"/>
      <c r="C201" s="88"/>
      <c r="D201" s="38" t="s">
        <v>524</v>
      </c>
      <c r="E201" s="21">
        <v>93236</v>
      </c>
      <c r="F201" s="21">
        <v>167426</v>
      </c>
      <c r="G201" s="21">
        <f t="shared" si="3"/>
        <v>-74190</v>
      </c>
    </row>
    <row r="202" spans="2:7" x14ac:dyDescent="0.55000000000000004">
      <c r="B202" s="88"/>
      <c r="C202" s="88"/>
      <c r="D202" s="38" t="s">
        <v>525</v>
      </c>
      <c r="E202" s="21"/>
      <c r="F202" s="21"/>
      <c r="G202" s="21">
        <f t="shared" si="3"/>
        <v>0</v>
      </c>
    </row>
    <row r="203" spans="2:7" x14ac:dyDescent="0.55000000000000004">
      <c r="B203" s="88"/>
      <c r="C203" s="88"/>
      <c r="D203" s="38" t="s">
        <v>526</v>
      </c>
      <c r="E203" s="21"/>
      <c r="F203" s="21"/>
      <c r="G203" s="21">
        <f t="shared" si="3"/>
        <v>0</v>
      </c>
    </row>
    <row r="204" spans="2:7" x14ac:dyDescent="0.55000000000000004">
      <c r="B204" s="88"/>
      <c r="C204" s="88"/>
      <c r="D204" s="38" t="s">
        <v>527</v>
      </c>
      <c r="E204" s="21">
        <v>2359366</v>
      </c>
      <c r="F204" s="21">
        <v>2299178</v>
      </c>
      <c r="G204" s="21">
        <f t="shared" si="3"/>
        <v>60188</v>
      </c>
    </row>
    <row r="205" spans="2:7" x14ac:dyDescent="0.55000000000000004">
      <c r="B205" s="88"/>
      <c r="C205" s="88"/>
      <c r="D205" s="38" t="s">
        <v>528</v>
      </c>
      <c r="E205" s="21">
        <v>91474</v>
      </c>
      <c r="F205" s="21">
        <v>129288</v>
      </c>
      <c r="G205" s="21">
        <f t="shared" si="3"/>
        <v>-37814</v>
      </c>
    </row>
    <row r="206" spans="2:7" x14ac:dyDescent="0.55000000000000004">
      <c r="B206" s="88"/>
      <c r="C206" s="88"/>
      <c r="D206" s="38" t="s">
        <v>529</v>
      </c>
      <c r="E206" s="21"/>
      <c r="F206" s="21"/>
      <c r="G206" s="21">
        <f t="shared" si="3"/>
        <v>0</v>
      </c>
    </row>
    <row r="207" spans="2:7" x14ac:dyDescent="0.55000000000000004">
      <c r="B207" s="88"/>
      <c r="C207" s="88"/>
      <c r="D207" s="38" t="s">
        <v>530</v>
      </c>
      <c r="E207" s="21">
        <v>1125512</v>
      </c>
      <c r="F207" s="21">
        <v>1594852</v>
      </c>
      <c r="G207" s="21">
        <f t="shared" si="3"/>
        <v>-469340</v>
      </c>
    </row>
    <row r="208" spans="2:7" x14ac:dyDescent="0.55000000000000004">
      <c r="B208" s="88"/>
      <c r="C208" s="88"/>
      <c r="D208" s="38" t="s">
        <v>531</v>
      </c>
      <c r="E208" s="21">
        <v>8779853</v>
      </c>
      <c r="F208" s="21">
        <v>9270406</v>
      </c>
      <c r="G208" s="21">
        <f t="shared" si="3"/>
        <v>-490553</v>
      </c>
    </row>
    <row r="209" spans="2:7" x14ac:dyDescent="0.55000000000000004">
      <c r="B209" s="88"/>
      <c r="C209" s="88"/>
      <c r="D209" s="38" t="s">
        <v>532</v>
      </c>
      <c r="E209" s="21">
        <v>610432</v>
      </c>
      <c r="F209" s="21">
        <v>687096</v>
      </c>
      <c r="G209" s="21">
        <f t="shared" si="3"/>
        <v>-76664</v>
      </c>
    </row>
    <row r="210" spans="2:7" x14ac:dyDescent="0.55000000000000004">
      <c r="B210" s="88"/>
      <c r="C210" s="88"/>
      <c r="D210" s="38" t="s">
        <v>533</v>
      </c>
      <c r="E210" s="21">
        <v>809966</v>
      </c>
      <c r="F210" s="21">
        <v>1275890</v>
      </c>
      <c r="G210" s="21">
        <f t="shared" si="3"/>
        <v>-465924</v>
      </c>
    </row>
    <row r="211" spans="2:7" x14ac:dyDescent="0.55000000000000004">
      <c r="B211" s="88"/>
      <c r="C211" s="88"/>
      <c r="D211" s="38" t="s">
        <v>534</v>
      </c>
      <c r="E211" s="21">
        <v>1672266</v>
      </c>
      <c r="F211" s="21">
        <v>1466542</v>
      </c>
      <c r="G211" s="21">
        <f t="shared" si="3"/>
        <v>205724</v>
      </c>
    </row>
    <row r="212" spans="2:7" x14ac:dyDescent="0.55000000000000004">
      <c r="B212" s="88"/>
      <c r="C212" s="88"/>
      <c r="D212" s="38" t="s">
        <v>535</v>
      </c>
      <c r="E212" s="21">
        <v>3387862</v>
      </c>
      <c r="F212" s="21">
        <v>3308148</v>
      </c>
      <c r="G212" s="21">
        <f t="shared" si="3"/>
        <v>79714</v>
      </c>
    </row>
    <row r="213" spans="2:7" x14ac:dyDescent="0.55000000000000004">
      <c r="B213" s="88"/>
      <c r="C213" s="88"/>
      <c r="D213" s="38" t="s">
        <v>536</v>
      </c>
      <c r="E213" s="21"/>
      <c r="F213" s="21"/>
      <c r="G213" s="21">
        <f t="shared" si="3"/>
        <v>0</v>
      </c>
    </row>
    <row r="214" spans="2:7" x14ac:dyDescent="0.55000000000000004">
      <c r="B214" s="88"/>
      <c r="C214" s="88"/>
      <c r="D214" s="38" t="s">
        <v>537</v>
      </c>
      <c r="E214" s="21"/>
      <c r="F214" s="21"/>
      <c r="G214" s="21">
        <f t="shared" si="3"/>
        <v>0</v>
      </c>
    </row>
    <row r="215" spans="2:7" x14ac:dyDescent="0.55000000000000004">
      <c r="B215" s="88"/>
      <c r="C215" s="88"/>
      <c r="D215" s="38" t="s">
        <v>538</v>
      </c>
      <c r="E215" s="21">
        <v>2212786</v>
      </c>
      <c r="F215" s="21">
        <v>624869</v>
      </c>
      <c r="G215" s="21">
        <f t="shared" si="3"/>
        <v>1587917</v>
      </c>
    </row>
    <row r="216" spans="2:7" x14ac:dyDescent="0.55000000000000004">
      <c r="B216" s="88"/>
      <c r="C216" s="88"/>
      <c r="D216" s="38" t="s">
        <v>539</v>
      </c>
      <c r="E216" s="21">
        <v>65200</v>
      </c>
      <c r="F216" s="21">
        <v>54000</v>
      </c>
      <c r="G216" s="21">
        <f t="shared" si="3"/>
        <v>11200</v>
      </c>
    </row>
    <row r="217" spans="2:7" x14ac:dyDescent="0.55000000000000004">
      <c r="B217" s="88"/>
      <c r="C217" s="88"/>
      <c r="D217" s="38" t="s">
        <v>540</v>
      </c>
      <c r="E217" s="21">
        <v>2961404</v>
      </c>
      <c r="F217" s="21">
        <v>2896595</v>
      </c>
      <c r="G217" s="21">
        <f t="shared" si="3"/>
        <v>64809</v>
      </c>
    </row>
    <row r="218" spans="2:7" x14ac:dyDescent="0.55000000000000004">
      <c r="B218" s="88"/>
      <c r="C218" s="88"/>
      <c r="D218" s="38" t="s">
        <v>242</v>
      </c>
      <c r="E218" s="21"/>
      <c r="F218" s="21"/>
      <c r="G218" s="21">
        <f t="shared" si="3"/>
        <v>0</v>
      </c>
    </row>
    <row r="219" spans="2:7" x14ac:dyDescent="0.55000000000000004">
      <c r="B219" s="88"/>
      <c r="C219" s="88"/>
      <c r="D219" s="38" t="s">
        <v>541</v>
      </c>
      <c r="E219" s="21"/>
      <c r="F219" s="21"/>
      <c r="G219" s="21">
        <f t="shared" si="3"/>
        <v>0</v>
      </c>
    </row>
    <row r="220" spans="2:7" x14ac:dyDescent="0.55000000000000004">
      <c r="B220" s="88"/>
      <c r="C220" s="88"/>
      <c r="D220" s="38" t="s">
        <v>542</v>
      </c>
      <c r="E220" s="21"/>
      <c r="F220" s="21"/>
      <c r="G220" s="21">
        <f t="shared" si="3"/>
        <v>0</v>
      </c>
    </row>
    <row r="221" spans="2:7" x14ac:dyDescent="0.55000000000000004">
      <c r="B221" s="88"/>
      <c r="C221" s="88"/>
      <c r="D221" s="38" t="s">
        <v>543</v>
      </c>
      <c r="E221" s="21"/>
      <c r="F221" s="21"/>
      <c r="G221" s="21">
        <f t="shared" si="3"/>
        <v>0</v>
      </c>
    </row>
    <row r="222" spans="2:7" x14ac:dyDescent="0.55000000000000004">
      <c r="B222" s="88"/>
      <c r="C222" s="88"/>
      <c r="D222" s="38" t="s">
        <v>544</v>
      </c>
      <c r="E222" s="21"/>
      <c r="F222" s="21"/>
      <c r="G222" s="21">
        <f t="shared" si="3"/>
        <v>0</v>
      </c>
    </row>
    <row r="223" spans="2:7" x14ac:dyDescent="0.55000000000000004">
      <c r="B223" s="88"/>
      <c r="C223" s="88"/>
      <c r="D223" s="38" t="s">
        <v>545</v>
      </c>
      <c r="E223" s="21"/>
      <c r="F223" s="21"/>
      <c r="G223" s="21">
        <f t="shared" si="3"/>
        <v>0</v>
      </c>
    </row>
    <row r="224" spans="2:7" x14ac:dyDescent="0.55000000000000004">
      <c r="B224" s="88"/>
      <c r="C224" s="88"/>
      <c r="D224" s="38" t="s">
        <v>546</v>
      </c>
      <c r="E224" s="21">
        <v>160911</v>
      </c>
      <c r="F224" s="21">
        <v>83741</v>
      </c>
      <c r="G224" s="21">
        <f t="shared" si="3"/>
        <v>77170</v>
      </c>
    </row>
    <row r="225" spans="2:7" x14ac:dyDescent="0.55000000000000004">
      <c r="B225" s="88"/>
      <c r="C225" s="88"/>
      <c r="D225" s="38" t="s">
        <v>343</v>
      </c>
      <c r="E225" s="21">
        <f>+E226+E227+E228+E229+E230+E231+E232+E233+E234+E235+E236+E237+E238+E239+E240+E241+E242+E243+E244+E245+E246+E247</f>
        <v>10356222</v>
      </c>
      <c r="F225" s="21">
        <f>+F226+F227+F228+F229+F230+F231+F232+F233+F234+F235+F236+F237+F238+F239+F240+F241+F242+F243+F244+F245+F246+F247</f>
        <v>10802723</v>
      </c>
      <c r="G225" s="21">
        <f t="shared" si="3"/>
        <v>-446501</v>
      </c>
    </row>
    <row r="226" spans="2:7" x14ac:dyDescent="0.55000000000000004">
      <c r="B226" s="88"/>
      <c r="C226" s="88"/>
      <c r="D226" s="38" t="s">
        <v>547</v>
      </c>
      <c r="E226" s="21">
        <v>501718</v>
      </c>
      <c r="F226" s="21">
        <v>451756</v>
      </c>
      <c r="G226" s="21">
        <f t="shared" si="3"/>
        <v>49962</v>
      </c>
    </row>
    <row r="227" spans="2:7" x14ac:dyDescent="0.55000000000000004">
      <c r="B227" s="88"/>
      <c r="C227" s="88"/>
      <c r="D227" s="38" t="s">
        <v>548</v>
      </c>
      <c r="E227" s="21">
        <v>76575</v>
      </c>
      <c r="F227" s="21">
        <v>46830</v>
      </c>
      <c r="G227" s="21">
        <f t="shared" si="3"/>
        <v>29745</v>
      </c>
    </row>
    <row r="228" spans="2:7" x14ac:dyDescent="0.55000000000000004">
      <c r="B228" s="88"/>
      <c r="C228" s="88"/>
      <c r="D228" s="38" t="s">
        <v>549</v>
      </c>
      <c r="E228" s="21">
        <v>246051</v>
      </c>
      <c r="F228" s="21">
        <v>1614645</v>
      </c>
      <c r="G228" s="21">
        <f t="shared" si="3"/>
        <v>-1368594</v>
      </c>
    </row>
    <row r="229" spans="2:7" x14ac:dyDescent="0.55000000000000004">
      <c r="B229" s="88"/>
      <c r="C229" s="88"/>
      <c r="D229" s="38" t="s">
        <v>550</v>
      </c>
      <c r="E229" s="21">
        <v>1173078</v>
      </c>
      <c r="F229" s="21">
        <v>1039617</v>
      </c>
      <c r="G229" s="21">
        <f t="shared" si="3"/>
        <v>133461</v>
      </c>
    </row>
    <row r="230" spans="2:7" x14ac:dyDescent="0.55000000000000004">
      <c r="B230" s="88"/>
      <c r="C230" s="88"/>
      <c r="D230" s="38" t="s">
        <v>551</v>
      </c>
      <c r="E230" s="21">
        <v>1032868</v>
      </c>
      <c r="F230" s="21">
        <v>955071</v>
      </c>
      <c r="G230" s="21">
        <f t="shared" si="3"/>
        <v>77797</v>
      </c>
    </row>
    <row r="231" spans="2:7" x14ac:dyDescent="0.55000000000000004">
      <c r="B231" s="88"/>
      <c r="C231" s="88"/>
      <c r="D231" s="38" t="s">
        <v>552</v>
      </c>
      <c r="E231" s="21">
        <v>50000</v>
      </c>
      <c r="F231" s="21">
        <v>50000</v>
      </c>
      <c r="G231" s="21">
        <f t="shared" si="3"/>
        <v>0</v>
      </c>
    </row>
    <row r="232" spans="2:7" x14ac:dyDescent="0.55000000000000004">
      <c r="B232" s="88"/>
      <c r="C232" s="88"/>
      <c r="D232" s="38" t="s">
        <v>531</v>
      </c>
      <c r="E232" s="21">
        <v>492533</v>
      </c>
      <c r="F232" s="21">
        <v>548351</v>
      </c>
      <c r="G232" s="21">
        <f t="shared" si="3"/>
        <v>-55818</v>
      </c>
    </row>
    <row r="233" spans="2:7" x14ac:dyDescent="0.55000000000000004">
      <c r="B233" s="88"/>
      <c r="C233" s="88"/>
      <c r="D233" s="38" t="s">
        <v>532</v>
      </c>
      <c r="E233" s="21"/>
      <c r="F233" s="21"/>
      <c r="G233" s="21">
        <f t="shared" si="3"/>
        <v>0</v>
      </c>
    </row>
    <row r="234" spans="2:7" x14ac:dyDescent="0.55000000000000004">
      <c r="B234" s="88"/>
      <c r="C234" s="88"/>
      <c r="D234" s="38" t="s">
        <v>538</v>
      </c>
      <c r="E234" s="21">
        <v>19250</v>
      </c>
      <c r="F234" s="21"/>
      <c r="G234" s="21">
        <f t="shared" si="3"/>
        <v>19250</v>
      </c>
    </row>
    <row r="235" spans="2:7" x14ac:dyDescent="0.55000000000000004">
      <c r="B235" s="88"/>
      <c r="C235" s="88"/>
      <c r="D235" s="38" t="s">
        <v>553</v>
      </c>
      <c r="E235" s="21">
        <v>553995</v>
      </c>
      <c r="F235" s="21">
        <v>519979</v>
      </c>
      <c r="G235" s="21">
        <f t="shared" si="3"/>
        <v>34016</v>
      </c>
    </row>
    <row r="236" spans="2:7" x14ac:dyDescent="0.55000000000000004">
      <c r="B236" s="88"/>
      <c r="C236" s="88"/>
      <c r="D236" s="38" t="s">
        <v>554</v>
      </c>
      <c r="E236" s="21"/>
      <c r="F236" s="21">
        <v>34000</v>
      </c>
      <c r="G236" s="21">
        <f t="shared" si="3"/>
        <v>-34000</v>
      </c>
    </row>
    <row r="237" spans="2:7" x14ac:dyDescent="0.55000000000000004">
      <c r="B237" s="88"/>
      <c r="C237" s="88"/>
      <c r="D237" s="38" t="s">
        <v>555</v>
      </c>
      <c r="E237" s="21"/>
      <c r="F237" s="21"/>
      <c r="G237" s="21">
        <f t="shared" si="3"/>
        <v>0</v>
      </c>
    </row>
    <row r="238" spans="2:7" x14ac:dyDescent="0.55000000000000004">
      <c r="B238" s="88"/>
      <c r="C238" s="88"/>
      <c r="D238" s="38" t="s">
        <v>556</v>
      </c>
      <c r="E238" s="21">
        <v>2929190</v>
      </c>
      <c r="F238" s="21">
        <v>2708880</v>
      </c>
      <c r="G238" s="21">
        <f t="shared" si="3"/>
        <v>220310</v>
      </c>
    </row>
    <row r="239" spans="2:7" x14ac:dyDescent="0.55000000000000004">
      <c r="B239" s="88"/>
      <c r="C239" s="88"/>
      <c r="D239" s="38" t="s">
        <v>557</v>
      </c>
      <c r="E239" s="21">
        <v>252718</v>
      </c>
      <c r="F239" s="21">
        <v>124896</v>
      </c>
      <c r="G239" s="21">
        <f t="shared" si="3"/>
        <v>127822</v>
      </c>
    </row>
    <row r="240" spans="2:7" x14ac:dyDescent="0.55000000000000004">
      <c r="B240" s="88"/>
      <c r="C240" s="88"/>
      <c r="D240" s="38" t="s">
        <v>534</v>
      </c>
      <c r="E240" s="21"/>
      <c r="F240" s="21"/>
      <c r="G240" s="21">
        <f t="shared" si="3"/>
        <v>0</v>
      </c>
    </row>
    <row r="241" spans="2:7" x14ac:dyDescent="0.55000000000000004">
      <c r="B241" s="88"/>
      <c r="C241" s="88"/>
      <c r="D241" s="38" t="s">
        <v>535</v>
      </c>
      <c r="E241" s="21"/>
      <c r="F241" s="21"/>
      <c r="G241" s="21">
        <f t="shared" si="3"/>
        <v>0</v>
      </c>
    </row>
    <row r="242" spans="2:7" x14ac:dyDescent="0.55000000000000004">
      <c r="B242" s="88"/>
      <c r="C242" s="88"/>
      <c r="D242" s="38" t="s">
        <v>558</v>
      </c>
      <c r="E242" s="21"/>
      <c r="F242" s="21"/>
      <c r="G242" s="21">
        <f t="shared" si="3"/>
        <v>0</v>
      </c>
    </row>
    <row r="243" spans="2:7" x14ac:dyDescent="0.55000000000000004">
      <c r="B243" s="88"/>
      <c r="C243" s="88"/>
      <c r="D243" s="38" t="s">
        <v>559</v>
      </c>
      <c r="E243" s="21"/>
      <c r="F243" s="21">
        <v>3900</v>
      </c>
      <c r="G243" s="21">
        <f t="shared" si="3"/>
        <v>-3900</v>
      </c>
    </row>
    <row r="244" spans="2:7" x14ac:dyDescent="0.55000000000000004">
      <c r="B244" s="88"/>
      <c r="C244" s="88"/>
      <c r="D244" s="38" t="s">
        <v>560</v>
      </c>
      <c r="E244" s="21">
        <v>2231911</v>
      </c>
      <c r="F244" s="21">
        <v>2119050</v>
      </c>
      <c r="G244" s="21">
        <f t="shared" si="3"/>
        <v>112861</v>
      </c>
    </row>
    <row r="245" spans="2:7" x14ac:dyDescent="0.55000000000000004">
      <c r="B245" s="88"/>
      <c r="C245" s="88"/>
      <c r="D245" s="38" t="s">
        <v>561</v>
      </c>
      <c r="E245" s="21"/>
      <c r="F245" s="21"/>
      <c r="G245" s="21">
        <f t="shared" si="3"/>
        <v>0</v>
      </c>
    </row>
    <row r="246" spans="2:7" x14ac:dyDescent="0.55000000000000004">
      <c r="B246" s="88"/>
      <c r="C246" s="88"/>
      <c r="D246" s="38" t="s">
        <v>562</v>
      </c>
      <c r="E246" s="21">
        <v>202625</v>
      </c>
      <c r="F246" s="21">
        <v>202625</v>
      </c>
      <c r="G246" s="21">
        <f t="shared" si="3"/>
        <v>0</v>
      </c>
    </row>
    <row r="247" spans="2:7" x14ac:dyDescent="0.55000000000000004">
      <c r="B247" s="88"/>
      <c r="C247" s="88"/>
      <c r="D247" s="38" t="s">
        <v>546</v>
      </c>
      <c r="E247" s="21">
        <v>593710</v>
      </c>
      <c r="F247" s="21">
        <v>383123</v>
      </c>
      <c r="G247" s="21">
        <f t="shared" si="3"/>
        <v>210587</v>
      </c>
    </row>
    <row r="248" spans="2:7" x14ac:dyDescent="0.55000000000000004">
      <c r="B248" s="88"/>
      <c r="C248" s="88"/>
      <c r="D248" s="38" t="s">
        <v>344</v>
      </c>
      <c r="E248" s="21">
        <f>+E249+E254</f>
        <v>0</v>
      </c>
      <c r="F248" s="21">
        <f>+F249+F254</f>
        <v>0</v>
      </c>
      <c r="G248" s="21">
        <f t="shared" si="3"/>
        <v>0</v>
      </c>
    </row>
    <row r="249" spans="2:7" x14ac:dyDescent="0.55000000000000004">
      <c r="B249" s="88"/>
      <c r="C249" s="88"/>
      <c r="D249" s="38" t="s">
        <v>563</v>
      </c>
      <c r="E249" s="21">
        <f>+E250+E251+E252-E253</f>
        <v>0</v>
      </c>
      <c r="F249" s="21">
        <f>+F250+F251+F252-F253</f>
        <v>0</v>
      </c>
      <c r="G249" s="21">
        <f t="shared" si="3"/>
        <v>0</v>
      </c>
    </row>
    <row r="250" spans="2:7" x14ac:dyDescent="0.55000000000000004">
      <c r="B250" s="88"/>
      <c r="C250" s="88"/>
      <c r="D250" s="38" t="s">
        <v>564</v>
      </c>
      <c r="E250" s="21"/>
      <c r="F250" s="21"/>
      <c r="G250" s="21">
        <f t="shared" si="3"/>
        <v>0</v>
      </c>
    </row>
    <row r="251" spans="2:7" x14ac:dyDescent="0.55000000000000004">
      <c r="B251" s="88"/>
      <c r="C251" s="88"/>
      <c r="D251" s="38" t="s">
        <v>565</v>
      </c>
      <c r="E251" s="21"/>
      <c r="F251" s="21"/>
      <c r="G251" s="21">
        <f t="shared" si="3"/>
        <v>0</v>
      </c>
    </row>
    <row r="252" spans="2:7" x14ac:dyDescent="0.55000000000000004">
      <c r="B252" s="88"/>
      <c r="C252" s="88"/>
      <c r="D252" s="38" t="s">
        <v>566</v>
      </c>
      <c r="E252" s="21"/>
      <c r="F252" s="21"/>
      <c r="G252" s="21">
        <f t="shared" si="3"/>
        <v>0</v>
      </c>
    </row>
    <row r="253" spans="2:7" x14ac:dyDescent="0.55000000000000004">
      <c r="B253" s="88"/>
      <c r="C253" s="88"/>
      <c r="D253" s="38" t="s">
        <v>567</v>
      </c>
      <c r="E253" s="21"/>
      <c r="F253" s="21"/>
      <c r="G253" s="21">
        <f t="shared" si="3"/>
        <v>0</v>
      </c>
    </row>
    <row r="254" spans="2:7" x14ac:dyDescent="0.55000000000000004">
      <c r="B254" s="88"/>
      <c r="C254" s="88"/>
      <c r="D254" s="38" t="s">
        <v>568</v>
      </c>
      <c r="E254" s="21"/>
      <c r="F254" s="21"/>
      <c r="G254" s="21">
        <f t="shared" si="3"/>
        <v>0</v>
      </c>
    </row>
    <row r="255" spans="2:7" x14ac:dyDescent="0.55000000000000004">
      <c r="B255" s="88"/>
      <c r="C255" s="88"/>
      <c r="D255" s="38" t="s">
        <v>345</v>
      </c>
      <c r="E255" s="21"/>
      <c r="F255" s="21"/>
      <c r="G255" s="21">
        <f t="shared" si="3"/>
        <v>0</v>
      </c>
    </row>
    <row r="256" spans="2:7" x14ac:dyDescent="0.55000000000000004">
      <c r="B256" s="88"/>
      <c r="C256" s="88"/>
      <c r="D256" s="38" t="s">
        <v>35</v>
      </c>
      <c r="E256" s="21"/>
      <c r="F256" s="21"/>
      <c r="G256" s="21">
        <f t="shared" si="3"/>
        <v>0</v>
      </c>
    </row>
    <row r="257" spans="2:7" x14ac:dyDescent="0.55000000000000004">
      <c r="B257" s="88"/>
      <c r="C257" s="88"/>
      <c r="D257" s="38" t="s">
        <v>346</v>
      </c>
      <c r="E257" s="21">
        <v>19477864</v>
      </c>
      <c r="F257" s="21">
        <v>20080601</v>
      </c>
      <c r="G257" s="21">
        <f t="shared" si="3"/>
        <v>-602737</v>
      </c>
    </row>
    <row r="258" spans="2:7" x14ac:dyDescent="0.55000000000000004">
      <c r="B258" s="88"/>
      <c r="C258" s="88"/>
      <c r="D258" s="38" t="s">
        <v>347</v>
      </c>
      <c r="E258" s="21">
        <v>-7930338</v>
      </c>
      <c r="F258" s="21">
        <v>-7930338</v>
      </c>
      <c r="G258" s="21">
        <f t="shared" si="3"/>
        <v>0</v>
      </c>
    </row>
    <row r="259" spans="2:7" x14ac:dyDescent="0.55000000000000004">
      <c r="B259" s="88"/>
      <c r="C259" s="88"/>
      <c r="D259" s="38" t="s">
        <v>348</v>
      </c>
      <c r="E259" s="21"/>
      <c r="F259" s="21"/>
      <c r="G259" s="21">
        <f t="shared" si="3"/>
        <v>0</v>
      </c>
    </row>
    <row r="260" spans="2:7" x14ac:dyDescent="0.55000000000000004">
      <c r="B260" s="88"/>
      <c r="C260" s="88"/>
      <c r="D260" s="38" t="s">
        <v>349</v>
      </c>
      <c r="E260" s="21"/>
      <c r="F260" s="21"/>
      <c r="G260" s="21">
        <f t="shared" si="3"/>
        <v>0</v>
      </c>
    </row>
    <row r="261" spans="2:7" x14ac:dyDescent="0.55000000000000004">
      <c r="B261" s="88"/>
      <c r="C261" s="88"/>
      <c r="D261" s="38" t="s">
        <v>350</v>
      </c>
      <c r="E261" s="21"/>
      <c r="F261" s="21"/>
      <c r="G261" s="21">
        <f t="shared" si="3"/>
        <v>0</v>
      </c>
    </row>
    <row r="262" spans="2:7" x14ac:dyDescent="0.55000000000000004">
      <c r="B262" s="88"/>
      <c r="C262" s="89"/>
      <c r="D262" s="42" t="s">
        <v>351</v>
      </c>
      <c r="E262" s="23">
        <f>+E185+E196+E225+E248+E255+E256+E257+E258+E259+E260+E261</f>
        <v>199899164</v>
      </c>
      <c r="F262" s="23">
        <f>+F185+F196+F225+F248+F255+F256+F257+F258+F259+F260+F261</f>
        <v>201853332</v>
      </c>
      <c r="G262" s="23">
        <f t="shared" si="3"/>
        <v>-1954168</v>
      </c>
    </row>
    <row r="263" spans="2:7" x14ac:dyDescent="0.55000000000000004">
      <c r="B263" s="89"/>
      <c r="C263" s="19" t="s">
        <v>352</v>
      </c>
      <c r="D263" s="17"/>
      <c r="E263" s="18">
        <f xml:space="preserve"> +E184 - E262</f>
        <v>-20985986</v>
      </c>
      <c r="F263" s="18">
        <f xml:space="preserve"> +F184 - F262</f>
        <v>-14103159</v>
      </c>
      <c r="G263" s="18">
        <f t="shared" ref="G263:G326" si="4">E263-F263</f>
        <v>-6882827</v>
      </c>
    </row>
    <row r="264" spans="2:7" x14ac:dyDescent="0.55000000000000004">
      <c r="B264" s="87" t="s">
        <v>353</v>
      </c>
      <c r="C264" s="87" t="s">
        <v>324</v>
      </c>
      <c r="D264" s="38" t="s">
        <v>354</v>
      </c>
      <c r="E264" s="21"/>
      <c r="F264" s="21"/>
      <c r="G264" s="21">
        <f t="shared" si="4"/>
        <v>0</v>
      </c>
    </row>
    <row r="265" spans="2:7" x14ac:dyDescent="0.55000000000000004">
      <c r="B265" s="88"/>
      <c r="C265" s="88"/>
      <c r="D265" s="38" t="s">
        <v>355</v>
      </c>
      <c r="E265" s="21">
        <v>705</v>
      </c>
      <c r="F265" s="21">
        <v>741</v>
      </c>
      <c r="G265" s="21">
        <f t="shared" si="4"/>
        <v>-36</v>
      </c>
    </row>
    <row r="266" spans="2:7" x14ac:dyDescent="0.55000000000000004">
      <c r="B266" s="88"/>
      <c r="C266" s="88"/>
      <c r="D266" s="38" t="s">
        <v>356</v>
      </c>
      <c r="E266" s="21"/>
      <c r="F266" s="21"/>
      <c r="G266" s="21">
        <f t="shared" si="4"/>
        <v>0</v>
      </c>
    </row>
    <row r="267" spans="2:7" x14ac:dyDescent="0.55000000000000004">
      <c r="B267" s="88"/>
      <c r="C267" s="88"/>
      <c r="D267" s="38" t="s">
        <v>357</v>
      </c>
      <c r="E267" s="21"/>
      <c r="F267" s="21"/>
      <c r="G267" s="21">
        <f t="shared" si="4"/>
        <v>0</v>
      </c>
    </row>
    <row r="268" spans="2:7" x14ac:dyDescent="0.55000000000000004">
      <c r="B268" s="88"/>
      <c r="C268" s="88"/>
      <c r="D268" s="38" t="s">
        <v>358</v>
      </c>
      <c r="E268" s="21"/>
      <c r="F268" s="21"/>
      <c r="G268" s="21">
        <f t="shared" si="4"/>
        <v>0</v>
      </c>
    </row>
    <row r="269" spans="2:7" x14ac:dyDescent="0.55000000000000004">
      <c r="B269" s="88"/>
      <c r="C269" s="88"/>
      <c r="D269" s="38" t="s">
        <v>359</v>
      </c>
      <c r="E269" s="21"/>
      <c r="F269" s="21"/>
      <c r="G269" s="21">
        <f t="shared" si="4"/>
        <v>0</v>
      </c>
    </row>
    <row r="270" spans="2:7" x14ac:dyDescent="0.55000000000000004">
      <c r="B270" s="88"/>
      <c r="C270" s="88"/>
      <c r="D270" s="38" t="s">
        <v>360</v>
      </c>
      <c r="E270" s="21"/>
      <c r="F270" s="21"/>
      <c r="G270" s="21">
        <f t="shared" si="4"/>
        <v>0</v>
      </c>
    </row>
    <row r="271" spans="2:7" x14ac:dyDescent="0.55000000000000004">
      <c r="B271" s="88"/>
      <c r="C271" s="88"/>
      <c r="D271" s="38" t="s">
        <v>361</v>
      </c>
      <c r="E271" s="21"/>
      <c r="F271" s="21"/>
      <c r="G271" s="21">
        <f t="shared" si="4"/>
        <v>0</v>
      </c>
    </row>
    <row r="272" spans="2:7" x14ac:dyDescent="0.55000000000000004">
      <c r="B272" s="88"/>
      <c r="C272" s="88"/>
      <c r="D272" s="38" t="s">
        <v>362</v>
      </c>
      <c r="E272" s="21">
        <f>+E273+E274+E275+E276</f>
        <v>1079919</v>
      </c>
      <c r="F272" s="21">
        <f>+F273+F274+F275+F276</f>
        <v>747674</v>
      </c>
      <c r="G272" s="21">
        <f t="shared" si="4"/>
        <v>332245</v>
      </c>
    </row>
    <row r="273" spans="2:7" x14ac:dyDescent="0.55000000000000004">
      <c r="B273" s="88"/>
      <c r="C273" s="88"/>
      <c r="D273" s="38" t="s">
        <v>569</v>
      </c>
      <c r="E273" s="21"/>
      <c r="F273" s="21"/>
      <c r="G273" s="21">
        <f t="shared" si="4"/>
        <v>0</v>
      </c>
    </row>
    <row r="274" spans="2:7" x14ac:dyDescent="0.55000000000000004">
      <c r="B274" s="88"/>
      <c r="C274" s="88"/>
      <c r="D274" s="38" t="s">
        <v>570</v>
      </c>
      <c r="E274" s="21">
        <v>8521</v>
      </c>
      <c r="F274" s="21">
        <v>97514</v>
      </c>
      <c r="G274" s="21">
        <f t="shared" si="4"/>
        <v>-88993</v>
      </c>
    </row>
    <row r="275" spans="2:7" x14ac:dyDescent="0.55000000000000004">
      <c r="B275" s="88"/>
      <c r="C275" s="88"/>
      <c r="D275" s="38" t="s">
        <v>212</v>
      </c>
      <c r="E275" s="21"/>
      <c r="F275" s="21"/>
      <c r="G275" s="21">
        <f t="shared" si="4"/>
        <v>0</v>
      </c>
    </row>
    <row r="276" spans="2:7" x14ac:dyDescent="0.55000000000000004">
      <c r="B276" s="88"/>
      <c r="C276" s="88"/>
      <c r="D276" s="38" t="s">
        <v>571</v>
      </c>
      <c r="E276" s="21">
        <v>1071398</v>
      </c>
      <c r="F276" s="21">
        <v>650160</v>
      </c>
      <c r="G276" s="21">
        <f t="shared" si="4"/>
        <v>421238</v>
      </c>
    </row>
    <row r="277" spans="2:7" x14ac:dyDescent="0.55000000000000004">
      <c r="B277" s="88"/>
      <c r="C277" s="89"/>
      <c r="D277" s="42" t="s">
        <v>363</v>
      </c>
      <c r="E277" s="23">
        <f>+E264+E265+E266+E267+E268+E269+E270+E271+E272</f>
        <v>1080624</v>
      </c>
      <c r="F277" s="23">
        <f>+F264+F265+F266+F267+F268+F269+F270+F271+F272</f>
        <v>748415</v>
      </c>
      <c r="G277" s="23">
        <f t="shared" si="4"/>
        <v>332209</v>
      </c>
    </row>
    <row r="278" spans="2:7" x14ac:dyDescent="0.55000000000000004">
      <c r="B278" s="88"/>
      <c r="C278" s="87" t="s">
        <v>340</v>
      </c>
      <c r="D278" s="38" t="s">
        <v>364</v>
      </c>
      <c r="E278" s="21">
        <v>130900</v>
      </c>
      <c r="F278" s="21">
        <v>149600</v>
      </c>
      <c r="G278" s="21">
        <f t="shared" si="4"/>
        <v>-18700</v>
      </c>
    </row>
    <row r="279" spans="2:7" x14ac:dyDescent="0.55000000000000004">
      <c r="B279" s="88"/>
      <c r="C279" s="88"/>
      <c r="D279" s="38" t="s">
        <v>365</v>
      </c>
      <c r="E279" s="21"/>
      <c r="F279" s="21"/>
      <c r="G279" s="21">
        <f t="shared" si="4"/>
        <v>0</v>
      </c>
    </row>
    <row r="280" spans="2:7" x14ac:dyDescent="0.55000000000000004">
      <c r="B280" s="88"/>
      <c r="C280" s="88"/>
      <c r="D280" s="38" t="s">
        <v>366</v>
      </c>
      <c r="E280" s="21"/>
      <c r="F280" s="21"/>
      <c r="G280" s="21">
        <f t="shared" si="4"/>
        <v>0</v>
      </c>
    </row>
    <row r="281" spans="2:7" x14ac:dyDescent="0.55000000000000004">
      <c r="B281" s="88"/>
      <c r="C281" s="88"/>
      <c r="D281" s="38" t="s">
        <v>367</v>
      </c>
      <c r="E281" s="21"/>
      <c r="F281" s="21"/>
      <c r="G281" s="21">
        <f t="shared" si="4"/>
        <v>0</v>
      </c>
    </row>
    <row r="282" spans="2:7" x14ac:dyDescent="0.55000000000000004">
      <c r="B282" s="88"/>
      <c r="C282" s="88"/>
      <c r="D282" s="38" t="s">
        <v>368</v>
      </c>
      <c r="E282" s="21"/>
      <c r="F282" s="21"/>
      <c r="G282" s="21">
        <f t="shared" si="4"/>
        <v>0</v>
      </c>
    </row>
    <row r="283" spans="2:7" x14ac:dyDescent="0.55000000000000004">
      <c r="B283" s="88"/>
      <c r="C283" s="88"/>
      <c r="D283" s="38" t="s">
        <v>369</v>
      </c>
      <c r="E283" s="21"/>
      <c r="F283" s="21"/>
      <c r="G283" s="21">
        <f t="shared" si="4"/>
        <v>0</v>
      </c>
    </row>
    <row r="284" spans="2:7" x14ac:dyDescent="0.55000000000000004">
      <c r="B284" s="88"/>
      <c r="C284" s="88"/>
      <c r="D284" s="38" t="s">
        <v>370</v>
      </c>
      <c r="E284" s="21"/>
      <c r="F284" s="21"/>
      <c r="G284" s="21">
        <f t="shared" si="4"/>
        <v>0</v>
      </c>
    </row>
    <row r="285" spans="2:7" x14ac:dyDescent="0.55000000000000004">
      <c r="B285" s="88"/>
      <c r="C285" s="88"/>
      <c r="D285" s="38" t="s">
        <v>371</v>
      </c>
      <c r="E285" s="21">
        <f>+E286+E287+E288</f>
        <v>0</v>
      </c>
      <c r="F285" s="21">
        <f>+F286+F287+F288</f>
        <v>0</v>
      </c>
      <c r="G285" s="21">
        <f t="shared" si="4"/>
        <v>0</v>
      </c>
    </row>
    <row r="286" spans="2:7" x14ac:dyDescent="0.55000000000000004">
      <c r="B286" s="88"/>
      <c r="C286" s="88"/>
      <c r="D286" s="38" t="s">
        <v>572</v>
      </c>
      <c r="E286" s="21"/>
      <c r="F286" s="21"/>
      <c r="G286" s="21">
        <f t="shared" si="4"/>
        <v>0</v>
      </c>
    </row>
    <row r="287" spans="2:7" x14ac:dyDescent="0.55000000000000004">
      <c r="B287" s="88"/>
      <c r="C287" s="88"/>
      <c r="D287" s="38" t="s">
        <v>273</v>
      </c>
      <c r="E287" s="21"/>
      <c r="F287" s="21"/>
      <c r="G287" s="21">
        <f t="shared" si="4"/>
        <v>0</v>
      </c>
    </row>
    <row r="288" spans="2:7" x14ac:dyDescent="0.55000000000000004">
      <c r="B288" s="88"/>
      <c r="C288" s="88"/>
      <c r="D288" s="38" t="s">
        <v>573</v>
      </c>
      <c r="E288" s="21"/>
      <c r="F288" s="21"/>
      <c r="G288" s="21">
        <f t="shared" si="4"/>
        <v>0</v>
      </c>
    </row>
    <row r="289" spans="2:7" x14ac:dyDescent="0.55000000000000004">
      <c r="B289" s="88"/>
      <c r="C289" s="89"/>
      <c r="D289" s="42" t="s">
        <v>372</v>
      </c>
      <c r="E289" s="23">
        <f>+E278+E279+E280+E281+E282+E283+E284+E285</f>
        <v>130900</v>
      </c>
      <c r="F289" s="23">
        <f>+F278+F279+F280+F281+F282+F283+F284+F285</f>
        <v>149600</v>
      </c>
      <c r="G289" s="23">
        <f t="shared" si="4"/>
        <v>-18700</v>
      </c>
    </row>
    <row r="290" spans="2:7" x14ac:dyDescent="0.55000000000000004">
      <c r="B290" s="89"/>
      <c r="C290" s="19" t="s">
        <v>373</v>
      </c>
      <c r="D290" s="30"/>
      <c r="E290" s="43">
        <f xml:space="preserve"> +E277 - E289</f>
        <v>949724</v>
      </c>
      <c r="F290" s="43">
        <f xml:space="preserve"> +F277 - F289</f>
        <v>598815</v>
      </c>
      <c r="G290" s="43">
        <f t="shared" si="4"/>
        <v>350909</v>
      </c>
    </row>
    <row r="291" spans="2:7" x14ac:dyDescent="0.55000000000000004">
      <c r="B291" s="19" t="s">
        <v>374</v>
      </c>
      <c r="C291" s="16"/>
      <c r="D291" s="17"/>
      <c r="E291" s="18">
        <f xml:space="preserve"> +E263 +E290</f>
        <v>-20036262</v>
      </c>
      <c r="F291" s="18">
        <f xml:space="preserve"> +F263 +F290</f>
        <v>-13504344</v>
      </c>
      <c r="G291" s="18">
        <f t="shared" si="4"/>
        <v>-6531918</v>
      </c>
    </row>
    <row r="292" spans="2:7" x14ac:dyDescent="0.55000000000000004">
      <c r="B292" s="87" t="s">
        <v>375</v>
      </c>
      <c r="C292" s="87" t="s">
        <v>324</v>
      </c>
      <c r="D292" s="38" t="s">
        <v>376</v>
      </c>
      <c r="E292" s="21">
        <f>+E293+E294</f>
        <v>0</v>
      </c>
      <c r="F292" s="21">
        <f>+F293+F294</f>
        <v>0</v>
      </c>
      <c r="G292" s="21">
        <f t="shared" si="4"/>
        <v>0</v>
      </c>
    </row>
    <row r="293" spans="2:7" x14ac:dyDescent="0.55000000000000004">
      <c r="B293" s="88"/>
      <c r="C293" s="88"/>
      <c r="D293" s="38" t="s">
        <v>574</v>
      </c>
      <c r="E293" s="21"/>
      <c r="F293" s="21"/>
      <c r="G293" s="21">
        <f t="shared" si="4"/>
        <v>0</v>
      </c>
    </row>
    <row r="294" spans="2:7" x14ac:dyDescent="0.55000000000000004">
      <c r="B294" s="88"/>
      <c r="C294" s="88"/>
      <c r="D294" s="38" t="s">
        <v>575</v>
      </c>
      <c r="E294" s="21"/>
      <c r="F294" s="21"/>
      <c r="G294" s="21">
        <f t="shared" si="4"/>
        <v>0</v>
      </c>
    </row>
    <row r="295" spans="2:7" x14ac:dyDescent="0.55000000000000004">
      <c r="B295" s="88"/>
      <c r="C295" s="88"/>
      <c r="D295" s="38" t="s">
        <v>377</v>
      </c>
      <c r="E295" s="21">
        <f>+E296+E297</f>
        <v>0</v>
      </c>
      <c r="F295" s="21">
        <f>+F296+F297</f>
        <v>0</v>
      </c>
      <c r="G295" s="21">
        <f t="shared" si="4"/>
        <v>0</v>
      </c>
    </row>
    <row r="296" spans="2:7" x14ac:dyDescent="0.55000000000000004">
      <c r="B296" s="88"/>
      <c r="C296" s="88"/>
      <c r="D296" s="38" t="s">
        <v>576</v>
      </c>
      <c r="E296" s="21"/>
      <c r="F296" s="21"/>
      <c r="G296" s="21">
        <f t="shared" si="4"/>
        <v>0</v>
      </c>
    </row>
    <row r="297" spans="2:7" x14ac:dyDescent="0.55000000000000004">
      <c r="B297" s="88"/>
      <c r="C297" s="88"/>
      <c r="D297" s="38" t="s">
        <v>577</v>
      </c>
      <c r="E297" s="21"/>
      <c r="F297" s="21"/>
      <c r="G297" s="21">
        <f t="shared" si="4"/>
        <v>0</v>
      </c>
    </row>
    <row r="298" spans="2:7" x14ac:dyDescent="0.55000000000000004">
      <c r="B298" s="88"/>
      <c r="C298" s="88"/>
      <c r="D298" s="38" t="s">
        <v>378</v>
      </c>
      <c r="E298" s="21"/>
      <c r="F298" s="21"/>
      <c r="G298" s="21">
        <f t="shared" si="4"/>
        <v>0</v>
      </c>
    </row>
    <row r="299" spans="2:7" x14ac:dyDescent="0.55000000000000004">
      <c r="B299" s="88"/>
      <c r="C299" s="88"/>
      <c r="D299" s="38" t="s">
        <v>379</v>
      </c>
      <c r="E299" s="21"/>
      <c r="F299" s="21"/>
      <c r="G299" s="21">
        <f t="shared" si="4"/>
        <v>0</v>
      </c>
    </row>
    <row r="300" spans="2:7" x14ac:dyDescent="0.55000000000000004">
      <c r="B300" s="88"/>
      <c r="C300" s="88"/>
      <c r="D300" s="38" t="s">
        <v>380</v>
      </c>
      <c r="E300" s="21">
        <f>+E301+E302</f>
        <v>11844</v>
      </c>
      <c r="F300" s="21">
        <f>+F301+F302</f>
        <v>0</v>
      </c>
      <c r="G300" s="21">
        <f t="shared" si="4"/>
        <v>11844</v>
      </c>
    </row>
    <row r="301" spans="2:7" x14ac:dyDescent="0.55000000000000004">
      <c r="B301" s="88"/>
      <c r="C301" s="88"/>
      <c r="D301" s="38" t="s">
        <v>578</v>
      </c>
      <c r="E301" s="21">
        <v>11844</v>
      </c>
      <c r="F301" s="21"/>
      <c r="G301" s="21">
        <f t="shared" si="4"/>
        <v>11844</v>
      </c>
    </row>
    <row r="302" spans="2:7" x14ac:dyDescent="0.55000000000000004">
      <c r="B302" s="88"/>
      <c r="C302" s="88"/>
      <c r="D302" s="38" t="s">
        <v>579</v>
      </c>
      <c r="E302" s="21"/>
      <c r="F302" s="21"/>
      <c r="G302" s="21">
        <f t="shared" si="4"/>
        <v>0</v>
      </c>
    </row>
    <row r="303" spans="2:7" x14ac:dyDescent="0.55000000000000004">
      <c r="B303" s="88"/>
      <c r="C303" s="88"/>
      <c r="D303" s="38" t="s">
        <v>402</v>
      </c>
      <c r="E303" s="21"/>
      <c r="F303" s="21"/>
      <c r="G303" s="21">
        <f t="shared" si="4"/>
        <v>0</v>
      </c>
    </row>
    <row r="304" spans="2:7" x14ac:dyDescent="0.55000000000000004">
      <c r="B304" s="88"/>
      <c r="C304" s="88"/>
      <c r="D304" s="38" t="s">
        <v>408</v>
      </c>
      <c r="E304" s="21">
        <v>9582000</v>
      </c>
      <c r="F304" s="21">
        <v>1229000</v>
      </c>
      <c r="G304" s="21">
        <f t="shared" si="4"/>
        <v>8353000</v>
      </c>
    </row>
    <row r="305" spans="2:7" x14ac:dyDescent="0.55000000000000004">
      <c r="B305" s="88"/>
      <c r="C305" s="88"/>
      <c r="D305" s="38" t="s">
        <v>403</v>
      </c>
      <c r="E305" s="21"/>
      <c r="F305" s="21"/>
      <c r="G305" s="21">
        <f t="shared" si="4"/>
        <v>0</v>
      </c>
    </row>
    <row r="306" spans="2:7" x14ac:dyDescent="0.55000000000000004">
      <c r="B306" s="88"/>
      <c r="C306" s="88"/>
      <c r="D306" s="38" t="s">
        <v>409</v>
      </c>
      <c r="E306" s="21"/>
      <c r="F306" s="21"/>
      <c r="G306" s="21">
        <f t="shared" si="4"/>
        <v>0</v>
      </c>
    </row>
    <row r="307" spans="2:7" x14ac:dyDescent="0.55000000000000004">
      <c r="B307" s="88"/>
      <c r="C307" s="88"/>
      <c r="D307" s="38" t="s">
        <v>381</v>
      </c>
      <c r="E307" s="21">
        <f>+E308</f>
        <v>0</v>
      </c>
      <c r="F307" s="21">
        <f>+F308</f>
        <v>0</v>
      </c>
      <c r="G307" s="21">
        <f t="shared" si="4"/>
        <v>0</v>
      </c>
    </row>
    <row r="308" spans="2:7" x14ac:dyDescent="0.55000000000000004">
      <c r="B308" s="88"/>
      <c r="C308" s="88"/>
      <c r="D308" s="38" t="s">
        <v>580</v>
      </c>
      <c r="E308" s="21"/>
      <c r="F308" s="21"/>
      <c r="G308" s="21">
        <f t="shared" si="4"/>
        <v>0</v>
      </c>
    </row>
    <row r="309" spans="2:7" x14ac:dyDescent="0.55000000000000004">
      <c r="B309" s="88"/>
      <c r="C309" s="89"/>
      <c r="D309" s="42" t="s">
        <v>382</v>
      </c>
      <c r="E309" s="23">
        <f>+E292+E295+E298+E299+E300+E303+E304+E305+E306+E307</f>
        <v>9593844</v>
      </c>
      <c r="F309" s="23">
        <f>+F292+F295+F298+F299+F300+F303+F304+F305+F306+F307</f>
        <v>1229000</v>
      </c>
      <c r="G309" s="23">
        <f t="shared" si="4"/>
        <v>8364844</v>
      </c>
    </row>
    <row r="310" spans="2:7" x14ac:dyDescent="0.55000000000000004">
      <c r="B310" s="88"/>
      <c r="C310" s="87" t="s">
        <v>340</v>
      </c>
      <c r="D310" s="38" t="s">
        <v>383</v>
      </c>
      <c r="E310" s="21"/>
      <c r="F310" s="21"/>
      <c r="G310" s="21">
        <f t="shared" si="4"/>
        <v>0</v>
      </c>
    </row>
    <row r="311" spans="2:7" x14ac:dyDescent="0.55000000000000004">
      <c r="B311" s="88"/>
      <c r="C311" s="88"/>
      <c r="D311" s="38" t="s">
        <v>384</v>
      </c>
      <c r="E311" s="21"/>
      <c r="F311" s="21"/>
      <c r="G311" s="21">
        <f t="shared" si="4"/>
        <v>0</v>
      </c>
    </row>
    <row r="312" spans="2:7" x14ac:dyDescent="0.55000000000000004">
      <c r="B312" s="88"/>
      <c r="C312" s="88"/>
      <c r="D312" s="38" t="s">
        <v>385</v>
      </c>
      <c r="E312" s="21">
        <f>+E313+E314+E315+E316</f>
        <v>2</v>
      </c>
      <c r="F312" s="21">
        <f>+F313+F314+F315+F316</f>
        <v>0</v>
      </c>
      <c r="G312" s="21">
        <f t="shared" si="4"/>
        <v>2</v>
      </c>
    </row>
    <row r="313" spans="2:7" x14ac:dyDescent="0.55000000000000004">
      <c r="B313" s="88"/>
      <c r="C313" s="88"/>
      <c r="D313" s="38" t="s">
        <v>581</v>
      </c>
      <c r="E313" s="21"/>
      <c r="F313" s="21"/>
      <c r="G313" s="21">
        <f t="shared" si="4"/>
        <v>0</v>
      </c>
    </row>
    <row r="314" spans="2:7" x14ac:dyDescent="0.55000000000000004">
      <c r="B314" s="88"/>
      <c r="C314" s="88"/>
      <c r="D314" s="38" t="s">
        <v>582</v>
      </c>
      <c r="E314" s="21"/>
      <c r="F314" s="21"/>
      <c r="G314" s="21">
        <f t="shared" si="4"/>
        <v>0</v>
      </c>
    </row>
    <row r="315" spans="2:7" x14ac:dyDescent="0.55000000000000004">
      <c r="B315" s="88"/>
      <c r="C315" s="88"/>
      <c r="D315" s="38" t="s">
        <v>583</v>
      </c>
      <c r="E315" s="21">
        <v>2</v>
      </c>
      <c r="F315" s="21"/>
      <c r="G315" s="21">
        <f t="shared" si="4"/>
        <v>2</v>
      </c>
    </row>
    <row r="316" spans="2:7" x14ac:dyDescent="0.55000000000000004">
      <c r="B316" s="88"/>
      <c r="C316" s="88"/>
      <c r="D316" s="38" t="s">
        <v>584</v>
      </c>
      <c r="E316" s="21"/>
      <c r="F316" s="21"/>
      <c r="G316" s="21">
        <f t="shared" si="4"/>
        <v>0</v>
      </c>
    </row>
    <row r="317" spans="2:7" x14ac:dyDescent="0.55000000000000004">
      <c r="B317" s="88"/>
      <c r="C317" s="88"/>
      <c r="D317" s="38" t="s">
        <v>386</v>
      </c>
      <c r="E317" s="21"/>
      <c r="F317" s="21"/>
      <c r="G317" s="21">
        <f t="shared" si="4"/>
        <v>0</v>
      </c>
    </row>
    <row r="318" spans="2:7" x14ac:dyDescent="0.55000000000000004">
      <c r="B318" s="88"/>
      <c r="C318" s="88"/>
      <c r="D318" s="38" t="s">
        <v>387</v>
      </c>
      <c r="E318" s="21"/>
      <c r="F318" s="21"/>
      <c r="G318" s="21">
        <f t="shared" si="4"/>
        <v>0</v>
      </c>
    </row>
    <row r="319" spans="2:7" x14ac:dyDescent="0.55000000000000004">
      <c r="B319" s="88"/>
      <c r="C319" s="88"/>
      <c r="D319" s="38" t="s">
        <v>388</v>
      </c>
      <c r="E319" s="21"/>
      <c r="F319" s="21"/>
      <c r="G319" s="21">
        <f t="shared" si="4"/>
        <v>0</v>
      </c>
    </row>
    <row r="320" spans="2:7" x14ac:dyDescent="0.55000000000000004">
      <c r="B320" s="88"/>
      <c r="C320" s="88"/>
      <c r="D320" s="38" t="s">
        <v>404</v>
      </c>
      <c r="E320" s="21"/>
      <c r="F320" s="21"/>
      <c r="G320" s="21">
        <f t="shared" si="4"/>
        <v>0</v>
      </c>
    </row>
    <row r="321" spans="2:7" x14ac:dyDescent="0.55000000000000004">
      <c r="B321" s="88"/>
      <c r="C321" s="88"/>
      <c r="D321" s="38" t="s">
        <v>410</v>
      </c>
      <c r="E321" s="21">
        <v>8000000</v>
      </c>
      <c r="F321" s="21">
        <v>3400000</v>
      </c>
      <c r="G321" s="21">
        <f t="shared" si="4"/>
        <v>4600000</v>
      </c>
    </row>
    <row r="322" spans="2:7" x14ac:dyDescent="0.55000000000000004">
      <c r="B322" s="88"/>
      <c r="C322" s="88"/>
      <c r="D322" s="38" t="s">
        <v>405</v>
      </c>
      <c r="E322" s="21"/>
      <c r="F322" s="21"/>
      <c r="G322" s="21">
        <f t="shared" si="4"/>
        <v>0</v>
      </c>
    </row>
    <row r="323" spans="2:7" x14ac:dyDescent="0.55000000000000004">
      <c r="B323" s="88"/>
      <c r="C323" s="88"/>
      <c r="D323" s="38" t="s">
        <v>411</v>
      </c>
      <c r="E323" s="21"/>
      <c r="F323" s="21"/>
      <c r="G323" s="21">
        <f t="shared" si="4"/>
        <v>0</v>
      </c>
    </row>
    <row r="324" spans="2:7" x14ac:dyDescent="0.55000000000000004">
      <c r="B324" s="88"/>
      <c r="C324" s="88"/>
      <c r="D324" s="38" t="s">
        <v>389</v>
      </c>
      <c r="E324" s="21"/>
      <c r="F324" s="21"/>
      <c r="G324" s="21">
        <f t="shared" si="4"/>
        <v>0</v>
      </c>
    </row>
    <row r="325" spans="2:7" x14ac:dyDescent="0.55000000000000004">
      <c r="B325" s="88"/>
      <c r="C325" s="89"/>
      <c r="D325" s="42" t="s">
        <v>390</v>
      </c>
      <c r="E325" s="23">
        <f>+E310+E311+E312+E317+E318+E319+E320+E321+E322+E323+E324</f>
        <v>8000002</v>
      </c>
      <c r="F325" s="23">
        <f>+F310+F311+F312+F317+F318+F319+F320+F321+F322+F323+F324</f>
        <v>3400000</v>
      </c>
      <c r="G325" s="23">
        <f t="shared" si="4"/>
        <v>4600002</v>
      </c>
    </row>
    <row r="326" spans="2:7" x14ac:dyDescent="0.55000000000000004">
      <c r="B326" s="89"/>
      <c r="C326" s="24" t="s">
        <v>391</v>
      </c>
      <c r="D326" s="44"/>
      <c r="E326" s="45">
        <f xml:space="preserve"> +E309 - E325</f>
        <v>1593842</v>
      </c>
      <c r="F326" s="45">
        <f xml:space="preserve"> +F309 - F325</f>
        <v>-2171000</v>
      </c>
      <c r="G326" s="45">
        <f t="shared" si="4"/>
        <v>3764842</v>
      </c>
    </row>
    <row r="327" spans="2:7" x14ac:dyDescent="0.55000000000000004">
      <c r="B327" s="19" t="s">
        <v>392</v>
      </c>
      <c r="C327" s="46"/>
      <c r="D327" s="47"/>
      <c r="E327" s="48">
        <f xml:space="preserve"> +E291 +E326</f>
        <v>-18442420</v>
      </c>
      <c r="F327" s="48">
        <f xml:space="preserve"> +F291 +F326</f>
        <v>-15675344</v>
      </c>
      <c r="G327" s="48">
        <f t="shared" ref="G327:G333" si="5">E327-F327</f>
        <v>-2767076</v>
      </c>
    </row>
    <row r="328" spans="2:7" x14ac:dyDescent="0.55000000000000004">
      <c r="B328" s="84" t="s">
        <v>393</v>
      </c>
      <c r="C328" s="46" t="s">
        <v>394</v>
      </c>
      <c r="D328" s="47"/>
      <c r="E328" s="48">
        <v>161495247</v>
      </c>
      <c r="F328" s="48">
        <v>177170591</v>
      </c>
      <c r="G328" s="48">
        <f t="shared" si="5"/>
        <v>-15675344</v>
      </c>
    </row>
    <row r="329" spans="2:7" x14ac:dyDescent="0.55000000000000004">
      <c r="B329" s="85"/>
      <c r="C329" s="46" t="s">
        <v>395</v>
      </c>
      <c r="D329" s="47"/>
      <c r="E329" s="48">
        <f xml:space="preserve"> +E327 +E328</f>
        <v>143052827</v>
      </c>
      <c r="F329" s="48">
        <f xml:space="preserve"> +F327 +F328</f>
        <v>161495247</v>
      </c>
      <c r="G329" s="48">
        <f t="shared" si="5"/>
        <v>-18442420</v>
      </c>
    </row>
    <row r="330" spans="2:7" x14ac:dyDescent="0.55000000000000004">
      <c r="B330" s="85"/>
      <c r="C330" s="46" t="s">
        <v>396</v>
      </c>
      <c r="D330" s="47"/>
      <c r="E330" s="48"/>
      <c r="F330" s="48"/>
      <c r="G330" s="48">
        <f t="shared" si="5"/>
        <v>0</v>
      </c>
    </row>
    <row r="331" spans="2:7" x14ac:dyDescent="0.55000000000000004">
      <c r="B331" s="85"/>
      <c r="C331" s="46" t="s">
        <v>397</v>
      </c>
      <c r="D331" s="47"/>
      <c r="E331" s="48">
        <v>2500000</v>
      </c>
      <c r="F331" s="48"/>
      <c r="G331" s="48">
        <f t="shared" si="5"/>
        <v>2500000</v>
      </c>
    </row>
    <row r="332" spans="2:7" x14ac:dyDescent="0.55000000000000004">
      <c r="B332" s="85"/>
      <c r="C332" s="46" t="s">
        <v>398</v>
      </c>
      <c r="D332" s="47"/>
      <c r="E332" s="48"/>
      <c r="F332" s="48"/>
      <c r="G332" s="48">
        <f t="shared" si="5"/>
        <v>0</v>
      </c>
    </row>
    <row r="333" spans="2:7" x14ac:dyDescent="0.55000000000000004">
      <c r="B333" s="86"/>
      <c r="C333" s="46" t="s">
        <v>399</v>
      </c>
      <c r="D333" s="47"/>
      <c r="E333" s="48">
        <f xml:space="preserve"> +E329 +E330 +E331 - E332</f>
        <v>145552827</v>
      </c>
      <c r="F333" s="48">
        <f xml:space="preserve"> +F329 +F330 +F331 - F332</f>
        <v>161495247</v>
      </c>
      <c r="G333" s="48">
        <f t="shared" si="5"/>
        <v>-15942420</v>
      </c>
    </row>
  </sheetData>
  <mergeCells count="13">
    <mergeCell ref="B2:G2"/>
    <mergeCell ref="B3:G3"/>
    <mergeCell ref="B5:D5"/>
    <mergeCell ref="B6:B263"/>
    <mergeCell ref="C6:C184"/>
    <mergeCell ref="C185:C262"/>
    <mergeCell ref="B328:B333"/>
    <mergeCell ref="B264:B290"/>
    <mergeCell ref="C264:C277"/>
    <mergeCell ref="C278:C289"/>
    <mergeCell ref="B292:B326"/>
    <mergeCell ref="C292:C309"/>
    <mergeCell ref="C310:C325"/>
  </mergeCells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06A7D-9E75-48A7-8B26-CC0220F58CAA}">
  <dimension ref="B1:G333"/>
  <sheetViews>
    <sheetView workbookViewId="0">
      <selection sqref="A1:XFD1048576"/>
    </sheetView>
  </sheetViews>
  <sheetFormatPr defaultRowHeight="18" x14ac:dyDescent="0.55000000000000004"/>
  <cols>
    <col min="1" max="3" width="2.83203125" customWidth="1"/>
    <col min="4" max="4" width="59.75" customWidth="1"/>
    <col min="5" max="7" width="20.75" customWidth="1"/>
  </cols>
  <sheetData>
    <row r="1" spans="2:7" ht="22" x14ac:dyDescent="0.55000000000000004">
      <c r="B1" s="1"/>
      <c r="C1" s="1"/>
      <c r="D1" s="1"/>
      <c r="E1" s="2"/>
      <c r="F1" s="2"/>
      <c r="G1" s="3" t="s">
        <v>412</v>
      </c>
    </row>
    <row r="2" spans="2:7" ht="22" x14ac:dyDescent="0.55000000000000004">
      <c r="B2" s="69" t="s">
        <v>587</v>
      </c>
      <c r="C2" s="69"/>
      <c r="D2" s="69"/>
      <c r="E2" s="69"/>
      <c r="F2" s="69"/>
      <c r="G2" s="69"/>
    </row>
    <row r="3" spans="2:7" ht="22" x14ac:dyDescent="0.55000000000000004">
      <c r="B3" s="70" t="s">
        <v>2</v>
      </c>
      <c r="C3" s="70"/>
      <c r="D3" s="70"/>
      <c r="E3" s="70"/>
      <c r="F3" s="70"/>
      <c r="G3" s="70"/>
    </row>
    <row r="4" spans="2:7" x14ac:dyDescent="0.55000000000000004">
      <c r="B4" s="4"/>
      <c r="C4" s="4"/>
      <c r="D4" s="4"/>
      <c r="E4" s="4"/>
      <c r="F4" s="2"/>
      <c r="G4" s="4" t="s">
        <v>3</v>
      </c>
    </row>
    <row r="5" spans="2:7" x14ac:dyDescent="0.55000000000000004">
      <c r="B5" s="71" t="s">
        <v>4</v>
      </c>
      <c r="C5" s="71"/>
      <c r="D5" s="71"/>
      <c r="E5" s="5" t="s">
        <v>320</v>
      </c>
      <c r="F5" s="5" t="s">
        <v>321</v>
      </c>
      <c r="G5" s="5" t="s">
        <v>322</v>
      </c>
    </row>
    <row r="6" spans="2:7" x14ac:dyDescent="0.55000000000000004">
      <c r="B6" s="87" t="s">
        <v>323</v>
      </c>
      <c r="C6" s="87" t="s">
        <v>324</v>
      </c>
      <c r="D6" s="40" t="s">
        <v>325</v>
      </c>
      <c r="E6" s="41">
        <f>+E7+E11+E19+E26+E29+E33+E45+E53</f>
        <v>0</v>
      </c>
      <c r="F6" s="41">
        <f>+F7+F11+F19+F26+F29+F33+F45+F53</f>
        <v>0</v>
      </c>
      <c r="G6" s="41">
        <f>E6-F6</f>
        <v>0</v>
      </c>
    </row>
    <row r="7" spans="2:7" x14ac:dyDescent="0.55000000000000004">
      <c r="B7" s="88"/>
      <c r="C7" s="88"/>
      <c r="D7" s="38" t="s">
        <v>414</v>
      </c>
      <c r="E7" s="21">
        <f>+E8+E9+E10</f>
        <v>0</v>
      </c>
      <c r="F7" s="21">
        <f>+F8+F9+F10</f>
        <v>0</v>
      </c>
      <c r="G7" s="21">
        <f t="shared" ref="G7:G70" si="0">E7-F7</f>
        <v>0</v>
      </c>
    </row>
    <row r="8" spans="2:7" x14ac:dyDescent="0.55000000000000004">
      <c r="B8" s="88"/>
      <c r="C8" s="88"/>
      <c r="D8" s="38" t="s">
        <v>415</v>
      </c>
      <c r="E8" s="21"/>
      <c r="F8" s="21"/>
      <c r="G8" s="21">
        <f t="shared" si="0"/>
        <v>0</v>
      </c>
    </row>
    <row r="9" spans="2:7" x14ac:dyDescent="0.55000000000000004">
      <c r="B9" s="88"/>
      <c r="C9" s="88"/>
      <c r="D9" s="38" t="s">
        <v>416</v>
      </c>
      <c r="E9" s="21"/>
      <c r="F9" s="21"/>
      <c r="G9" s="21">
        <f t="shared" si="0"/>
        <v>0</v>
      </c>
    </row>
    <row r="10" spans="2:7" x14ac:dyDescent="0.55000000000000004">
      <c r="B10" s="88"/>
      <c r="C10" s="88"/>
      <c r="D10" s="38" t="s">
        <v>417</v>
      </c>
      <c r="E10" s="21"/>
      <c r="F10" s="21"/>
      <c r="G10" s="21">
        <f t="shared" si="0"/>
        <v>0</v>
      </c>
    </row>
    <row r="11" spans="2:7" x14ac:dyDescent="0.55000000000000004">
      <c r="B11" s="88"/>
      <c r="C11" s="88"/>
      <c r="D11" s="38" t="s">
        <v>418</v>
      </c>
      <c r="E11" s="21">
        <f>+E12+E13+E14+E15+E16+E17+E18</f>
        <v>0</v>
      </c>
      <c r="F11" s="21">
        <f>+F12+F13+F14+F15+F16+F17+F18</f>
        <v>0</v>
      </c>
      <c r="G11" s="21">
        <f t="shared" si="0"/>
        <v>0</v>
      </c>
    </row>
    <row r="12" spans="2:7" x14ac:dyDescent="0.55000000000000004">
      <c r="B12" s="88"/>
      <c r="C12" s="88"/>
      <c r="D12" s="38" t="s">
        <v>415</v>
      </c>
      <c r="E12" s="21"/>
      <c r="F12" s="21"/>
      <c r="G12" s="21">
        <f t="shared" si="0"/>
        <v>0</v>
      </c>
    </row>
    <row r="13" spans="2:7" x14ac:dyDescent="0.55000000000000004">
      <c r="B13" s="88"/>
      <c r="C13" s="88"/>
      <c r="D13" s="38" t="s">
        <v>419</v>
      </c>
      <c r="E13" s="21"/>
      <c r="F13" s="21"/>
      <c r="G13" s="21">
        <f t="shared" si="0"/>
        <v>0</v>
      </c>
    </row>
    <row r="14" spans="2:7" x14ac:dyDescent="0.55000000000000004">
      <c r="B14" s="88"/>
      <c r="C14" s="88"/>
      <c r="D14" s="38" t="s">
        <v>420</v>
      </c>
      <c r="E14" s="21"/>
      <c r="F14" s="21"/>
      <c r="G14" s="21">
        <f t="shared" si="0"/>
        <v>0</v>
      </c>
    </row>
    <row r="15" spans="2:7" x14ac:dyDescent="0.55000000000000004">
      <c r="B15" s="88"/>
      <c r="C15" s="88"/>
      <c r="D15" s="38" t="s">
        <v>421</v>
      </c>
      <c r="E15" s="21"/>
      <c r="F15" s="21"/>
      <c r="G15" s="21">
        <f t="shared" si="0"/>
        <v>0</v>
      </c>
    </row>
    <row r="16" spans="2:7" x14ac:dyDescent="0.55000000000000004">
      <c r="B16" s="88"/>
      <c r="C16" s="88"/>
      <c r="D16" s="38" t="s">
        <v>422</v>
      </c>
      <c r="E16" s="21"/>
      <c r="F16" s="21"/>
      <c r="G16" s="21">
        <f t="shared" si="0"/>
        <v>0</v>
      </c>
    </row>
    <row r="17" spans="2:7" x14ac:dyDescent="0.55000000000000004">
      <c r="B17" s="88"/>
      <c r="C17" s="88"/>
      <c r="D17" s="38" t="s">
        <v>423</v>
      </c>
      <c r="E17" s="21"/>
      <c r="F17" s="21"/>
      <c r="G17" s="21">
        <f t="shared" si="0"/>
        <v>0</v>
      </c>
    </row>
    <row r="18" spans="2:7" x14ac:dyDescent="0.55000000000000004">
      <c r="B18" s="88"/>
      <c r="C18" s="88"/>
      <c r="D18" s="38" t="s">
        <v>424</v>
      </c>
      <c r="E18" s="21"/>
      <c r="F18" s="21"/>
      <c r="G18" s="21">
        <f t="shared" si="0"/>
        <v>0</v>
      </c>
    </row>
    <row r="19" spans="2:7" x14ac:dyDescent="0.55000000000000004">
      <c r="B19" s="88"/>
      <c r="C19" s="88"/>
      <c r="D19" s="38" t="s">
        <v>425</v>
      </c>
      <c r="E19" s="21">
        <f>+E20+E21+E22+E23+E24+E25</f>
        <v>0</v>
      </c>
      <c r="F19" s="21">
        <f>+F20+F21+F22+F23+F24+F25</f>
        <v>0</v>
      </c>
      <c r="G19" s="21">
        <f t="shared" si="0"/>
        <v>0</v>
      </c>
    </row>
    <row r="20" spans="2:7" x14ac:dyDescent="0.55000000000000004">
      <c r="B20" s="88"/>
      <c r="C20" s="88"/>
      <c r="D20" s="38" t="s">
        <v>415</v>
      </c>
      <c r="E20" s="21"/>
      <c r="F20" s="21"/>
      <c r="G20" s="21">
        <f t="shared" si="0"/>
        <v>0</v>
      </c>
    </row>
    <row r="21" spans="2:7" x14ac:dyDescent="0.55000000000000004">
      <c r="B21" s="88"/>
      <c r="C21" s="88"/>
      <c r="D21" s="38" t="s">
        <v>419</v>
      </c>
      <c r="E21" s="21"/>
      <c r="F21" s="21"/>
      <c r="G21" s="21">
        <f t="shared" si="0"/>
        <v>0</v>
      </c>
    </row>
    <row r="22" spans="2:7" x14ac:dyDescent="0.55000000000000004">
      <c r="B22" s="88"/>
      <c r="C22" s="88"/>
      <c r="D22" s="38" t="s">
        <v>420</v>
      </c>
      <c r="E22" s="21"/>
      <c r="F22" s="21"/>
      <c r="G22" s="21">
        <f t="shared" si="0"/>
        <v>0</v>
      </c>
    </row>
    <row r="23" spans="2:7" x14ac:dyDescent="0.55000000000000004">
      <c r="B23" s="88"/>
      <c r="C23" s="88"/>
      <c r="D23" s="38" t="s">
        <v>421</v>
      </c>
      <c r="E23" s="21"/>
      <c r="F23" s="21"/>
      <c r="G23" s="21">
        <f t="shared" si="0"/>
        <v>0</v>
      </c>
    </row>
    <row r="24" spans="2:7" x14ac:dyDescent="0.55000000000000004">
      <c r="B24" s="88"/>
      <c r="C24" s="88"/>
      <c r="D24" s="38" t="s">
        <v>422</v>
      </c>
      <c r="E24" s="21"/>
      <c r="F24" s="21"/>
      <c r="G24" s="21">
        <f t="shared" si="0"/>
        <v>0</v>
      </c>
    </row>
    <row r="25" spans="2:7" x14ac:dyDescent="0.55000000000000004">
      <c r="B25" s="88"/>
      <c r="C25" s="88"/>
      <c r="D25" s="38" t="s">
        <v>423</v>
      </c>
      <c r="E25" s="21"/>
      <c r="F25" s="21"/>
      <c r="G25" s="21">
        <f t="shared" si="0"/>
        <v>0</v>
      </c>
    </row>
    <row r="26" spans="2:7" x14ac:dyDescent="0.55000000000000004">
      <c r="B26" s="88"/>
      <c r="C26" s="88"/>
      <c r="D26" s="38" t="s">
        <v>426</v>
      </c>
      <c r="E26" s="21">
        <f>+E27+E28</f>
        <v>0</v>
      </c>
      <c r="F26" s="21">
        <f>+F27+F28</f>
        <v>0</v>
      </c>
      <c r="G26" s="21">
        <f t="shared" si="0"/>
        <v>0</v>
      </c>
    </row>
    <row r="27" spans="2:7" x14ac:dyDescent="0.55000000000000004">
      <c r="B27" s="88"/>
      <c r="C27" s="88"/>
      <c r="D27" s="38" t="s">
        <v>427</v>
      </c>
      <c r="E27" s="21"/>
      <c r="F27" s="21"/>
      <c r="G27" s="21">
        <f t="shared" si="0"/>
        <v>0</v>
      </c>
    </row>
    <row r="28" spans="2:7" x14ac:dyDescent="0.55000000000000004">
      <c r="B28" s="88"/>
      <c r="C28" s="88"/>
      <c r="D28" s="38" t="s">
        <v>428</v>
      </c>
      <c r="E28" s="21"/>
      <c r="F28" s="21"/>
      <c r="G28" s="21">
        <f t="shared" si="0"/>
        <v>0</v>
      </c>
    </row>
    <row r="29" spans="2:7" x14ac:dyDescent="0.55000000000000004">
      <c r="B29" s="88"/>
      <c r="C29" s="88"/>
      <c r="D29" s="38" t="s">
        <v>429</v>
      </c>
      <c r="E29" s="21">
        <f>+E30+E31+E32</f>
        <v>0</v>
      </c>
      <c r="F29" s="21">
        <f>+F30+F31+F32</f>
        <v>0</v>
      </c>
      <c r="G29" s="21">
        <f t="shared" si="0"/>
        <v>0</v>
      </c>
    </row>
    <row r="30" spans="2:7" x14ac:dyDescent="0.55000000000000004">
      <c r="B30" s="88"/>
      <c r="C30" s="88"/>
      <c r="D30" s="38" t="s">
        <v>430</v>
      </c>
      <c r="E30" s="21"/>
      <c r="F30" s="21"/>
      <c r="G30" s="21">
        <f t="shared" si="0"/>
        <v>0</v>
      </c>
    </row>
    <row r="31" spans="2:7" x14ac:dyDescent="0.55000000000000004">
      <c r="B31" s="88"/>
      <c r="C31" s="88"/>
      <c r="D31" s="38" t="s">
        <v>431</v>
      </c>
      <c r="E31" s="21"/>
      <c r="F31" s="21"/>
      <c r="G31" s="21">
        <f t="shared" si="0"/>
        <v>0</v>
      </c>
    </row>
    <row r="32" spans="2:7" x14ac:dyDescent="0.55000000000000004">
      <c r="B32" s="88"/>
      <c r="C32" s="88"/>
      <c r="D32" s="38" t="s">
        <v>432</v>
      </c>
      <c r="E32" s="21"/>
      <c r="F32" s="21"/>
      <c r="G32" s="21">
        <f t="shared" si="0"/>
        <v>0</v>
      </c>
    </row>
    <row r="33" spans="2:7" x14ac:dyDescent="0.55000000000000004">
      <c r="B33" s="88"/>
      <c r="C33" s="88"/>
      <c r="D33" s="38" t="s">
        <v>433</v>
      </c>
      <c r="E33" s="21">
        <f>+E34+E35+E36+E37+E38+E39+E40+E41+E42+E43+E44</f>
        <v>0</v>
      </c>
      <c r="F33" s="21">
        <f>+F34+F35+F36+F37+F38+F39+F40+F41+F42+F43+F44</f>
        <v>0</v>
      </c>
      <c r="G33" s="21">
        <f t="shared" si="0"/>
        <v>0</v>
      </c>
    </row>
    <row r="34" spans="2:7" x14ac:dyDescent="0.55000000000000004">
      <c r="B34" s="88"/>
      <c r="C34" s="88"/>
      <c r="D34" s="38" t="s">
        <v>434</v>
      </c>
      <c r="E34" s="21"/>
      <c r="F34" s="21"/>
      <c r="G34" s="21">
        <f t="shared" si="0"/>
        <v>0</v>
      </c>
    </row>
    <row r="35" spans="2:7" x14ac:dyDescent="0.55000000000000004">
      <c r="B35" s="88"/>
      <c r="C35" s="88"/>
      <c r="D35" s="38" t="s">
        <v>435</v>
      </c>
      <c r="E35" s="21"/>
      <c r="F35" s="21"/>
      <c r="G35" s="21">
        <f t="shared" si="0"/>
        <v>0</v>
      </c>
    </row>
    <row r="36" spans="2:7" x14ac:dyDescent="0.55000000000000004">
      <c r="B36" s="88"/>
      <c r="C36" s="88"/>
      <c r="D36" s="38" t="s">
        <v>436</v>
      </c>
      <c r="E36" s="21"/>
      <c r="F36" s="21"/>
      <c r="G36" s="21">
        <f t="shared" si="0"/>
        <v>0</v>
      </c>
    </row>
    <row r="37" spans="2:7" x14ac:dyDescent="0.55000000000000004">
      <c r="B37" s="88"/>
      <c r="C37" s="88"/>
      <c r="D37" s="38" t="s">
        <v>437</v>
      </c>
      <c r="E37" s="21"/>
      <c r="F37" s="21"/>
      <c r="G37" s="21">
        <f t="shared" si="0"/>
        <v>0</v>
      </c>
    </row>
    <row r="38" spans="2:7" x14ac:dyDescent="0.55000000000000004">
      <c r="B38" s="88"/>
      <c r="C38" s="88"/>
      <c r="D38" s="38" t="s">
        <v>438</v>
      </c>
      <c r="E38" s="21"/>
      <c r="F38" s="21"/>
      <c r="G38" s="21">
        <f t="shared" si="0"/>
        <v>0</v>
      </c>
    </row>
    <row r="39" spans="2:7" x14ac:dyDescent="0.55000000000000004">
      <c r="B39" s="88"/>
      <c r="C39" s="88"/>
      <c r="D39" s="38" t="s">
        <v>439</v>
      </c>
      <c r="E39" s="21"/>
      <c r="F39" s="21"/>
      <c r="G39" s="21">
        <f t="shared" si="0"/>
        <v>0</v>
      </c>
    </row>
    <row r="40" spans="2:7" x14ac:dyDescent="0.55000000000000004">
      <c r="B40" s="88"/>
      <c r="C40" s="88"/>
      <c r="D40" s="38" t="s">
        <v>440</v>
      </c>
      <c r="E40" s="21"/>
      <c r="F40" s="21"/>
      <c r="G40" s="21">
        <f t="shared" si="0"/>
        <v>0</v>
      </c>
    </row>
    <row r="41" spans="2:7" x14ac:dyDescent="0.55000000000000004">
      <c r="B41" s="88"/>
      <c r="C41" s="88"/>
      <c r="D41" s="38" t="s">
        <v>441</v>
      </c>
      <c r="E41" s="21"/>
      <c r="F41" s="21"/>
      <c r="G41" s="21">
        <f t="shared" si="0"/>
        <v>0</v>
      </c>
    </row>
    <row r="42" spans="2:7" x14ac:dyDescent="0.55000000000000004">
      <c r="B42" s="88"/>
      <c r="C42" s="88"/>
      <c r="D42" s="38" t="s">
        <v>442</v>
      </c>
      <c r="E42" s="21"/>
      <c r="F42" s="21"/>
      <c r="G42" s="21">
        <f t="shared" si="0"/>
        <v>0</v>
      </c>
    </row>
    <row r="43" spans="2:7" x14ac:dyDescent="0.55000000000000004">
      <c r="B43" s="88"/>
      <c r="C43" s="88"/>
      <c r="D43" s="38" t="s">
        <v>443</v>
      </c>
      <c r="E43" s="21"/>
      <c r="F43" s="21"/>
      <c r="G43" s="21">
        <f t="shared" si="0"/>
        <v>0</v>
      </c>
    </row>
    <row r="44" spans="2:7" x14ac:dyDescent="0.55000000000000004">
      <c r="B44" s="88"/>
      <c r="C44" s="88"/>
      <c r="D44" s="38" t="s">
        <v>444</v>
      </c>
      <c r="E44" s="21"/>
      <c r="F44" s="21"/>
      <c r="G44" s="21">
        <f t="shared" si="0"/>
        <v>0</v>
      </c>
    </row>
    <row r="45" spans="2:7" x14ac:dyDescent="0.55000000000000004">
      <c r="B45" s="88"/>
      <c r="C45" s="88"/>
      <c r="D45" s="38" t="s">
        <v>445</v>
      </c>
      <c r="E45" s="21">
        <f>+E46+E47+E48+E49+E50+E51+E52</f>
        <v>0</v>
      </c>
      <c r="F45" s="21">
        <f>+F46+F47+F48+F49+F50+F51+F52</f>
        <v>0</v>
      </c>
      <c r="G45" s="21">
        <f t="shared" si="0"/>
        <v>0</v>
      </c>
    </row>
    <row r="46" spans="2:7" x14ac:dyDescent="0.55000000000000004">
      <c r="B46" s="88"/>
      <c r="C46" s="88"/>
      <c r="D46" s="38" t="s">
        <v>446</v>
      </c>
      <c r="E46" s="21"/>
      <c r="F46" s="21"/>
      <c r="G46" s="21">
        <f t="shared" si="0"/>
        <v>0</v>
      </c>
    </row>
    <row r="47" spans="2:7" x14ac:dyDescent="0.55000000000000004">
      <c r="B47" s="88"/>
      <c r="C47" s="88"/>
      <c r="D47" s="38" t="s">
        <v>447</v>
      </c>
      <c r="E47" s="21"/>
      <c r="F47" s="21"/>
      <c r="G47" s="21">
        <f t="shared" si="0"/>
        <v>0</v>
      </c>
    </row>
    <row r="48" spans="2:7" x14ac:dyDescent="0.55000000000000004">
      <c r="B48" s="88"/>
      <c r="C48" s="88"/>
      <c r="D48" s="38" t="s">
        <v>448</v>
      </c>
      <c r="E48" s="21"/>
      <c r="F48" s="21"/>
      <c r="G48" s="21">
        <f t="shared" si="0"/>
        <v>0</v>
      </c>
    </row>
    <row r="49" spans="2:7" x14ac:dyDescent="0.55000000000000004">
      <c r="B49" s="88"/>
      <c r="C49" s="88"/>
      <c r="D49" s="38" t="s">
        <v>449</v>
      </c>
      <c r="E49" s="21"/>
      <c r="F49" s="21"/>
      <c r="G49" s="21">
        <f t="shared" si="0"/>
        <v>0</v>
      </c>
    </row>
    <row r="50" spans="2:7" x14ac:dyDescent="0.55000000000000004">
      <c r="B50" s="88"/>
      <c r="C50" s="88"/>
      <c r="D50" s="38" t="s">
        <v>450</v>
      </c>
      <c r="E50" s="21"/>
      <c r="F50" s="21"/>
      <c r="G50" s="21">
        <f t="shared" si="0"/>
        <v>0</v>
      </c>
    </row>
    <row r="51" spans="2:7" x14ac:dyDescent="0.55000000000000004">
      <c r="B51" s="88"/>
      <c r="C51" s="88"/>
      <c r="D51" s="38" t="s">
        <v>451</v>
      </c>
      <c r="E51" s="21"/>
      <c r="F51" s="21"/>
      <c r="G51" s="21">
        <f t="shared" si="0"/>
        <v>0</v>
      </c>
    </row>
    <row r="52" spans="2:7" x14ac:dyDescent="0.55000000000000004">
      <c r="B52" s="88"/>
      <c r="C52" s="88"/>
      <c r="D52" s="38" t="s">
        <v>452</v>
      </c>
      <c r="E52" s="21"/>
      <c r="F52" s="21"/>
      <c r="G52" s="21">
        <f t="shared" si="0"/>
        <v>0</v>
      </c>
    </row>
    <row r="53" spans="2:7" x14ac:dyDescent="0.55000000000000004">
      <c r="B53" s="88"/>
      <c r="C53" s="88"/>
      <c r="D53" s="38" t="s">
        <v>149</v>
      </c>
      <c r="E53" s="21"/>
      <c r="F53" s="21"/>
      <c r="G53" s="21">
        <f t="shared" si="0"/>
        <v>0</v>
      </c>
    </row>
    <row r="54" spans="2:7" x14ac:dyDescent="0.55000000000000004">
      <c r="B54" s="88"/>
      <c r="C54" s="88"/>
      <c r="D54" s="38" t="s">
        <v>326</v>
      </c>
      <c r="E54" s="21">
        <f>+E55+E60+E66</f>
        <v>0</v>
      </c>
      <c r="F54" s="21">
        <f>+F55+F60+F66</f>
        <v>0</v>
      </c>
      <c r="G54" s="21">
        <f t="shared" si="0"/>
        <v>0</v>
      </c>
    </row>
    <row r="55" spans="2:7" x14ac:dyDescent="0.55000000000000004">
      <c r="B55" s="88"/>
      <c r="C55" s="88"/>
      <c r="D55" s="38" t="s">
        <v>453</v>
      </c>
      <c r="E55" s="21">
        <f>+E56+E57+E58+E59</f>
        <v>0</v>
      </c>
      <c r="F55" s="21">
        <f>+F56+F57+F58+F59</f>
        <v>0</v>
      </c>
      <c r="G55" s="21">
        <f t="shared" si="0"/>
        <v>0</v>
      </c>
    </row>
    <row r="56" spans="2:7" x14ac:dyDescent="0.55000000000000004">
      <c r="B56" s="88"/>
      <c r="C56" s="88"/>
      <c r="D56" s="38" t="s">
        <v>454</v>
      </c>
      <c r="E56" s="21"/>
      <c r="F56" s="21"/>
      <c r="G56" s="21">
        <f t="shared" si="0"/>
        <v>0</v>
      </c>
    </row>
    <row r="57" spans="2:7" x14ac:dyDescent="0.55000000000000004">
      <c r="B57" s="88"/>
      <c r="C57" s="88"/>
      <c r="D57" s="38" t="s">
        <v>430</v>
      </c>
      <c r="E57" s="21"/>
      <c r="F57" s="21"/>
      <c r="G57" s="21">
        <f t="shared" si="0"/>
        <v>0</v>
      </c>
    </row>
    <row r="58" spans="2:7" x14ac:dyDescent="0.55000000000000004">
      <c r="B58" s="88"/>
      <c r="C58" s="88"/>
      <c r="D58" s="38" t="s">
        <v>444</v>
      </c>
      <c r="E58" s="21"/>
      <c r="F58" s="21"/>
      <c r="G58" s="21">
        <f t="shared" si="0"/>
        <v>0</v>
      </c>
    </row>
    <row r="59" spans="2:7" x14ac:dyDescent="0.55000000000000004">
      <c r="B59" s="88"/>
      <c r="C59" s="88"/>
      <c r="D59" s="38" t="s">
        <v>452</v>
      </c>
      <c r="E59" s="21"/>
      <c r="F59" s="21"/>
      <c r="G59" s="21">
        <f t="shared" si="0"/>
        <v>0</v>
      </c>
    </row>
    <row r="60" spans="2:7" x14ac:dyDescent="0.55000000000000004">
      <c r="B60" s="88"/>
      <c r="C60" s="88"/>
      <c r="D60" s="38" t="s">
        <v>455</v>
      </c>
      <c r="E60" s="21">
        <f>+E61+E62+E63+E64+E65</f>
        <v>0</v>
      </c>
      <c r="F60" s="21">
        <f>+F61+F62+F63+F64+F65</f>
        <v>0</v>
      </c>
      <c r="G60" s="21">
        <f t="shared" si="0"/>
        <v>0</v>
      </c>
    </row>
    <row r="61" spans="2:7" x14ac:dyDescent="0.55000000000000004">
      <c r="B61" s="88"/>
      <c r="C61" s="88"/>
      <c r="D61" s="38" t="s">
        <v>456</v>
      </c>
      <c r="E61" s="21"/>
      <c r="F61" s="21"/>
      <c r="G61" s="21">
        <f t="shared" si="0"/>
        <v>0</v>
      </c>
    </row>
    <row r="62" spans="2:7" x14ac:dyDescent="0.55000000000000004">
      <c r="B62" s="88"/>
      <c r="C62" s="88"/>
      <c r="D62" s="38" t="s">
        <v>444</v>
      </c>
      <c r="E62" s="21"/>
      <c r="F62" s="21"/>
      <c r="G62" s="21">
        <f t="shared" si="0"/>
        <v>0</v>
      </c>
    </row>
    <row r="63" spans="2:7" x14ac:dyDescent="0.55000000000000004">
      <c r="B63" s="88"/>
      <c r="C63" s="88"/>
      <c r="D63" s="38" t="s">
        <v>446</v>
      </c>
      <c r="E63" s="21"/>
      <c r="F63" s="21"/>
      <c r="G63" s="21">
        <f t="shared" si="0"/>
        <v>0</v>
      </c>
    </row>
    <row r="64" spans="2:7" x14ac:dyDescent="0.55000000000000004">
      <c r="B64" s="88"/>
      <c r="C64" s="88"/>
      <c r="D64" s="38" t="s">
        <v>447</v>
      </c>
      <c r="E64" s="21"/>
      <c r="F64" s="21"/>
      <c r="G64" s="21">
        <f t="shared" si="0"/>
        <v>0</v>
      </c>
    </row>
    <row r="65" spans="2:7" x14ac:dyDescent="0.55000000000000004">
      <c r="B65" s="88"/>
      <c r="C65" s="88"/>
      <c r="D65" s="38" t="s">
        <v>452</v>
      </c>
      <c r="E65" s="21"/>
      <c r="F65" s="21"/>
      <c r="G65" s="21">
        <f t="shared" si="0"/>
        <v>0</v>
      </c>
    </row>
    <row r="66" spans="2:7" x14ac:dyDescent="0.55000000000000004">
      <c r="B66" s="88"/>
      <c r="C66" s="88"/>
      <c r="D66" s="38" t="s">
        <v>445</v>
      </c>
      <c r="E66" s="21">
        <f>+E67+E68+E69</f>
        <v>0</v>
      </c>
      <c r="F66" s="21">
        <f>+F67+F68+F69</f>
        <v>0</v>
      </c>
      <c r="G66" s="21">
        <f t="shared" si="0"/>
        <v>0</v>
      </c>
    </row>
    <row r="67" spans="2:7" x14ac:dyDescent="0.55000000000000004">
      <c r="B67" s="88"/>
      <c r="C67" s="88"/>
      <c r="D67" s="38" t="s">
        <v>456</v>
      </c>
      <c r="E67" s="21"/>
      <c r="F67" s="21"/>
      <c r="G67" s="21">
        <f t="shared" si="0"/>
        <v>0</v>
      </c>
    </row>
    <row r="68" spans="2:7" x14ac:dyDescent="0.55000000000000004">
      <c r="B68" s="88"/>
      <c r="C68" s="88"/>
      <c r="D68" s="38" t="s">
        <v>444</v>
      </c>
      <c r="E68" s="21"/>
      <c r="F68" s="21"/>
      <c r="G68" s="21">
        <f t="shared" si="0"/>
        <v>0</v>
      </c>
    </row>
    <row r="69" spans="2:7" x14ac:dyDescent="0.55000000000000004">
      <c r="B69" s="88"/>
      <c r="C69" s="88"/>
      <c r="D69" s="38" t="s">
        <v>452</v>
      </c>
      <c r="E69" s="21"/>
      <c r="F69" s="21"/>
      <c r="G69" s="21">
        <f t="shared" si="0"/>
        <v>0</v>
      </c>
    </row>
    <row r="70" spans="2:7" x14ac:dyDescent="0.55000000000000004">
      <c r="B70" s="88"/>
      <c r="C70" s="88"/>
      <c r="D70" s="38" t="s">
        <v>327</v>
      </c>
      <c r="E70" s="21">
        <f>+E71+E74+E75</f>
        <v>0</v>
      </c>
      <c r="F70" s="21">
        <f>+F71+F74+F75</f>
        <v>0</v>
      </c>
      <c r="G70" s="21">
        <f t="shared" si="0"/>
        <v>0</v>
      </c>
    </row>
    <row r="71" spans="2:7" x14ac:dyDescent="0.55000000000000004">
      <c r="B71" s="88"/>
      <c r="C71" s="88"/>
      <c r="D71" s="38" t="s">
        <v>457</v>
      </c>
      <c r="E71" s="21">
        <f>+E72+E73</f>
        <v>0</v>
      </c>
      <c r="F71" s="21">
        <f>+F72+F73</f>
        <v>0</v>
      </c>
      <c r="G71" s="21">
        <f t="shared" ref="G71:G134" si="1">E71-F71</f>
        <v>0</v>
      </c>
    </row>
    <row r="72" spans="2:7" x14ac:dyDescent="0.55000000000000004">
      <c r="B72" s="88"/>
      <c r="C72" s="88"/>
      <c r="D72" s="38" t="s">
        <v>454</v>
      </c>
      <c r="E72" s="21"/>
      <c r="F72" s="21"/>
      <c r="G72" s="21">
        <f t="shared" si="1"/>
        <v>0</v>
      </c>
    </row>
    <row r="73" spans="2:7" x14ac:dyDescent="0.55000000000000004">
      <c r="B73" s="88"/>
      <c r="C73" s="88"/>
      <c r="D73" s="38" t="s">
        <v>430</v>
      </c>
      <c r="E73" s="21"/>
      <c r="F73" s="21"/>
      <c r="G73" s="21">
        <f t="shared" si="1"/>
        <v>0</v>
      </c>
    </row>
    <row r="74" spans="2:7" x14ac:dyDescent="0.55000000000000004">
      <c r="B74" s="88"/>
      <c r="C74" s="88"/>
      <c r="D74" s="38" t="s">
        <v>458</v>
      </c>
      <c r="E74" s="21"/>
      <c r="F74" s="21"/>
      <c r="G74" s="21">
        <f t="shared" si="1"/>
        <v>0</v>
      </c>
    </row>
    <row r="75" spans="2:7" x14ac:dyDescent="0.55000000000000004">
      <c r="B75" s="88"/>
      <c r="C75" s="88"/>
      <c r="D75" s="38" t="s">
        <v>445</v>
      </c>
      <c r="E75" s="21">
        <f>+E76+E77+E78+E79+E80</f>
        <v>0</v>
      </c>
      <c r="F75" s="21">
        <f>+F76+F77+F78+F79+F80</f>
        <v>0</v>
      </c>
      <c r="G75" s="21">
        <f t="shared" si="1"/>
        <v>0</v>
      </c>
    </row>
    <row r="76" spans="2:7" x14ac:dyDescent="0.55000000000000004">
      <c r="B76" s="88"/>
      <c r="C76" s="88"/>
      <c r="D76" s="38" t="s">
        <v>446</v>
      </c>
      <c r="E76" s="21"/>
      <c r="F76" s="21"/>
      <c r="G76" s="21">
        <f t="shared" si="1"/>
        <v>0</v>
      </c>
    </row>
    <row r="77" spans="2:7" x14ac:dyDescent="0.55000000000000004">
      <c r="B77" s="88"/>
      <c r="C77" s="88"/>
      <c r="D77" s="38" t="s">
        <v>447</v>
      </c>
      <c r="E77" s="21"/>
      <c r="F77" s="21"/>
      <c r="G77" s="21">
        <f t="shared" si="1"/>
        <v>0</v>
      </c>
    </row>
    <row r="78" spans="2:7" x14ac:dyDescent="0.55000000000000004">
      <c r="B78" s="88"/>
      <c r="C78" s="88"/>
      <c r="D78" s="38" t="s">
        <v>450</v>
      </c>
      <c r="E78" s="21"/>
      <c r="F78" s="21"/>
      <c r="G78" s="21">
        <f t="shared" si="1"/>
        <v>0</v>
      </c>
    </row>
    <row r="79" spans="2:7" x14ac:dyDescent="0.55000000000000004">
      <c r="B79" s="88"/>
      <c r="C79" s="88"/>
      <c r="D79" s="38" t="s">
        <v>451</v>
      </c>
      <c r="E79" s="21"/>
      <c r="F79" s="21"/>
      <c r="G79" s="21">
        <f t="shared" si="1"/>
        <v>0</v>
      </c>
    </row>
    <row r="80" spans="2:7" x14ac:dyDescent="0.55000000000000004">
      <c r="B80" s="88"/>
      <c r="C80" s="88"/>
      <c r="D80" s="38" t="s">
        <v>452</v>
      </c>
      <c r="E80" s="21"/>
      <c r="F80" s="21"/>
      <c r="G80" s="21">
        <f t="shared" si="1"/>
        <v>0</v>
      </c>
    </row>
    <row r="81" spans="2:7" x14ac:dyDescent="0.55000000000000004">
      <c r="B81" s="88"/>
      <c r="C81" s="88"/>
      <c r="D81" s="38" t="s">
        <v>328</v>
      </c>
      <c r="E81" s="21">
        <f>+E82+E85+E88+E91+E94+E95+E99+E100</f>
        <v>0</v>
      </c>
      <c r="F81" s="21">
        <f>+F82+F85+F88+F91+F94+F95+F99+F100</f>
        <v>0</v>
      </c>
      <c r="G81" s="21">
        <f t="shared" si="1"/>
        <v>0</v>
      </c>
    </row>
    <row r="82" spans="2:7" x14ac:dyDescent="0.55000000000000004">
      <c r="B82" s="88"/>
      <c r="C82" s="88"/>
      <c r="D82" s="38" t="s">
        <v>459</v>
      </c>
      <c r="E82" s="21">
        <f>+E83+E84</f>
        <v>0</v>
      </c>
      <c r="F82" s="21">
        <f>+F83+F84</f>
        <v>0</v>
      </c>
      <c r="G82" s="21">
        <f t="shared" si="1"/>
        <v>0</v>
      </c>
    </row>
    <row r="83" spans="2:7" x14ac:dyDescent="0.55000000000000004">
      <c r="B83" s="88"/>
      <c r="C83" s="88"/>
      <c r="D83" s="38" t="s">
        <v>460</v>
      </c>
      <c r="E83" s="21"/>
      <c r="F83" s="21"/>
      <c r="G83" s="21">
        <f t="shared" si="1"/>
        <v>0</v>
      </c>
    </row>
    <row r="84" spans="2:7" x14ac:dyDescent="0.55000000000000004">
      <c r="B84" s="88"/>
      <c r="C84" s="88"/>
      <c r="D84" s="38" t="s">
        <v>424</v>
      </c>
      <c r="E84" s="21"/>
      <c r="F84" s="21"/>
      <c r="G84" s="21">
        <f t="shared" si="1"/>
        <v>0</v>
      </c>
    </row>
    <row r="85" spans="2:7" x14ac:dyDescent="0.55000000000000004">
      <c r="B85" s="88"/>
      <c r="C85" s="88"/>
      <c r="D85" s="38" t="s">
        <v>461</v>
      </c>
      <c r="E85" s="21">
        <f>+E86+E87</f>
        <v>0</v>
      </c>
      <c r="F85" s="21">
        <f>+F86+F87</f>
        <v>0</v>
      </c>
      <c r="G85" s="21">
        <f t="shared" si="1"/>
        <v>0</v>
      </c>
    </row>
    <row r="86" spans="2:7" x14ac:dyDescent="0.55000000000000004">
      <c r="B86" s="88"/>
      <c r="C86" s="88"/>
      <c r="D86" s="38" t="s">
        <v>462</v>
      </c>
      <c r="E86" s="21"/>
      <c r="F86" s="21"/>
      <c r="G86" s="21">
        <f t="shared" si="1"/>
        <v>0</v>
      </c>
    </row>
    <row r="87" spans="2:7" x14ac:dyDescent="0.55000000000000004">
      <c r="B87" s="88"/>
      <c r="C87" s="88"/>
      <c r="D87" s="38" t="s">
        <v>424</v>
      </c>
      <c r="E87" s="21"/>
      <c r="F87" s="21"/>
      <c r="G87" s="21">
        <f t="shared" si="1"/>
        <v>0</v>
      </c>
    </row>
    <row r="88" spans="2:7" x14ac:dyDescent="0.55000000000000004">
      <c r="B88" s="88"/>
      <c r="C88" s="88"/>
      <c r="D88" s="38" t="s">
        <v>463</v>
      </c>
      <c r="E88" s="21">
        <f>+E89+E90</f>
        <v>0</v>
      </c>
      <c r="F88" s="21">
        <f>+F89+F90</f>
        <v>0</v>
      </c>
      <c r="G88" s="21">
        <f t="shared" si="1"/>
        <v>0</v>
      </c>
    </row>
    <row r="89" spans="2:7" x14ac:dyDescent="0.55000000000000004">
      <c r="B89" s="88"/>
      <c r="C89" s="88"/>
      <c r="D89" s="38" t="s">
        <v>464</v>
      </c>
      <c r="E89" s="21"/>
      <c r="F89" s="21"/>
      <c r="G89" s="21">
        <f t="shared" si="1"/>
        <v>0</v>
      </c>
    </row>
    <row r="90" spans="2:7" x14ac:dyDescent="0.55000000000000004">
      <c r="B90" s="88"/>
      <c r="C90" s="88"/>
      <c r="D90" s="38" t="s">
        <v>424</v>
      </c>
      <c r="E90" s="21"/>
      <c r="F90" s="21"/>
      <c r="G90" s="21">
        <f t="shared" si="1"/>
        <v>0</v>
      </c>
    </row>
    <row r="91" spans="2:7" x14ac:dyDescent="0.55000000000000004">
      <c r="B91" s="88"/>
      <c r="C91" s="88"/>
      <c r="D91" s="38" t="s">
        <v>465</v>
      </c>
      <c r="E91" s="21">
        <f>+E92+E93</f>
        <v>0</v>
      </c>
      <c r="F91" s="21">
        <f>+F92+F93</f>
        <v>0</v>
      </c>
      <c r="G91" s="21">
        <f t="shared" si="1"/>
        <v>0</v>
      </c>
    </row>
    <row r="92" spans="2:7" x14ac:dyDescent="0.55000000000000004">
      <c r="B92" s="88"/>
      <c r="C92" s="88"/>
      <c r="D92" s="38" t="s">
        <v>466</v>
      </c>
      <c r="E92" s="21"/>
      <c r="F92" s="21"/>
      <c r="G92" s="21">
        <f t="shared" si="1"/>
        <v>0</v>
      </c>
    </row>
    <row r="93" spans="2:7" x14ac:dyDescent="0.55000000000000004">
      <c r="B93" s="88"/>
      <c r="C93" s="88"/>
      <c r="D93" s="38" t="s">
        <v>424</v>
      </c>
      <c r="E93" s="21"/>
      <c r="F93" s="21"/>
      <c r="G93" s="21">
        <f t="shared" si="1"/>
        <v>0</v>
      </c>
    </row>
    <row r="94" spans="2:7" x14ac:dyDescent="0.55000000000000004">
      <c r="B94" s="88"/>
      <c r="C94" s="88"/>
      <c r="D94" s="38" t="s">
        <v>467</v>
      </c>
      <c r="E94" s="21"/>
      <c r="F94" s="21"/>
      <c r="G94" s="21">
        <f t="shared" si="1"/>
        <v>0</v>
      </c>
    </row>
    <row r="95" spans="2:7" x14ac:dyDescent="0.55000000000000004">
      <c r="B95" s="88"/>
      <c r="C95" s="88"/>
      <c r="D95" s="38" t="s">
        <v>433</v>
      </c>
      <c r="E95" s="21">
        <f>+E96+E97+E98</f>
        <v>0</v>
      </c>
      <c r="F95" s="21">
        <f>+F96+F97+F98</f>
        <v>0</v>
      </c>
      <c r="G95" s="21">
        <f t="shared" si="1"/>
        <v>0</v>
      </c>
    </row>
    <row r="96" spans="2:7" x14ac:dyDescent="0.55000000000000004">
      <c r="B96" s="88"/>
      <c r="C96" s="88"/>
      <c r="D96" s="38" t="s">
        <v>468</v>
      </c>
      <c r="E96" s="21"/>
      <c r="F96" s="21"/>
      <c r="G96" s="21">
        <f t="shared" si="1"/>
        <v>0</v>
      </c>
    </row>
    <row r="97" spans="2:7" x14ac:dyDescent="0.55000000000000004">
      <c r="B97" s="88"/>
      <c r="C97" s="88"/>
      <c r="D97" s="38" t="s">
        <v>469</v>
      </c>
      <c r="E97" s="21"/>
      <c r="F97" s="21"/>
      <c r="G97" s="21">
        <f t="shared" si="1"/>
        <v>0</v>
      </c>
    </row>
    <row r="98" spans="2:7" x14ac:dyDescent="0.55000000000000004">
      <c r="B98" s="88"/>
      <c r="C98" s="88"/>
      <c r="D98" s="38" t="s">
        <v>444</v>
      </c>
      <c r="E98" s="21"/>
      <c r="F98" s="21"/>
      <c r="G98" s="21">
        <f t="shared" si="1"/>
        <v>0</v>
      </c>
    </row>
    <row r="99" spans="2:7" x14ac:dyDescent="0.55000000000000004">
      <c r="B99" s="88"/>
      <c r="C99" s="88"/>
      <c r="D99" s="38" t="s">
        <v>458</v>
      </c>
      <c r="E99" s="21"/>
      <c r="F99" s="21"/>
      <c r="G99" s="21">
        <f t="shared" si="1"/>
        <v>0</v>
      </c>
    </row>
    <row r="100" spans="2:7" x14ac:dyDescent="0.55000000000000004">
      <c r="B100" s="88"/>
      <c r="C100" s="88"/>
      <c r="D100" s="38" t="s">
        <v>445</v>
      </c>
      <c r="E100" s="21">
        <f>+E101+E102+E103+E104+E105</f>
        <v>0</v>
      </c>
      <c r="F100" s="21">
        <f>+F101+F102+F103+F104+F105</f>
        <v>0</v>
      </c>
      <c r="G100" s="21">
        <f t="shared" si="1"/>
        <v>0</v>
      </c>
    </row>
    <row r="101" spans="2:7" x14ac:dyDescent="0.55000000000000004">
      <c r="B101" s="88"/>
      <c r="C101" s="88"/>
      <c r="D101" s="38" t="s">
        <v>446</v>
      </c>
      <c r="E101" s="21"/>
      <c r="F101" s="21"/>
      <c r="G101" s="21">
        <f t="shared" si="1"/>
        <v>0</v>
      </c>
    </row>
    <row r="102" spans="2:7" x14ac:dyDescent="0.55000000000000004">
      <c r="B102" s="88"/>
      <c r="C102" s="88"/>
      <c r="D102" s="38" t="s">
        <v>447</v>
      </c>
      <c r="E102" s="21"/>
      <c r="F102" s="21"/>
      <c r="G102" s="21">
        <f t="shared" si="1"/>
        <v>0</v>
      </c>
    </row>
    <row r="103" spans="2:7" x14ac:dyDescent="0.55000000000000004">
      <c r="B103" s="88"/>
      <c r="C103" s="88"/>
      <c r="D103" s="38" t="s">
        <v>450</v>
      </c>
      <c r="E103" s="21"/>
      <c r="F103" s="21"/>
      <c r="G103" s="21">
        <f t="shared" si="1"/>
        <v>0</v>
      </c>
    </row>
    <row r="104" spans="2:7" x14ac:dyDescent="0.55000000000000004">
      <c r="B104" s="88"/>
      <c r="C104" s="88"/>
      <c r="D104" s="38" t="s">
        <v>451</v>
      </c>
      <c r="E104" s="21"/>
      <c r="F104" s="21"/>
      <c r="G104" s="21">
        <f t="shared" si="1"/>
        <v>0</v>
      </c>
    </row>
    <row r="105" spans="2:7" x14ac:dyDescent="0.55000000000000004">
      <c r="B105" s="88"/>
      <c r="C105" s="88"/>
      <c r="D105" s="38" t="s">
        <v>452</v>
      </c>
      <c r="E105" s="21"/>
      <c r="F105" s="21"/>
      <c r="G105" s="21">
        <f t="shared" si="1"/>
        <v>0</v>
      </c>
    </row>
    <row r="106" spans="2:7" x14ac:dyDescent="0.55000000000000004">
      <c r="B106" s="88"/>
      <c r="C106" s="88"/>
      <c r="D106" s="38" t="s">
        <v>329</v>
      </c>
      <c r="E106" s="21"/>
      <c r="F106" s="21"/>
      <c r="G106" s="21">
        <f t="shared" si="1"/>
        <v>0</v>
      </c>
    </row>
    <row r="107" spans="2:7" x14ac:dyDescent="0.55000000000000004">
      <c r="B107" s="88"/>
      <c r="C107" s="88"/>
      <c r="D107" s="38" t="s">
        <v>330</v>
      </c>
      <c r="E107" s="21">
        <f>+E108+E117+E122+E123+E127+E130+E136</f>
        <v>0</v>
      </c>
      <c r="F107" s="21">
        <f>+F108+F117+F122+F123+F127+F130+F136</f>
        <v>0</v>
      </c>
      <c r="G107" s="21">
        <f t="shared" si="1"/>
        <v>0</v>
      </c>
    </row>
    <row r="108" spans="2:7" x14ac:dyDescent="0.55000000000000004">
      <c r="B108" s="88"/>
      <c r="C108" s="88"/>
      <c r="D108" s="38" t="s">
        <v>470</v>
      </c>
      <c r="E108" s="21">
        <f>+E109+E110+E111+E112+E113+E114+E115+E116</f>
        <v>0</v>
      </c>
      <c r="F108" s="21">
        <f>+F109+F110+F111+F112+F113+F114+F115+F116</f>
        <v>0</v>
      </c>
      <c r="G108" s="21">
        <f t="shared" si="1"/>
        <v>0</v>
      </c>
    </row>
    <row r="109" spans="2:7" x14ac:dyDescent="0.55000000000000004">
      <c r="B109" s="88"/>
      <c r="C109" s="88"/>
      <c r="D109" s="38" t="s">
        <v>471</v>
      </c>
      <c r="E109" s="21"/>
      <c r="F109" s="21"/>
      <c r="G109" s="21">
        <f t="shared" si="1"/>
        <v>0</v>
      </c>
    </row>
    <row r="110" spans="2:7" x14ac:dyDescent="0.55000000000000004">
      <c r="B110" s="88"/>
      <c r="C110" s="88"/>
      <c r="D110" s="38" t="s">
        <v>472</v>
      </c>
      <c r="E110" s="21"/>
      <c r="F110" s="21"/>
      <c r="G110" s="21">
        <f t="shared" si="1"/>
        <v>0</v>
      </c>
    </row>
    <row r="111" spans="2:7" x14ac:dyDescent="0.55000000000000004">
      <c r="B111" s="88"/>
      <c r="C111" s="88"/>
      <c r="D111" s="38" t="s">
        <v>473</v>
      </c>
      <c r="E111" s="21"/>
      <c r="F111" s="21"/>
      <c r="G111" s="21">
        <f t="shared" si="1"/>
        <v>0</v>
      </c>
    </row>
    <row r="112" spans="2:7" x14ac:dyDescent="0.55000000000000004">
      <c r="B112" s="88"/>
      <c r="C112" s="88"/>
      <c r="D112" s="38" t="s">
        <v>474</v>
      </c>
      <c r="E112" s="21"/>
      <c r="F112" s="21"/>
      <c r="G112" s="21">
        <f t="shared" si="1"/>
        <v>0</v>
      </c>
    </row>
    <row r="113" spans="2:7" x14ac:dyDescent="0.55000000000000004">
      <c r="B113" s="88"/>
      <c r="C113" s="88"/>
      <c r="D113" s="38" t="s">
        <v>475</v>
      </c>
      <c r="E113" s="21"/>
      <c r="F113" s="21"/>
      <c r="G113" s="21">
        <f t="shared" si="1"/>
        <v>0</v>
      </c>
    </row>
    <row r="114" spans="2:7" x14ac:dyDescent="0.55000000000000004">
      <c r="B114" s="88"/>
      <c r="C114" s="88"/>
      <c r="D114" s="38" t="s">
        <v>476</v>
      </c>
      <c r="E114" s="21"/>
      <c r="F114" s="21"/>
      <c r="G114" s="21">
        <f t="shared" si="1"/>
        <v>0</v>
      </c>
    </row>
    <row r="115" spans="2:7" x14ac:dyDescent="0.55000000000000004">
      <c r="B115" s="88"/>
      <c r="C115" s="88"/>
      <c r="D115" s="38" t="s">
        <v>477</v>
      </c>
      <c r="E115" s="21"/>
      <c r="F115" s="21"/>
      <c r="G115" s="21">
        <f t="shared" si="1"/>
        <v>0</v>
      </c>
    </row>
    <row r="116" spans="2:7" x14ac:dyDescent="0.55000000000000004">
      <c r="B116" s="88"/>
      <c r="C116" s="88"/>
      <c r="D116" s="38" t="s">
        <v>478</v>
      </c>
      <c r="E116" s="21"/>
      <c r="F116" s="21"/>
      <c r="G116" s="21">
        <f t="shared" si="1"/>
        <v>0</v>
      </c>
    </row>
    <row r="117" spans="2:7" x14ac:dyDescent="0.55000000000000004">
      <c r="B117" s="88"/>
      <c r="C117" s="88"/>
      <c r="D117" s="38" t="s">
        <v>479</v>
      </c>
      <c r="E117" s="21">
        <f>+E118+E119+E120+E121</f>
        <v>0</v>
      </c>
      <c r="F117" s="21">
        <f>+F118+F119+F120+F121</f>
        <v>0</v>
      </c>
      <c r="G117" s="21">
        <f t="shared" si="1"/>
        <v>0</v>
      </c>
    </row>
    <row r="118" spans="2:7" x14ac:dyDescent="0.55000000000000004">
      <c r="B118" s="88"/>
      <c r="C118" s="88"/>
      <c r="D118" s="38" t="s">
        <v>480</v>
      </c>
      <c r="E118" s="21"/>
      <c r="F118" s="21"/>
      <c r="G118" s="21">
        <f t="shared" si="1"/>
        <v>0</v>
      </c>
    </row>
    <row r="119" spans="2:7" x14ac:dyDescent="0.55000000000000004">
      <c r="B119" s="88"/>
      <c r="C119" s="88"/>
      <c r="D119" s="38" t="s">
        <v>481</v>
      </c>
      <c r="E119" s="21"/>
      <c r="F119" s="21"/>
      <c r="G119" s="21">
        <f t="shared" si="1"/>
        <v>0</v>
      </c>
    </row>
    <row r="120" spans="2:7" x14ac:dyDescent="0.55000000000000004">
      <c r="B120" s="88"/>
      <c r="C120" s="88"/>
      <c r="D120" s="38" t="s">
        <v>482</v>
      </c>
      <c r="E120" s="21"/>
      <c r="F120" s="21"/>
      <c r="G120" s="21">
        <f t="shared" si="1"/>
        <v>0</v>
      </c>
    </row>
    <row r="121" spans="2:7" x14ac:dyDescent="0.55000000000000004">
      <c r="B121" s="88"/>
      <c r="C121" s="88"/>
      <c r="D121" s="38" t="s">
        <v>483</v>
      </c>
      <c r="E121" s="21"/>
      <c r="F121" s="21"/>
      <c r="G121" s="21">
        <f t="shared" si="1"/>
        <v>0</v>
      </c>
    </row>
    <row r="122" spans="2:7" x14ac:dyDescent="0.55000000000000004">
      <c r="B122" s="88"/>
      <c r="C122" s="88"/>
      <c r="D122" s="38" t="s">
        <v>484</v>
      </c>
      <c r="E122" s="21"/>
      <c r="F122" s="21"/>
      <c r="G122" s="21">
        <f t="shared" si="1"/>
        <v>0</v>
      </c>
    </row>
    <row r="123" spans="2:7" x14ac:dyDescent="0.55000000000000004">
      <c r="B123" s="88"/>
      <c r="C123" s="88"/>
      <c r="D123" s="38" t="s">
        <v>485</v>
      </c>
      <c r="E123" s="21">
        <f>+E124+E125+E126</f>
        <v>0</v>
      </c>
      <c r="F123" s="21">
        <f>+F124+F125+F126</f>
        <v>0</v>
      </c>
      <c r="G123" s="21">
        <f t="shared" si="1"/>
        <v>0</v>
      </c>
    </row>
    <row r="124" spans="2:7" x14ac:dyDescent="0.55000000000000004">
      <c r="B124" s="88"/>
      <c r="C124" s="88"/>
      <c r="D124" s="38" t="s">
        <v>486</v>
      </c>
      <c r="E124" s="21"/>
      <c r="F124" s="21"/>
      <c r="G124" s="21">
        <f t="shared" si="1"/>
        <v>0</v>
      </c>
    </row>
    <row r="125" spans="2:7" x14ac:dyDescent="0.55000000000000004">
      <c r="B125" s="88"/>
      <c r="C125" s="88"/>
      <c r="D125" s="38" t="s">
        <v>487</v>
      </c>
      <c r="E125" s="21"/>
      <c r="F125" s="21"/>
      <c r="G125" s="21">
        <f t="shared" si="1"/>
        <v>0</v>
      </c>
    </row>
    <row r="126" spans="2:7" x14ac:dyDescent="0.55000000000000004">
      <c r="B126" s="88"/>
      <c r="C126" s="88"/>
      <c r="D126" s="38" t="s">
        <v>488</v>
      </c>
      <c r="E126" s="21"/>
      <c r="F126" s="21"/>
      <c r="G126" s="21">
        <f t="shared" si="1"/>
        <v>0</v>
      </c>
    </row>
    <row r="127" spans="2:7" x14ac:dyDescent="0.55000000000000004">
      <c r="B127" s="88"/>
      <c r="C127" s="88"/>
      <c r="D127" s="38" t="s">
        <v>489</v>
      </c>
      <c r="E127" s="21">
        <f>+E128+E129</f>
        <v>0</v>
      </c>
      <c r="F127" s="21">
        <f>+F128+F129</f>
        <v>0</v>
      </c>
      <c r="G127" s="21">
        <f t="shared" si="1"/>
        <v>0</v>
      </c>
    </row>
    <row r="128" spans="2:7" x14ac:dyDescent="0.55000000000000004">
      <c r="B128" s="88"/>
      <c r="C128" s="88"/>
      <c r="D128" s="38" t="s">
        <v>424</v>
      </c>
      <c r="E128" s="21"/>
      <c r="F128" s="21"/>
      <c r="G128" s="21">
        <f t="shared" si="1"/>
        <v>0</v>
      </c>
    </row>
    <row r="129" spans="2:7" x14ac:dyDescent="0.55000000000000004">
      <c r="B129" s="88"/>
      <c r="C129" s="88"/>
      <c r="D129" s="38" t="s">
        <v>490</v>
      </c>
      <c r="E129" s="21"/>
      <c r="F129" s="21"/>
      <c r="G129" s="21">
        <f t="shared" si="1"/>
        <v>0</v>
      </c>
    </row>
    <row r="130" spans="2:7" x14ac:dyDescent="0.55000000000000004">
      <c r="B130" s="88"/>
      <c r="C130" s="88"/>
      <c r="D130" s="38" t="s">
        <v>445</v>
      </c>
      <c r="E130" s="21">
        <f>+E131+E132+E133+E134+E135</f>
        <v>0</v>
      </c>
      <c r="F130" s="21">
        <f>+F131+F132+F133+F134+F135</f>
        <v>0</v>
      </c>
      <c r="G130" s="21">
        <f t="shared" si="1"/>
        <v>0</v>
      </c>
    </row>
    <row r="131" spans="2:7" x14ac:dyDescent="0.55000000000000004">
      <c r="B131" s="88"/>
      <c r="C131" s="88"/>
      <c r="D131" s="38" t="s">
        <v>446</v>
      </c>
      <c r="E131" s="21"/>
      <c r="F131" s="21"/>
      <c r="G131" s="21">
        <f t="shared" si="1"/>
        <v>0</v>
      </c>
    </row>
    <row r="132" spans="2:7" x14ac:dyDescent="0.55000000000000004">
      <c r="B132" s="88"/>
      <c r="C132" s="88"/>
      <c r="D132" s="38" t="s">
        <v>447</v>
      </c>
      <c r="E132" s="21"/>
      <c r="F132" s="21"/>
      <c r="G132" s="21">
        <f t="shared" si="1"/>
        <v>0</v>
      </c>
    </row>
    <row r="133" spans="2:7" x14ac:dyDescent="0.55000000000000004">
      <c r="B133" s="88"/>
      <c r="C133" s="88"/>
      <c r="D133" s="38" t="s">
        <v>450</v>
      </c>
      <c r="E133" s="21"/>
      <c r="F133" s="21"/>
      <c r="G133" s="21">
        <f t="shared" si="1"/>
        <v>0</v>
      </c>
    </row>
    <row r="134" spans="2:7" x14ac:dyDescent="0.55000000000000004">
      <c r="B134" s="88"/>
      <c r="C134" s="88"/>
      <c r="D134" s="38" t="s">
        <v>451</v>
      </c>
      <c r="E134" s="21"/>
      <c r="F134" s="21"/>
      <c r="G134" s="21">
        <f t="shared" si="1"/>
        <v>0</v>
      </c>
    </row>
    <row r="135" spans="2:7" x14ac:dyDescent="0.55000000000000004">
      <c r="B135" s="88"/>
      <c r="C135" s="88"/>
      <c r="D135" s="38" t="s">
        <v>452</v>
      </c>
      <c r="E135" s="21"/>
      <c r="F135" s="21"/>
      <c r="G135" s="21">
        <f t="shared" ref="G135:G198" si="2">E135-F135</f>
        <v>0</v>
      </c>
    </row>
    <row r="136" spans="2:7" x14ac:dyDescent="0.55000000000000004">
      <c r="B136" s="88"/>
      <c r="C136" s="88"/>
      <c r="D136" s="38" t="s">
        <v>149</v>
      </c>
      <c r="E136" s="21"/>
      <c r="F136" s="21"/>
      <c r="G136" s="21">
        <f t="shared" si="2"/>
        <v>0</v>
      </c>
    </row>
    <row r="137" spans="2:7" x14ac:dyDescent="0.55000000000000004">
      <c r="B137" s="88"/>
      <c r="C137" s="88"/>
      <c r="D137" s="38" t="s">
        <v>331</v>
      </c>
      <c r="E137" s="21">
        <f>+E138+E141+E142+E143</f>
        <v>0</v>
      </c>
      <c r="F137" s="21">
        <f>+F138+F141+F142+F143</f>
        <v>0</v>
      </c>
      <c r="G137" s="21">
        <f t="shared" si="2"/>
        <v>0</v>
      </c>
    </row>
    <row r="138" spans="2:7" x14ac:dyDescent="0.55000000000000004">
      <c r="B138" s="88"/>
      <c r="C138" s="88"/>
      <c r="D138" s="38" t="s">
        <v>457</v>
      </c>
      <c r="E138" s="21">
        <f>+E139+E140</f>
        <v>0</v>
      </c>
      <c r="F138" s="21">
        <f>+F139+F140</f>
        <v>0</v>
      </c>
      <c r="G138" s="21">
        <f t="shared" si="2"/>
        <v>0</v>
      </c>
    </row>
    <row r="139" spans="2:7" x14ac:dyDescent="0.55000000000000004">
      <c r="B139" s="88"/>
      <c r="C139" s="88"/>
      <c r="D139" s="38" t="s">
        <v>454</v>
      </c>
      <c r="E139" s="21"/>
      <c r="F139" s="21"/>
      <c r="G139" s="21">
        <f t="shared" si="2"/>
        <v>0</v>
      </c>
    </row>
    <row r="140" spans="2:7" x14ac:dyDescent="0.55000000000000004">
      <c r="B140" s="88"/>
      <c r="C140" s="88"/>
      <c r="D140" s="38" t="s">
        <v>430</v>
      </c>
      <c r="E140" s="21"/>
      <c r="F140" s="21"/>
      <c r="G140" s="21">
        <f t="shared" si="2"/>
        <v>0</v>
      </c>
    </row>
    <row r="141" spans="2:7" x14ac:dyDescent="0.55000000000000004">
      <c r="B141" s="88"/>
      <c r="C141" s="88"/>
      <c r="D141" s="38" t="s">
        <v>491</v>
      </c>
      <c r="E141" s="21"/>
      <c r="F141" s="21"/>
      <c r="G141" s="21">
        <f t="shared" si="2"/>
        <v>0</v>
      </c>
    </row>
    <row r="142" spans="2:7" x14ac:dyDescent="0.55000000000000004">
      <c r="B142" s="88"/>
      <c r="C142" s="88"/>
      <c r="D142" s="38" t="s">
        <v>484</v>
      </c>
      <c r="E142" s="21"/>
      <c r="F142" s="21"/>
      <c r="G142" s="21">
        <f t="shared" si="2"/>
        <v>0</v>
      </c>
    </row>
    <row r="143" spans="2:7" x14ac:dyDescent="0.55000000000000004">
      <c r="B143" s="88"/>
      <c r="C143" s="88"/>
      <c r="D143" s="38" t="s">
        <v>445</v>
      </c>
      <c r="E143" s="21">
        <f>+E144+E145+E146+E147+E148</f>
        <v>0</v>
      </c>
      <c r="F143" s="21">
        <f>+F144+F145+F146+F147+F148</f>
        <v>0</v>
      </c>
      <c r="G143" s="21">
        <f t="shared" si="2"/>
        <v>0</v>
      </c>
    </row>
    <row r="144" spans="2:7" x14ac:dyDescent="0.55000000000000004">
      <c r="B144" s="88"/>
      <c r="C144" s="88"/>
      <c r="D144" s="38" t="s">
        <v>446</v>
      </c>
      <c r="E144" s="21"/>
      <c r="F144" s="21"/>
      <c r="G144" s="21">
        <f t="shared" si="2"/>
        <v>0</v>
      </c>
    </row>
    <row r="145" spans="2:7" x14ac:dyDescent="0.55000000000000004">
      <c r="B145" s="88"/>
      <c r="C145" s="88"/>
      <c r="D145" s="38" t="s">
        <v>447</v>
      </c>
      <c r="E145" s="21"/>
      <c r="F145" s="21"/>
      <c r="G145" s="21">
        <f t="shared" si="2"/>
        <v>0</v>
      </c>
    </row>
    <row r="146" spans="2:7" x14ac:dyDescent="0.55000000000000004">
      <c r="B146" s="88"/>
      <c r="C146" s="88"/>
      <c r="D146" s="38" t="s">
        <v>450</v>
      </c>
      <c r="E146" s="21"/>
      <c r="F146" s="21"/>
      <c r="G146" s="21">
        <f t="shared" si="2"/>
        <v>0</v>
      </c>
    </row>
    <row r="147" spans="2:7" x14ac:dyDescent="0.55000000000000004">
      <c r="B147" s="88"/>
      <c r="C147" s="88"/>
      <c r="D147" s="38" t="s">
        <v>451</v>
      </c>
      <c r="E147" s="21"/>
      <c r="F147" s="21"/>
      <c r="G147" s="21">
        <f t="shared" si="2"/>
        <v>0</v>
      </c>
    </row>
    <row r="148" spans="2:7" x14ac:dyDescent="0.55000000000000004">
      <c r="B148" s="88"/>
      <c r="C148" s="88"/>
      <c r="D148" s="38" t="s">
        <v>452</v>
      </c>
      <c r="E148" s="21"/>
      <c r="F148" s="21"/>
      <c r="G148" s="21">
        <f t="shared" si="2"/>
        <v>0</v>
      </c>
    </row>
    <row r="149" spans="2:7" x14ac:dyDescent="0.55000000000000004">
      <c r="B149" s="88"/>
      <c r="C149" s="88"/>
      <c r="D149" s="38" t="s">
        <v>332</v>
      </c>
      <c r="E149" s="21">
        <f>+E150+E151+E152+E153+E154+E155+E156+E157+E158+E159+E162+E168</f>
        <v>0</v>
      </c>
      <c r="F149" s="21">
        <f>+F150+F151+F152+F153+F154+F155+F156+F157+F158+F159+F162+F168</f>
        <v>0</v>
      </c>
      <c r="G149" s="21">
        <f t="shared" si="2"/>
        <v>0</v>
      </c>
    </row>
    <row r="150" spans="2:7" x14ac:dyDescent="0.55000000000000004">
      <c r="B150" s="88"/>
      <c r="C150" s="88"/>
      <c r="D150" s="38" t="s">
        <v>492</v>
      </c>
      <c r="E150" s="21"/>
      <c r="F150" s="21"/>
      <c r="G150" s="21">
        <f t="shared" si="2"/>
        <v>0</v>
      </c>
    </row>
    <row r="151" spans="2:7" x14ac:dyDescent="0.55000000000000004">
      <c r="B151" s="88"/>
      <c r="C151" s="88"/>
      <c r="D151" s="38" t="s">
        <v>493</v>
      </c>
      <c r="E151" s="21"/>
      <c r="F151" s="21"/>
      <c r="G151" s="21">
        <f t="shared" si="2"/>
        <v>0</v>
      </c>
    </row>
    <row r="152" spans="2:7" x14ac:dyDescent="0.55000000000000004">
      <c r="B152" s="88"/>
      <c r="C152" s="88"/>
      <c r="D152" s="38" t="s">
        <v>494</v>
      </c>
      <c r="E152" s="21"/>
      <c r="F152" s="21"/>
      <c r="G152" s="21">
        <f t="shared" si="2"/>
        <v>0</v>
      </c>
    </row>
    <row r="153" spans="2:7" x14ac:dyDescent="0.55000000000000004">
      <c r="B153" s="88"/>
      <c r="C153" s="88"/>
      <c r="D153" s="38" t="s">
        <v>495</v>
      </c>
      <c r="E153" s="21"/>
      <c r="F153" s="21"/>
      <c r="G153" s="21">
        <f t="shared" si="2"/>
        <v>0</v>
      </c>
    </row>
    <row r="154" spans="2:7" x14ac:dyDescent="0.55000000000000004">
      <c r="B154" s="88"/>
      <c r="C154" s="88"/>
      <c r="D154" s="38" t="s">
        <v>496</v>
      </c>
      <c r="E154" s="21"/>
      <c r="F154" s="21"/>
      <c r="G154" s="21">
        <f t="shared" si="2"/>
        <v>0</v>
      </c>
    </row>
    <row r="155" spans="2:7" x14ac:dyDescent="0.55000000000000004">
      <c r="B155" s="88"/>
      <c r="C155" s="88"/>
      <c r="D155" s="38" t="s">
        <v>497</v>
      </c>
      <c r="E155" s="21"/>
      <c r="F155" s="21"/>
      <c r="G155" s="21">
        <f t="shared" si="2"/>
        <v>0</v>
      </c>
    </row>
    <row r="156" spans="2:7" x14ac:dyDescent="0.55000000000000004">
      <c r="B156" s="88"/>
      <c r="C156" s="88"/>
      <c r="D156" s="38" t="s">
        <v>498</v>
      </c>
      <c r="E156" s="21"/>
      <c r="F156" s="21"/>
      <c r="G156" s="21">
        <f t="shared" si="2"/>
        <v>0</v>
      </c>
    </row>
    <row r="157" spans="2:7" x14ac:dyDescent="0.55000000000000004">
      <c r="B157" s="88"/>
      <c r="C157" s="88"/>
      <c r="D157" s="38" t="s">
        <v>499</v>
      </c>
      <c r="E157" s="21"/>
      <c r="F157" s="21"/>
      <c r="G157" s="21">
        <f t="shared" si="2"/>
        <v>0</v>
      </c>
    </row>
    <row r="158" spans="2:7" x14ac:dyDescent="0.55000000000000004">
      <c r="B158" s="88"/>
      <c r="C158" s="88"/>
      <c r="D158" s="38" t="s">
        <v>500</v>
      </c>
      <c r="E158" s="21"/>
      <c r="F158" s="21"/>
      <c r="G158" s="21">
        <f t="shared" si="2"/>
        <v>0</v>
      </c>
    </row>
    <row r="159" spans="2:7" x14ac:dyDescent="0.55000000000000004">
      <c r="B159" s="88"/>
      <c r="C159" s="88"/>
      <c r="D159" s="38" t="s">
        <v>501</v>
      </c>
      <c r="E159" s="21">
        <f>+E160+E161</f>
        <v>0</v>
      </c>
      <c r="F159" s="21">
        <f>+F160+F161</f>
        <v>0</v>
      </c>
      <c r="G159" s="21">
        <f t="shared" si="2"/>
        <v>0</v>
      </c>
    </row>
    <row r="160" spans="2:7" x14ac:dyDescent="0.55000000000000004">
      <c r="B160" s="88"/>
      <c r="C160" s="88"/>
      <c r="D160" s="38" t="s">
        <v>502</v>
      </c>
      <c r="E160" s="21"/>
      <c r="F160" s="21"/>
      <c r="G160" s="21">
        <f t="shared" si="2"/>
        <v>0</v>
      </c>
    </row>
    <row r="161" spans="2:7" x14ac:dyDescent="0.55000000000000004">
      <c r="B161" s="88"/>
      <c r="C161" s="88"/>
      <c r="D161" s="38" t="s">
        <v>503</v>
      </c>
      <c r="E161" s="21"/>
      <c r="F161" s="21"/>
      <c r="G161" s="21">
        <f t="shared" si="2"/>
        <v>0</v>
      </c>
    </row>
    <row r="162" spans="2:7" x14ac:dyDescent="0.55000000000000004">
      <c r="B162" s="88"/>
      <c r="C162" s="88"/>
      <c r="D162" s="38" t="s">
        <v>504</v>
      </c>
      <c r="E162" s="21">
        <f>+E163+E164+E165+E166+E167</f>
        <v>0</v>
      </c>
      <c r="F162" s="21">
        <f>+F163+F164+F165+F166+F167</f>
        <v>0</v>
      </c>
      <c r="G162" s="21">
        <f t="shared" si="2"/>
        <v>0</v>
      </c>
    </row>
    <row r="163" spans="2:7" x14ac:dyDescent="0.55000000000000004">
      <c r="B163" s="88"/>
      <c r="C163" s="88"/>
      <c r="D163" s="38" t="s">
        <v>446</v>
      </c>
      <c r="E163" s="21"/>
      <c r="F163" s="21"/>
      <c r="G163" s="21">
        <f t="shared" si="2"/>
        <v>0</v>
      </c>
    </row>
    <row r="164" spans="2:7" x14ac:dyDescent="0.55000000000000004">
      <c r="B164" s="88"/>
      <c r="C164" s="88"/>
      <c r="D164" s="38" t="s">
        <v>447</v>
      </c>
      <c r="E164" s="21"/>
      <c r="F164" s="21"/>
      <c r="G164" s="21">
        <f t="shared" si="2"/>
        <v>0</v>
      </c>
    </row>
    <row r="165" spans="2:7" x14ac:dyDescent="0.55000000000000004">
      <c r="B165" s="88"/>
      <c r="C165" s="88"/>
      <c r="D165" s="38" t="s">
        <v>450</v>
      </c>
      <c r="E165" s="21"/>
      <c r="F165" s="21"/>
      <c r="G165" s="21">
        <f t="shared" si="2"/>
        <v>0</v>
      </c>
    </row>
    <row r="166" spans="2:7" x14ac:dyDescent="0.55000000000000004">
      <c r="B166" s="88"/>
      <c r="C166" s="88"/>
      <c r="D166" s="38" t="s">
        <v>451</v>
      </c>
      <c r="E166" s="21"/>
      <c r="F166" s="21"/>
      <c r="G166" s="21">
        <f t="shared" si="2"/>
        <v>0</v>
      </c>
    </row>
    <row r="167" spans="2:7" x14ac:dyDescent="0.55000000000000004">
      <c r="B167" s="88"/>
      <c r="C167" s="88"/>
      <c r="D167" s="38" t="s">
        <v>505</v>
      </c>
      <c r="E167" s="21"/>
      <c r="F167" s="21"/>
      <c r="G167" s="21">
        <f t="shared" si="2"/>
        <v>0</v>
      </c>
    </row>
    <row r="168" spans="2:7" x14ac:dyDescent="0.55000000000000004">
      <c r="B168" s="88"/>
      <c r="C168" s="88"/>
      <c r="D168" s="38" t="s">
        <v>149</v>
      </c>
      <c r="E168" s="21"/>
      <c r="F168" s="21"/>
      <c r="G168" s="21">
        <f t="shared" si="2"/>
        <v>0</v>
      </c>
    </row>
    <row r="169" spans="2:7" x14ac:dyDescent="0.55000000000000004">
      <c r="B169" s="88"/>
      <c r="C169" s="88"/>
      <c r="D169" s="38" t="s">
        <v>333</v>
      </c>
      <c r="E169" s="21">
        <f>+E170</f>
        <v>14245260</v>
      </c>
      <c r="F169" s="21">
        <f>+F170</f>
        <v>10458054</v>
      </c>
      <c r="G169" s="21">
        <f t="shared" si="2"/>
        <v>3787206</v>
      </c>
    </row>
    <row r="170" spans="2:7" x14ac:dyDescent="0.55000000000000004">
      <c r="B170" s="88"/>
      <c r="C170" s="88"/>
      <c r="D170" s="38" t="s">
        <v>445</v>
      </c>
      <c r="E170" s="21">
        <f>+E171+E172</f>
        <v>14245260</v>
      </c>
      <c r="F170" s="21">
        <f>+F171+F172</f>
        <v>10458054</v>
      </c>
      <c r="G170" s="21">
        <f t="shared" si="2"/>
        <v>3787206</v>
      </c>
    </row>
    <row r="171" spans="2:7" x14ac:dyDescent="0.55000000000000004">
      <c r="B171" s="88"/>
      <c r="C171" s="88"/>
      <c r="D171" s="38" t="s">
        <v>506</v>
      </c>
      <c r="E171" s="21">
        <v>4801307</v>
      </c>
      <c r="F171" s="21">
        <v>982610</v>
      </c>
      <c r="G171" s="21">
        <f t="shared" si="2"/>
        <v>3818697</v>
      </c>
    </row>
    <row r="172" spans="2:7" x14ac:dyDescent="0.55000000000000004">
      <c r="B172" s="88"/>
      <c r="C172" s="88"/>
      <c r="D172" s="38" t="s">
        <v>507</v>
      </c>
      <c r="E172" s="21">
        <v>9443953</v>
      </c>
      <c r="F172" s="21">
        <v>9475444</v>
      </c>
      <c r="G172" s="21">
        <f t="shared" si="2"/>
        <v>-31491</v>
      </c>
    </row>
    <row r="173" spans="2:7" x14ac:dyDescent="0.55000000000000004">
      <c r="B173" s="88"/>
      <c r="C173" s="88"/>
      <c r="D173" s="38" t="s">
        <v>334</v>
      </c>
      <c r="E173" s="21">
        <f>+E174</f>
        <v>32425120</v>
      </c>
      <c r="F173" s="21">
        <f>+F174</f>
        <v>29340680</v>
      </c>
      <c r="G173" s="21">
        <f t="shared" si="2"/>
        <v>3084440</v>
      </c>
    </row>
    <row r="174" spans="2:7" x14ac:dyDescent="0.55000000000000004">
      <c r="B174" s="88"/>
      <c r="C174" s="88"/>
      <c r="D174" s="38" t="s">
        <v>445</v>
      </c>
      <c r="E174" s="21">
        <f>+E175+E176</f>
        <v>32425120</v>
      </c>
      <c r="F174" s="21">
        <f>+F175+F176</f>
        <v>29340680</v>
      </c>
      <c r="G174" s="21">
        <f t="shared" si="2"/>
        <v>3084440</v>
      </c>
    </row>
    <row r="175" spans="2:7" x14ac:dyDescent="0.55000000000000004">
      <c r="B175" s="88"/>
      <c r="C175" s="88"/>
      <c r="D175" s="38" t="s">
        <v>508</v>
      </c>
      <c r="E175" s="21">
        <v>32285120</v>
      </c>
      <c r="F175" s="21">
        <v>29200680</v>
      </c>
      <c r="G175" s="21">
        <f t="shared" si="2"/>
        <v>3084440</v>
      </c>
    </row>
    <row r="176" spans="2:7" x14ac:dyDescent="0.55000000000000004">
      <c r="B176" s="88"/>
      <c r="C176" s="88"/>
      <c r="D176" s="38" t="s">
        <v>507</v>
      </c>
      <c r="E176" s="21">
        <v>140000</v>
      </c>
      <c r="F176" s="21">
        <v>140000</v>
      </c>
      <c r="G176" s="21">
        <f t="shared" si="2"/>
        <v>0</v>
      </c>
    </row>
    <row r="177" spans="2:7" x14ac:dyDescent="0.55000000000000004">
      <c r="B177" s="88"/>
      <c r="C177" s="88"/>
      <c r="D177" s="38" t="s">
        <v>335</v>
      </c>
      <c r="E177" s="21">
        <f>+E178</f>
        <v>5400000</v>
      </c>
      <c r="F177" s="21">
        <f>+F178</f>
        <v>5400000</v>
      </c>
      <c r="G177" s="21">
        <f t="shared" si="2"/>
        <v>0</v>
      </c>
    </row>
    <row r="178" spans="2:7" x14ac:dyDescent="0.55000000000000004">
      <c r="B178" s="88"/>
      <c r="C178" s="88"/>
      <c r="D178" s="38" t="s">
        <v>445</v>
      </c>
      <c r="E178" s="21">
        <f>+E179</f>
        <v>5400000</v>
      </c>
      <c r="F178" s="21">
        <f>+F179</f>
        <v>5400000</v>
      </c>
      <c r="G178" s="21">
        <f t="shared" si="2"/>
        <v>0</v>
      </c>
    </row>
    <row r="179" spans="2:7" x14ac:dyDescent="0.55000000000000004">
      <c r="B179" s="88"/>
      <c r="C179" s="88"/>
      <c r="D179" s="38" t="s">
        <v>507</v>
      </c>
      <c r="E179" s="21">
        <v>5400000</v>
      </c>
      <c r="F179" s="21">
        <v>5400000</v>
      </c>
      <c r="G179" s="21">
        <f t="shared" si="2"/>
        <v>0</v>
      </c>
    </row>
    <row r="180" spans="2:7" x14ac:dyDescent="0.55000000000000004">
      <c r="B180" s="88"/>
      <c r="C180" s="88"/>
      <c r="D180" s="38" t="s">
        <v>336</v>
      </c>
      <c r="E180" s="21">
        <f>+E181</f>
        <v>0</v>
      </c>
      <c r="F180" s="21">
        <f>+F181</f>
        <v>0</v>
      </c>
      <c r="G180" s="21">
        <f t="shared" si="2"/>
        <v>0</v>
      </c>
    </row>
    <row r="181" spans="2:7" x14ac:dyDescent="0.55000000000000004">
      <c r="B181" s="88"/>
      <c r="C181" s="88"/>
      <c r="D181" s="38" t="s">
        <v>509</v>
      </c>
      <c r="E181" s="21"/>
      <c r="F181" s="21"/>
      <c r="G181" s="21">
        <f t="shared" si="2"/>
        <v>0</v>
      </c>
    </row>
    <row r="182" spans="2:7" x14ac:dyDescent="0.55000000000000004">
      <c r="B182" s="88"/>
      <c r="C182" s="88"/>
      <c r="D182" s="38" t="s">
        <v>337</v>
      </c>
      <c r="E182" s="21"/>
      <c r="F182" s="21"/>
      <c r="G182" s="21">
        <f t="shared" si="2"/>
        <v>0</v>
      </c>
    </row>
    <row r="183" spans="2:7" x14ac:dyDescent="0.55000000000000004">
      <c r="B183" s="88"/>
      <c r="C183" s="88"/>
      <c r="D183" s="38" t="s">
        <v>338</v>
      </c>
      <c r="E183" s="21"/>
      <c r="F183" s="21">
        <v>1605172</v>
      </c>
      <c r="G183" s="21">
        <f t="shared" si="2"/>
        <v>-1605172</v>
      </c>
    </row>
    <row r="184" spans="2:7" x14ac:dyDescent="0.55000000000000004">
      <c r="B184" s="88"/>
      <c r="C184" s="89"/>
      <c r="D184" s="42" t="s">
        <v>339</v>
      </c>
      <c r="E184" s="23">
        <f>+E6+E54+E70+E81+E106+E107+E137+E149+E169+E173+E177+E180+E182+E183</f>
        <v>52070380</v>
      </c>
      <c r="F184" s="23">
        <f>+F6+F54+F70+F81+F106+F107+F137+F149+F169+F173+F177+F180+F182+F183</f>
        <v>46803906</v>
      </c>
      <c r="G184" s="23">
        <f t="shared" si="2"/>
        <v>5266474</v>
      </c>
    </row>
    <row r="185" spans="2:7" x14ac:dyDescent="0.55000000000000004">
      <c r="B185" s="88"/>
      <c r="C185" s="87" t="s">
        <v>340</v>
      </c>
      <c r="D185" s="38" t="s">
        <v>341</v>
      </c>
      <c r="E185" s="21">
        <f>+E186+E187+E188+E189+E190+E191+E192+E193+E194+E195</f>
        <v>36432578</v>
      </c>
      <c r="F185" s="21">
        <f>+F186+F187+F188+F189+F190+F191+F192+F193+F194+F195</f>
        <v>35191048</v>
      </c>
      <c r="G185" s="21">
        <f t="shared" si="2"/>
        <v>1241530</v>
      </c>
    </row>
    <row r="186" spans="2:7" x14ac:dyDescent="0.55000000000000004">
      <c r="B186" s="88"/>
      <c r="C186" s="88"/>
      <c r="D186" s="38" t="s">
        <v>510</v>
      </c>
      <c r="E186" s="21"/>
      <c r="F186" s="21"/>
      <c r="G186" s="21">
        <f t="shared" si="2"/>
        <v>0</v>
      </c>
    </row>
    <row r="187" spans="2:7" x14ac:dyDescent="0.55000000000000004">
      <c r="B187" s="88"/>
      <c r="C187" s="88"/>
      <c r="D187" s="38" t="s">
        <v>511</v>
      </c>
      <c r="E187" s="21">
        <v>18397662</v>
      </c>
      <c r="F187" s="21">
        <v>18036146</v>
      </c>
      <c r="G187" s="21">
        <f t="shared" si="2"/>
        <v>361516</v>
      </c>
    </row>
    <row r="188" spans="2:7" x14ac:dyDescent="0.55000000000000004">
      <c r="B188" s="88"/>
      <c r="C188" s="88"/>
      <c r="D188" s="38" t="s">
        <v>512</v>
      </c>
      <c r="E188" s="21">
        <v>6186023</v>
      </c>
      <c r="F188" s="21">
        <v>6061445</v>
      </c>
      <c r="G188" s="21">
        <f t="shared" si="2"/>
        <v>124578</v>
      </c>
    </row>
    <row r="189" spans="2:7" x14ac:dyDescent="0.55000000000000004">
      <c r="B189" s="88"/>
      <c r="C189" s="88"/>
      <c r="D189" s="38" t="s">
        <v>513</v>
      </c>
      <c r="E189" s="21"/>
      <c r="F189" s="21"/>
      <c r="G189" s="21">
        <f t="shared" si="2"/>
        <v>0</v>
      </c>
    </row>
    <row r="190" spans="2:7" x14ac:dyDescent="0.55000000000000004">
      <c r="B190" s="88"/>
      <c r="C190" s="88"/>
      <c r="D190" s="38" t="s">
        <v>514</v>
      </c>
      <c r="E190" s="21"/>
      <c r="F190" s="21"/>
      <c r="G190" s="21">
        <f t="shared" si="2"/>
        <v>0</v>
      </c>
    </row>
    <row r="191" spans="2:7" x14ac:dyDescent="0.55000000000000004">
      <c r="B191" s="88"/>
      <c r="C191" s="88"/>
      <c r="D191" s="38" t="s">
        <v>515</v>
      </c>
      <c r="E191" s="21">
        <v>6858188</v>
      </c>
      <c r="F191" s="21">
        <v>4785888</v>
      </c>
      <c r="G191" s="21">
        <f t="shared" si="2"/>
        <v>2072300</v>
      </c>
    </row>
    <row r="192" spans="2:7" x14ac:dyDescent="0.55000000000000004">
      <c r="B192" s="88"/>
      <c r="C192" s="88"/>
      <c r="D192" s="38" t="s">
        <v>516</v>
      </c>
      <c r="E192" s="21"/>
      <c r="F192" s="21"/>
      <c r="G192" s="21">
        <f t="shared" si="2"/>
        <v>0</v>
      </c>
    </row>
    <row r="193" spans="2:7" x14ac:dyDescent="0.55000000000000004">
      <c r="B193" s="88"/>
      <c r="C193" s="88"/>
      <c r="D193" s="38" t="s">
        <v>517</v>
      </c>
      <c r="E193" s="21">
        <v>746430</v>
      </c>
      <c r="F193" s="21">
        <v>2356108</v>
      </c>
      <c r="G193" s="21">
        <f t="shared" si="2"/>
        <v>-1609678</v>
      </c>
    </row>
    <row r="194" spans="2:7" x14ac:dyDescent="0.55000000000000004">
      <c r="B194" s="88"/>
      <c r="C194" s="88"/>
      <c r="D194" s="38" t="s">
        <v>518</v>
      </c>
      <c r="E194" s="21"/>
      <c r="F194" s="21"/>
      <c r="G194" s="21">
        <f t="shared" si="2"/>
        <v>0</v>
      </c>
    </row>
    <row r="195" spans="2:7" x14ac:dyDescent="0.55000000000000004">
      <c r="B195" s="88"/>
      <c r="C195" s="88"/>
      <c r="D195" s="38" t="s">
        <v>519</v>
      </c>
      <c r="E195" s="21">
        <v>4244275</v>
      </c>
      <c r="F195" s="21">
        <v>3951461</v>
      </c>
      <c r="G195" s="21">
        <f t="shared" si="2"/>
        <v>292814</v>
      </c>
    </row>
    <row r="196" spans="2:7" x14ac:dyDescent="0.55000000000000004">
      <c r="B196" s="88"/>
      <c r="C196" s="88"/>
      <c r="D196" s="38" t="s">
        <v>342</v>
      </c>
      <c r="E196" s="21">
        <f>+E197+E198+E199+E200+E201+E202+E203+E204+E205+E206+E207+E208+E209+E210+E211+E212+E213+E214+E215+E216+E217+E218+E219+E220+E221+E222+E223+E224</f>
        <v>2257494</v>
      </c>
      <c r="F196" s="21">
        <f>+F197+F198+F199+F200+F201+F202+F203+F204+F205+F206+F207+F208+F209+F210+F211+F212+F213+F214+F215+F216+F217+F218+F219+F220+F221+F222+F223+F224</f>
        <v>2510392</v>
      </c>
      <c r="G196" s="21">
        <f t="shared" si="2"/>
        <v>-252898</v>
      </c>
    </row>
    <row r="197" spans="2:7" x14ac:dyDescent="0.55000000000000004">
      <c r="B197" s="88"/>
      <c r="C197" s="88"/>
      <c r="D197" s="38" t="s">
        <v>520</v>
      </c>
      <c r="E197" s="21"/>
      <c r="F197" s="21"/>
      <c r="G197" s="21">
        <f t="shared" si="2"/>
        <v>0</v>
      </c>
    </row>
    <row r="198" spans="2:7" x14ac:dyDescent="0.55000000000000004">
      <c r="B198" s="88"/>
      <c r="C198" s="88"/>
      <c r="D198" s="38" t="s">
        <v>521</v>
      </c>
      <c r="E198" s="21"/>
      <c r="F198" s="21"/>
      <c r="G198" s="21">
        <f t="shared" si="2"/>
        <v>0</v>
      </c>
    </row>
    <row r="199" spans="2:7" x14ac:dyDescent="0.55000000000000004">
      <c r="B199" s="88"/>
      <c r="C199" s="88"/>
      <c r="D199" s="38" t="s">
        <v>522</v>
      </c>
      <c r="E199" s="21"/>
      <c r="F199" s="21"/>
      <c r="G199" s="21">
        <f t="shared" ref="G199:G262" si="3">E199-F199</f>
        <v>0</v>
      </c>
    </row>
    <row r="200" spans="2:7" x14ac:dyDescent="0.55000000000000004">
      <c r="B200" s="88"/>
      <c r="C200" s="88"/>
      <c r="D200" s="38" t="s">
        <v>523</v>
      </c>
      <c r="E200" s="21"/>
      <c r="F200" s="21"/>
      <c r="G200" s="21">
        <f t="shared" si="3"/>
        <v>0</v>
      </c>
    </row>
    <row r="201" spans="2:7" x14ac:dyDescent="0.55000000000000004">
      <c r="B201" s="88"/>
      <c r="C201" s="88"/>
      <c r="D201" s="38" t="s">
        <v>524</v>
      </c>
      <c r="E201" s="21"/>
      <c r="F201" s="21"/>
      <c r="G201" s="21">
        <f t="shared" si="3"/>
        <v>0</v>
      </c>
    </row>
    <row r="202" spans="2:7" x14ac:dyDescent="0.55000000000000004">
      <c r="B202" s="88"/>
      <c r="C202" s="88"/>
      <c r="D202" s="38" t="s">
        <v>525</v>
      </c>
      <c r="E202" s="21"/>
      <c r="F202" s="21"/>
      <c r="G202" s="21">
        <f t="shared" si="3"/>
        <v>0</v>
      </c>
    </row>
    <row r="203" spans="2:7" x14ac:dyDescent="0.55000000000000004">
      <c r="B203" s="88"/>
      <c r="C203" s="88"/>
      <c r="D203" s="38" t="s">
        <v>526</v>
      </c>
      <c r="E203" s="21"/>
      <c r="F203" s="21"/>
      <c r="G203" s="21">
        <f t="shared" si="3"/>
        <v>0</v>
      </c>
    </row>
    <row r="204" spans="2:7" x14ac:dyDescent="0.55000000000000004">
      <c r="B204" s="88"/>
      <c r="C204" s="88"/>
      <c r="D204" s="38" t="s">
        <v>527</v>
      </c>
      <c r="E204" s="21"/>
      <c r="F204" s="21"/>
      <c r="G204" s="21">
        <f t="shared" si="3"/>
        <v>0</v>
      </c>
    </row>
    <row r="205" spans="2:7" x14ac:dyDescent="0.55000000000000004">
      <c r="B205" s="88"/>
      <c r="C205" s="88"/>
      <c r="D205" s="38" t="s">
        <v>528</v>
      </c>
      <c r="E205" s="21"/>
      <c r="F205" s="21"/>
      <c r="G205" s="21">
        <f t="shared" si="3"/>
        <v>0</v>
      </c>
    </row>
    <row r="206" spans="2:7" x14ac:dyDescent="0.55000000000000004">
      <c r="B206" s="88"/>
      <c r="C206" s="88"/>
      <c r="D206" s="38" t="s">
        <v>529</v>
      </c>
      <c r="E206" s="21"/>
      <c r="F206" s="21"/>
      <c r="G206" s="21">
        <f t="shared" si="3"/>
        <v>0</v>
      </c>
    </row>
    <row r="207" spans="2:7" x14ac:dyDescent="0.55000000000000004">
      <c r="B207" s="88"/>
      <c r="C207" s="88"/>
      <c r="D207" s="38" t="s">
        <v>530</v>
      </c>
      <c r="E207" s="21"/>
      <c r="F207" s="21"/>
      <c r="G207" s="21">
        <f t="shared" si="3"/>
        <v>0</v>
      </c>
    </row>
    <row r="208" spans="2:7" x14ac:dyDescent="0.55000000000000004">
      <c r="B208" s="88"/>
      <c r="C208" s="88"/>
      <c r="D208" s="38" t="s">
        <v>531</v>
      </c>
      <c r="E208" s="21"/>
      <c r="F208" s="21"/>
      <c r="G208" s="21">
        <f t="shared" si="3"/>
        <v>0</v>
      </c>
    </row>
    <row r="209" spans="2:7" x14ac:dyDescent="0.55000000000000004">
      <c r="B209" s="88"/>
      <c r="C209" s="88"/>
      <c r="D209" s="38" t="s">
        <v>532</v>
      </c>
      <c r="E209" s="21"/>
      <c r="F209" s="21"/>
      <c r="G209" s="21">
        <f t="shared" si="3"/>
        <v>0</v>
      </c>
    </row>
    <row r="210" spans="2:7" x14ac:dyDescent="0.55000000000000004">
      <c r="B210" s="88"/>
      <c r="C210" s="88"/>
      <c r="D210" s="38" t="s">
        <v>533</v>
      </c>
      <c r="E210" s="21">
        <v>232200</v>
      </c>
      <c r="F210" s="21">
        <v>177120</v>
      </c>
      <c r="G210" s="21">
        <f t="shared" si="3"/>
        <v>55080</v>
      </c>
    </row>
    <row r="211" spans="2:7" x14ac:dyDescent="0.55000000000000004">
      <c r="B211" s="88"/>
      <c r="C211" s="88"/>
      <c r="D211" s="38" t="s">
        <v>534</v>
      </c>
      <c r="E211" s="21"/>
      <c r="F211" s="21"/>
      <c r="G211" s="21">
        <f t="shared" si="3"/>
        <v>0</v>
      </c>
    </row>
    <row r="212" spans="2:7" x14ac:dyDescent="0.55000000000000004">
      <c r="B212" s="88"/>
      <c r="C212" s="88"/>
      <c r="D212" s="38" t="s">
        <v>535</v>
      </c>
      <c r="E212" s="21"/>
      <c r="F212" s="21"/>
      <c r="G212" s="21">
        <f t="shared" si="3"/>
        <v>0</v>
      </c>
    </row>
    <row r="213" spans="2:7" x14ac:dyDescent="0.55000000000000004">
      <c r="B213" s="88"/>
      <c r="C213" s="88"/>
      <c r="D213" s="38" t="s">
        <v>536</v>
      </c>
      <c r="E213" s="21"/>
      <c r="F213" s="21"/>
      <c r="G213" s="21">
        <f t="shared" si="3"/>
        <v>0</v>
      </c>
    </row>
    <row r="214" spans="2:7" x14ac:dyDescent="0.55000000000000004">
      <c r="B214" s="88"/>
      <c r="C214" s="88"/>
      <c r="D214" s="38" t="s">
        <v>537</v>
      </c>
      <c r="E214" s="21"/>
      <c r="F214" s="21"/>
      <c r="G214" s="21">
        <f t="shared" si="3"/>
        <v>0</v>
      </c>
    </row>
    <row r="215" spans="2:7" x14ac:dyDescent="0.55000000000000004">
      <c r="B215" s="88"/>
      <c r="C215" s="88"/>
      <c r="D215" s="38" t="s">
        <v>538</v>
      </c>
      <c r="E215" s="21"/>
      <c r="F215" s="21"/>
      <c r="G215" s="21">
        <f t="shared" si="3"/>
        <v>0</v>
      </c>
    </row>
    <row r="216" spans="2:7" x14ac:dyDescent="0.55000000000000004">
      <c r="B216" s="88"/>
      <c r="C216" s="88"/>
      <c r="D216" s="38" t="s">
        <v>539</v>
      </c>
      <c r="E216" s="21"/>
      <c r="F216" s="21"/>
      <c r="G216" s="21">
        <f t="shared" si="3"/>
        <v>0</v>
      </c>
    </row>
    <row r="217" spans="2:7" x14ac:dyDescent="0.55000000000000004">
      <c r="B217" s="88"/>
      <c r="C217" s="88"/>
      <c r="D217" s="38" t="s">
        <v>540</v>
      </c>
      <c r="E217" s="21">
        <v>117503</v>
      </c>
      <c r="F217" s="21">
        <v>354634</v>
      </c>
      <c r="G217" s="21">
        <f t="shared" si="3"/>
        <v>-237131</v>
      </c>
    </row>
    <row r="218" spans="2:7" x14ac:dyDescent="0.55000000000000004">
      <c r="B218" s="88"/>
      <c r="C218" s="88"/>
      <c r="D218" s="38" t="s">
        <v>242</v>
      </c>
      <c r="E218" s="21"/>
      <c r="F218" s="21"/>
      <c r="G218" s="21">
        <f t="shared" si="3"/>
        <v>0</v>
      </c>
    </row>
    <row r="219" spans="2:7" x14ac:dyDescent="0.55000000000000004">
      <c r="B219" s="88"/>
      <c r="C219" s="88"/>
      <c r="D219" s="38" t="s">
        <v>541</v>
      </c>
      <c r="E219" s="21"/>
      <c r="F219" s="21"/>
      <c r="G219" s="21">
        <f t="shared" si="3"/>
        <v>0</v>
      </c>
    </row>
    <row r="220" spans="2:7" x14ac:dyDescent="0.55000000000000004">
      <c r="B220" s="88"/>
      <c r="C220" s="88"/>
      <c r="D220" s="38" t="s">
        <v>542</v>
      </c>
      <c r="E220" s="21">
        <v>55000</v>
      </c>
      <c r="F220" s="21">
        <v>55000</v>
      </c>
      <c r="G220" s="21">
        <f t="shared" si="3"/>
        <v>0</v>
      </c>
    </row>
    <row r="221" spans="2:7" x14ac:dyDescent="0.55000000000000004">
      <c r="B221" s="88"/>
      <c r="C221" s="88"/>
      <c r="D221" s="38" t="s">
        <v>543</v>
      </c>
      <c r="E221" s="21">
        <v>1351431</v>
      </c>
      <c r="F221" s="21">
        <v>1318174</v>
      </c>
      <c r="G221" s="21">
        <f t="shared" si="3"/>
        <v>33257</v>
      </c>
    </row>
    <row r="222" spans="2:7" x14ac:dyDescent="0.55000000000000004">
      <c r="B222" s="88"/>
      <c r="C222" s="88"/>
      <c r="D222" s="38" t="s">
        <v>544</v>
      </c>
      <c r="E222" s="21">
        <v>347150</v>
      </c>
      <c r="F222" s="21">
        <v>451694</v>
      </c>
      <c r="G222" s="21">
        <f t="shared" si="3"/>
        <v>-104544</v>
      </c>
    </row>
    <row r="223" spans="2:7" x14ac:dyDescent="0.55000000000000004">
      <c r="B223" s="88"/>
      <c r="C223" s="88"/>
      <c r="D223" s="38" t="s">
        <v>545</v>
      </c>
      <c r="E223" s="21">
        <v>154210</v>
      </c>
      <c r="F223" s="21">
        <v>153770</v>
      </c>
      <c r="G223" s="21">
        <f t="shared" si="3"/>
        <v>440</v>
      </c>
    </row>
    <row r="224" spans="2:7" x14ac:dyDescent="0.55000000000000004">
      <c r="B224" s="88"/>
      <c r="C224" s="88"/>
      <c r="D224" s="38" t="s">
        <v>546</v>
      </c>
      <c r="E224" s="21"/>
      <c r="F224" s="21"/>
      <c r="G224" s="21">
        <f t="shared" si="3"/>
        <v>0</v>
      </c>
    </row>
    <row r="225" spans="2:7" x14ac:dyDescent="0.55000000000000004">
      <c r="B225" s="88"/>
      <c r="C225" s="88"/>
      <c r="D225" s="38" t="s">
        <v>343</v>
      </c>
      <c r="E225" s="21">
        <f>+E226+E227+E228+E229+E230+E231+E232+E233+E234+E235+E236+E237+E238+E239+E240+E241+E242+E243+E244+E245+E246+E247</f>
        <v>11512634</v>
      </c>
      <c r="F225" s="21">
        <f>+F226+F227+F228+F229+F230+F231+F232+F233+F234+F235+F236+F237+F238+F239+F240+F241+F242+F243+F244+F245+F246+F247</f>
        <v>5549782</v>
      </c>
      <c r="G225" s="21">
        <f t="shared" si="3"/>
        <v>5962852</v>
      </c>
    </row>
    <row r="226" spans="2:7" x14ac:dyDescent="0.55000000000000004">
      <c r="B226" s="88"/>
      <c r="C226" s="88"/>
      <c r="D226" s="38" t="s">
        <v>547</v>
      </c>
      <c r="E226" s="21">
        <v>305743</v>
      </c>
      <c r="F226" s="21">
        <v>227726</v>
      </c>
      <c r="G226" s="21">
        <f t="shared" si="3"/>
        <v>78017</v>
      </c>
    </row>
    <row r="227" spans="2:7" x14ac:dyDescent="0.55000000000000004">
      <c r="B227" s="88"/>
      <c r="C227" s="88"/>
      <c r="D227" s="38" t="s">
        <v>548</v>
      </c>
      <c r="E227" s="21"/>
      <c r="F227" s="21"/>
      <c r="G227" s="21">
        <f t="shared" si="3"/>
        <v>0</v>
      </c>
    </row>
    <row r="228" spans="2:7" x14ac:dyDescent="0.55000000000000004">
      <c r="B228" s="88"/>
      <c r="C228" s="88"/>
      <c r="D228" s="38" t="s">
        <v>549</v>
      </c>
      <c r="E228" s="21">
        <v>1076850</v>
      </c>
      <c r="F228" s="21">
        <v>1300464</v>
      </c>
      <c r="G228" s="21">
        <f t="shared" si="3"/>
        <v>-223614</v>
      </c>
    </row>
    <row r="229" spans="2:7" x14ac:dyDescent="0.55000000000000004">
      <c r="B229" s="88"/>
      <c r="C229" s="88"/>
      <c r="D229" s="38" t="s">
        <v>550</v>
      </c>
      <c r="E229" s="21">
        <v>1176291</v>
      </c>
      <c r="F229" s="21">
        <v>525581</v>
      </c>
      <c r="G229" s="21">
        <f t="shared" si="3"/>
        <v>650710</v>
      </c>
    </row>
    <row r="230" spans="2:7" x14ac:dyDescent="0.55000000000000004">
      <c r="B230" s="88"/>
      <c r="C230" s="88"/>
      <c r="D230" s="38" t="s">
        <v>551</v>
      </c>
      <c r="E230" s="21">
        <v>399748</v>
      </c>
      <c r="F230" s="21">
        <v>591036</v>
      </c>
      <c r="G230" s="21">
        <f t="shared" si="3"/>
        <v>-191288</v>
      </c>
    </row>
    <row r="231" spans="2:7" x14ac:dyDescent="0.55000000000000004">
      <c r="B231" s="88"/>
      <c r="C231" s="88"/>
      <c r="D231" s="38" t="s">
        <v>552</v>
      </c>
      <c r="E231" s="21">
        <v>10000</v>
      </c>
      <c r="F231" s="21">
        <v>10000</v>
      </c>
      <c r="G231" s="21">
        <f t="shared" si="3"/>
        <v>0</v>
      </c>
    </row>
    <row r="232" spans="2:7" x14ac:dyDescent="0.55000000000000004">
      <c r="B232" s="88"/>
      <c r="C232" s="88"/>
      <c r="D232" s="38" t="s">
        <v>531</v>
      </c>
      <c r="E232" s="21">
        <v>737813</v>
      </c>
      <c r="F232" s="21">
        <v>791513</v>
      </c>
      <c r="G232" s="21">
        <f t="shared" si="3"/>
        <v>-53700</v>
      </c>
    </row>
    <row r="233" spans="2:7" x14ac:dyDescent="0.55000000000000004">
      <c r="B233" s="88"/>
      <c r="C233" s="88"/>
      <c r="D233" s="38" t="s">
        <v>532</v>
      </c>
      <c r="E233" s="21"/>
      <c r="F233" s="21"/>
      <c r="G233" s="21">
        <f t="shared" si="3"/>
        <v>0</v>
      </c>
    </row>
    <row r="234" spans="2:7" x14ac:dyDescent="0.55000000000000004">
      <c r="B234" s="88"/>
      <c r="C234" s="88"/>
      <c r="D234" s="38" t="s">
        <v>538</v>
      </c>
      <c r="E234" s="21">
        <v>5240178</v>
      </c>
      <c r="F234" s="21">
        <v>51840</v>
      </c>
      <c r="G234" s="21">
        <f t="shared" si="3"/>
        <v>5188338</v>
      </c>
    </row>
    <row r="235" spans="2:7" x14ac:dyDescent="0.55000000000000004">
      <c r="B235" s="88"/>
      <c r="C235" s="88"/>
      <c r="D235" s="38" t="s">
        <v>553</v>
      </c>
      <c r="E235" s="21">
        <v>373940</v>
      </c>
      <c r="F235" s="21">
        <v>256254</v>
      </c>
      <c r="G235" s="21">
        <f t="shared" si="3"/>
        <v>117686</v>
      </c>
    </row>
    <row r="236" spans="2:7" x14ac:dyDescent="0.55000000000000004">
      <c r="B236" s="88"/>
      <c r="C236" s="88"/>
      <c r="D236" s="38" t="s">
        <v>554</v>
      </c>
      <c r="E236" s="21">
        <v>236286</v>
      </c>
      <c r="F236" s="21">
        <v>161946</v>
      </c>
      <c r="G236" s="21">
        <f t="shared" si="3"/>
        <v>74340</v>
      </c>
    </row>
    <row r="237" spans="2:7" x14ac:dyDescent="0.55000000000000004">
      <c r="B237" s="88"/>
      <c r="C237" s="88"/>
      <c r="D237" s="38" t="s">
        <v>555</v>
      </c>
      <c r="E237" s="21">
        <v>40000</v>
      </c>
      <c r="F237" s="21">
        <v>40000</v>
      </c>
      <c r="G237" s="21">
        <f t="shared" si="3"/>
        <v>0</v>
      </c>
    </row>
    <row r="238" spans="2:7" x14ac:dyDescent="0.55000000000000004">
      <c r="B238" s="88"/>
      <c r="C238" s="88"/>
      <c r="D238" s="38" t="s">
        <v>556</v>
      </c>
      <c r="E238" s="21"/>
      <c r="F238" s="21"/>
      <c r="G238" s="21">
        <f t="shared" si="3"/>
        <v>0</v>
      </c>
    </row>
    <row r="239" spans="2:7" x14ac:dyDescent="0.55000000000000004">
      <c r="B239" s="88"/>
      <c r="C239" s="88"/>
      <c r="D239" s="38" t="s">
        <v>557</v>
      </c>
      <c r="E239" s="21">
        <v>48621</v>
      </c>
      <c r="F239" s="21">
        <v>43742</v>
      </c>
      <c r="G239" s="21">
        <f t="shared" si="3"/>
        <v>4879</v>
      </c>
    </row>
    <row r="240" spans="2:7" x14ac:dyDescent="0.55000000000000004">
      <c r="B240" s="88"/>
      <c r="C240" s="88"/>
      <c r="D240" s="38" t="s">
        <v>534</v>
      </c>
      <c r="E240" s="21">
        <v>226354</v>
      </c>
      <c r="F240" s="21">
        <v>280344</v>
      </c>
      <c r="G240" s="21">
        <f t="shared" si="3"/>
        <v>-53990</v>
      </c>
    </row>
    <row r="241" spans="2:7" x14ac:dyDescent="0.55000000000000004">
      <c r="B241" s="88"/>
      <c r="C241" s="88"/>
      <c r="D241" s="38" t="s">
        <v>535</v>
      </c>
      <c r="E241" s="21">
        <v>224334</v>
      </c>
      <c r="F241" s="21">
        <v>223884</v>
      </c>
      <c r="G241" s="21">
        <f t="shared" si="3"/>
        <v>450</v>
      </c>
    </row>
    <row r="242" spans="2:7" x14ac:dyDescent="0.55000000000000004">
      <c r="B242" s="88"/>
      <c r="C242" s="88"/>
      <c r="D242" s="38" t="s">
        <v>558</v>
      </c>
      <c r="E242" s="21"/>
      <c r="F242" s="21"/>
      <c r="G242" s="21">
        <f t="shared" si="3"/>
        <v>0</v>
      </c>
    </row>
    <row r="243" spans="2:7" x14ac:dyDescent="0.55000000000000004">
      <c r="B243" s="88"/>
      <c r="C243" s="88"/>
      <c r="D243" s="38" t="s">
        <v>559</v>
      </c>
      <c r="E243" s="21">
        <v>1000</v>
      </c>
      <c r="F243" s="21">
        <v>13000</v>
      </c>
      <c r="G243" s="21">
        <f t="shared" si="3"/>
        <v>-12000</v>
      </c>
    </row>
    <row r="244" spans="2:7" x14ac:dyDescent="0.55000000000000004">
      <c r="B244" s="88"/>
      <c r="C244" s="88"/>
      <c r="D244" s="38" t="s">
        <v>560</v>
      </c>
      <c r="E244" s="21">
        <v>382646</v>
      </c>
      <c r="F244" s="21">
        <v>327467</v>
      </c>
      <c r="G244" s="21">
        <f t="shared" si="3"/>
        <v>55179</v>
      </c>
    </row>
    <row r="245" spans="2:7" x14ac:dyDescent="0.55000000000000004">
      <c r="B245" s="88"/>
      <c r="C245" s="88"/>
      <c r="D245" s="38" t="s">
        <v>561</v>
      </c>
      <c r="E245" s="21"/>
      <c r="F245" s="21"/>
      <c r="G245" s="21">
        <f t="shared" si="3"/>
        <v>0</v>
      </c>
    </row>
    <row r="246" spans="2:7" x14ac:dyDescent="0.55000000000000004">
      <c r="B246" s="88"/>
      <c r="C246" s="88"/>
      <c r="D246" s="38" t="s">
        <v>562</v>
      </c>
      <c r="E246" s="21">
        <v>108000</v>
      </c>
      <c r="F246" s="21">
        <v>108000</v>
      </c>
      <c r="G246" s="21">
        <f t="shared" si="3"/>
        <v>0</v>
      </c>
    </row>
    <row r="247" spans="2:7" x14ac:dyDescent="0.55000000000000004">
      <c r="B247" s="88"/>
      <c r="C247" s="88"/>
      <c r="D247" s="38" t="s">
        <v>546</v>
      </c>
      <c r="E247" s="21">
        <v>924830</v>
      </c>
      <c r="F247" s="21">
        <v>596985</v>
      </c>
      <c r="G247" s="21">
        <f t="shared" si="3"/>
        <v>327845</v>
      </c>
    </row>
    <row r="248" spans="2:7" x14ac:dyDescent="0.55000000000000004">
      <c r="B248" s="88"/>
      <c r="C248" s="88"/>
      <c r="D248" s="38" t="s">
        <v>344</v>
      </c>
      <c r="E248" s="21">
        <f>+E249+E254</f>
        <v>0</v>
      </c>
      <c r="F248" s="21">
        <f>+F249+F254</f>
        <v>0</v>
      </c>
      <c r="G248" s="21">
        <f t="shared" si="3"/>
        <v>0</v>
      </c>
    </row>
    <row r="249" spans="2:7" x14ac:dyDescent="0.55000000000000004">
      <c r="B249" s="88"/>
      <c r="C249" s="88"/>
      <c r="D249" s="38" t="s">
        <v>563</v>
      </c>
      <c r="E249" s="21">
        <f>+E250+E251+E252-E253</f>
        <v>0</v>
      </c>
      <c r="F249" s="21">
        <f>+F250+F251+F252-F253</f>
        <v>0</v>
      </c>
      <c r="G249" s="21">
        <f t="shared" si="3"/>
        <v>0</v>
      </c>
    </row>
    <row r="250" spans="2:7" x14ac:dyDescent="0.55000000000000004">
      <c r="B250" s="88"/>
      <c r="C250" s="88"/>
      <c r="D250" s="38" t="s">
        <v>564</v>
      </c>
      <c r="E250" s="21"/>
      <c r="F250" s="21"/>
      <c r="G250" s="21">
        <f t="shared" si="3"/>
        <v>0</v>
      </c>
    </row>
    <row r="251" spans="2:7" x14ac:dyDescent="0.55000000000000004">
      <c r="B251" s="88"/>
      <c r="C251" s="88"/>
      <c r="D251" s="38" t="s">
        <v>565</v>
      </c>
      <c r="E251" s="21"/>
      <c r="F251" s="21"/>
      <c r="G251" s="21">
        <f t="shared" si="3"/>
        <v>0</v>
      </c>
    </row>
    <row r="252" spans="2:7" x14ac:dyDescent="0.55000000000000004">
      <c r="B252" s="88"/>
      <c r="C252" s="88"/>
      <c r="D252" s="38" t="s">
        <v>566</v>
      </c>
      <c r="E252" s="21"/>
      <c r="F252" s="21"/>
      <c r="G252" s="21">
        <f t="shared" si="3"/>
        <v>0</v>
      </c>
    </row>
    <row r="253" spans="2:7" x14ac:dyDescent="0.55000000000000004">
      <c r="B253" s="88"/>
      <c r="C253" s="88"/>
      <c r="D253" s="38" t="s">
        <v>567</v>
      </c>
      <c r="E253" s="21"/>
      <c r="F253" s="21"/>
      <c r="G253" s="21">
        <f t="shared" si="3"/>
        <v>0</v>
      </c>
    </row>
    <row r="254" spans="2:7" x14ac:dyDescent="0.55000000000000004">
      <c r="B254" s="88"/>
      <c r="C254" s="88"/>
      <c r="D254" s="38" t="s">
        <v>568</v>
      </c>
      <c r="E254" s="21"/>
      <c r="F254" s="21"/>
      <c r="G254" s="21">
        <f t="shared" si="3"/>
        <v>0</v>
      </c>
    </row>
    <row r="255" spans="2:7" x14ac:dyDescent="0.55000000000000004">
      <c r="B255" s="88"/>
      <c r="C255" s="88"/>
      <c r="D255" s="38" t="s">
        <v>345</v>
      </c>
      <c r="E255" s="21"/>
      <c r="F255" s="21"/>
      <c r="G255" s="21">
        <f t="shared" si="3"/>
        <v>0</v>
      </c>
    </row>
    <row r="256" spans="2:7" x14ac:dyDescent="0.55000000000000004">
      <c r="B256" s="88"/>
      <c r="C256" s="88"/>
      <c r="D256" s="38" t="s">
        <v>35</v>
      </c>
      <c r="E256" s="21"/>
      <c r="F256" s="21"/>
      <c r="G256" s="21">
        <f t="shared" si="3"/>
        <v>0</v>
      </c>
    </row>
    <row r="257" spans="2:7" x14ac:dyDescent="0.55000000000000004">
      <c r="B257" s="88"/>
      <c r="C257" s="88"/>
      <c r="D257" s="38" t="s">
        <v>346</v>
      </c>
      <c r="E257" s="21">
        <v>4049877</v>
      </c>
      <c r="F257" s="21">
        <v>3561313</v>
      </c>
      <c r="G257" s="21">
        <f t="shared" si="3"/>
        <v>488564</v>
      </c>
    </row>
    <row r="258" spans="2:7" x14ac:dyDescent="0.55000000000000004">
      <c r="B258" s="88"/>
      <c r="C258" s="88"/>
      <c r="D258" s="38" t="s">
        <v>347</v>
      </c>
      <c r="E258" s="21">
        <v>-258852</v>
      </c>
      <c r="F258" s="21">
        <v>-388265</v>
      </c>
      <c r="G258" s="21">
        <f t="shared" si="3"/>
        <v>129413</v>
      </c>
    </row>
    <row r="259" spans="2:7" x14ac:dyDescent="0.55000000000000004">
      <c r="B259" s="88"/>
      <c r="C259" s="88"/>
      <c r="D259" s="38" t="s">
        <v>348</v>
      </c>
      <c r="E259" s="21"/>
      <c r="F259" s="21"/>
      <c r="G259" s="21">
        <f t="shared" si="3"/>
        <v>0</v>
      </c>
    </row>
    <row r="260" spans="2:7" x14ac:dyDescent="0.55000000000000004">
      <c r="B260" s="88"/>
      <c r="C260" s="88"/>
      <c r="D260" s="38" t="s">
        <v>349</v>
      </c>
      <c r="E260" s="21"/>
      <c r="F260" s="21"/>
      <c r="G260" s="21">
        <f t="shared" si="3"/>
        <v>0</v>
      </c>
    </row>
    <row r="261" spans="2:7" x14ac:dyDescent="0.55000000000000004">
      <c r="B261" s="88"/>
      <c r="C261" s="88"/>
      <c r="D261" s="38" t="s">
        <v>350</v>
      </c>
      <c r="E261" s="21"/>
      <c r="F261" s="21"/>
      <c r="G261" s="21">
        <f t="shared" si="3"/>
        <v>0</v>
      </c>
    </row>
    <row r="262" spans="2:7" x14ac:dyDescent="0.55000000000000004">
      <c r="B262" s="88"/>
      <c r="C262" s="89"/>
      <c r="D262" s="42" t="s">
        <v>351</v>
      </c>
      <c r="E262" s="23">
        <f>+E185+E196+E225+E248+E255+E256+E257+E258+E259+E260+E261</f>
        <v>53993731</v>
      </c>
      <c r="F262" s="23">
        <f>+F185+F196+F225+F248+F255+F256+F257+F258+F259+F260+F261</f>
        <v>46424270</v>
      </c>
      <c r="G262" s="23">
        <f t="shared" si="3"/>
        <v>7569461</v>
      </c>
    </row>
    <row r="263" spans="2:7" x14ac:dyDescent="0.55000000000000004">
      <c r="B263" s="89"/>
      <c r="C263" s="19" t="s">
        <v>352</v>
      </c>
      <c r="D263" s="17"/>
      <c r="E263" s="18">
        <f xml:space="preserve"> +E184 - E262</f>
        <v>-1923351</v>
      </c>
      <c r="F263" s="18">
        <f xml:space="preserve"> +F184 - F262</f>
        <v>379636</v>
      </c>
      <c r="G263" s="18">
        <f t="shared" ref="G263:G326" si="4">E263-F263</f>
        <v>-2302987</v>
      </c>
    </row>
    <row r="264" spans="2:7" x14ac:dyDescent="0.55000000000000004">
      <c r="B264" s="87" t="s">
        <v>353</v>
      </c>
      <c r="C264" s="87" t="s">
        <v>324</v>
      </c>
      <c r="D264" s="38" t="s">
        <v>354</v>
      </c>
      <c r="E264" s="21"/>
      <c r="F264" s="21"/>
      <c r="G264" s="21">
        <f t="shared" si="4"/>
        <v>0</v>
      </c>
    </row>
    <row r="265" spans="2:7" x14ac:dyDescent="0.55000000000000004">
      <c r="B265" s="88"/>
      <c r="C265" s="88"/>
      <c r="D265" s="38" t="s">
        <v>355</v>
      </c>
      <c r="E265" s="21"/>
      <c r="F265" s="21"/>
      <c r="G265" s="21">
        <f t="shared" si="4"/>
        <v>0</v>
      </c>
    </row>
    <row r="266" spans="2:7" x14ac:dyDescent="0.55000000000000004">
      <c r="B266" s="88"/>
      <c r="C266" s="88"/>
      <c r="D266" s="38" t="s">
        <v>356</v>
      </c>
      <c r="E266" s="21"/>
      <c r="F266" s="21"/>
      <c r="G266" s="21">
        <f t="shared" si="4"/>
        <v>0</v>
      </c>
    </row>
    <row r="267" spans="2:7" x14ac:dyDescent="0.55000000000000004">
      <c r="B267" s="88"/>
      <c r="C267" s="88"/>
      <c r="D267" s="38" t="s">
        <v>357</v>
      </c>
      <c r="E267" s="21"/>
      <c r="F267" s="21"/>
      <c r="G267" s="21">
        <f t="shared" si="4"/>
        <v>0</v>
      </c>
    </row>
    <row r="268" spans="2:7" x14ac:dyDescent="0.55000000000000004">
      <c r="B268" s="88"/>
      <c r="C268" s="88"/>
      <c r="D268" s="38" t="s">
        <v>358</v>
      </c>
      <c r="E268" s="21"/>
      <c r="F268" s="21"/>
      <c r="G268" s="21">
        <f t="shared" si="4"/>
        <v>0</v>
      </c>
    </row>
    <row r="269" spans="2:7" x14ac:dyDescent="0.55000000000000004">
      <c r="B269" s="88"/>
      <c r="C269" s="88"/>
      <c r="D269" s="38" t="s">
        <v>359</v>
      </c>
      <c r="E269" s="21"/>
      <c r="F269" s="21"/>
      <c r="G269" s="21">
        <f t="shared" si="4"/>
        <v>0</v>
      </c>
    </row>
    <row r="270" spans="2:7" x14ac:dyDescent="0.55000000000000004">
      <c r="B270" s="88"/>
      <c r="C270" s="88"/>
      <c r="D270" s="38" t="s">
        <v>360</v>
      </c>
      <c r="E270" s="21"/>
      <c r="F270" s="21"/>
      <c r="G270" s="21">
        <f t="shared" si="4"/>
        <v>0</v>
      </c>
    </row>
    <row r="271" spans="2:7" x14ac:dyDescent="0.55000000000000004">
      <c r="B271" s="88"/>
      <c r="C271" s="88"/>
      <c r="D271" s="38" t="s">
        <v>361</v>
      </c>
      <c r="E271" s="21"/>
      <c r="F271" s="21"/>
      <c r="G271" s="21">
        <f t="shared" si="4"/>
        <v>0</v>
      </c>
    </row>
    <row r="272" spans="2:7" x14ac:dyDescent="0.55000000000000004">
      <c r="B272" s="88"/>
      <c r="C272" s="88"/>
      <c r="D272" s="38" t="s">
        <v>362</v>
      </c>
      <c r="E272" s="21">
        <f>+E273+E274+E275+E276</f>
        <v>132556</v>
      </c>
      <c r="F272" s="21">
        <f>+F273+F274+F275+F276</f>
        <v>145459</v>
      </c>
      <c r="G272" s="21">
        <f t="shared" si="4"/>
        <v>-12903</v>
      </c>
    </row>
    <row r="273" spans="2:7" x14ac:dyDescent="0.55000000000000004">
      <c r="B273" s="88"/>
      <c r="C273" s="88"/>
      <c r="D273" s="38" t="s">
        <v>569</v>
      </c>
      <c r="E273" s="21"/>
      <c r="F273" s="21"/>
      <c r="G273" s="21">
        <f t="shared" si="4"/>
        <v>0</v>
      </c>
    </row>
    <row r="274" spans="2:7" x14ac:dyDescent="0.55000000000000004">
      <c r="B274" s="88"/>
      <c r="C274" s="88"/>
      <c r="D274" s="38" t="s">
        <v>570</v>
      </c>
      <c r="E274" s="21"/>
      <c r="F274" s="21"/>
      <c r="G274" s="21">
        <f t="shared" si="4"/>
        <v>0</v>
      </c>
    </row>
    <row r="275" spans="2:7" x14ac:dyDescent="0.55000000000000004">
      <c r="B275" s="88"/>
      <c r="C275" s="88"/>
      <c r="D275" s="38" t="s">
        <v>212</v>
      </c>
      <c r="E275" s="21"/>
      <c r="F275" s="21"/>
      <c r="G275" s="21">
        <f t="shared" si="4"/>
        <v>0</v>
      </c>
    </row>
    <row r="276" spans="2:7" x14ac:dyDescent="0.55000000000000004">
      <c r="B276" s="88"/>
      <c r="C276" s="88"/>
      <c r="D276" s="38" t="s">
        <v>571</v>
      </c>
      <c r="E276" s="21">
        <v>132556</v>
      </c>
      <c r="F276" s="21">
        <v>145459</v>
      </c>
      <c r="G276" s="21">
        <f t="shared" si="4"/>
        <v>-12903</v>
      </c>
    </row>
    <row r="277" spans="2:7" x14ac:dyDescent="0.55000000000000004">
      <c r="B277" s="88"/>
      <c r="C277" s="89"/>
      <c r="D277" s="42" t="s">
        <v>363</v>
      </c>
      <c r="E277" s="23">
        <f>+E264+E265+E266+E267+E268+E269+E270+E271+E272</f>
        <v>132556</v>
      </c>
      <c r="F277" s="23">
        <f>+F264+F265+F266+F267+F268+F269+F270+F271+F272</f>
        <v>145459</v>
      </c>
      <c r="G277" s="23">
        <f t="shared" si="4"/>
        <v>-12903</v>
      </c>
    </row>
    <row r="278" spans="2:7" x14ac:dyDescent="0.55000000000000004">
      <c r="B278" s="88"/>
      <c r="C278" s="87" t="s">
        <v>340</v>
      </c>
      <c r="D278" s="38" t="s">
        <v>364</v>
      </c>
      <c r="E278" s="21"/>
      <c r="F278" s="21"/>
      <c r="G278" s="21">
        <f t="shared" si="4"/>
        <v>0</v>
      </c>
    </row>
    <row r="279" spans="2:7" x14ac:dyDescent="0.55000000000000004">
      <c r="B279" s="88"/>
      <c r="C279" s="88"/>
      <c r="D279" s="38" t="s">
        <v>365</v>
      </c>
      <c r="E279" s="21"/>
      <c r="F279" s="21"/>
      <c r="G279" s="21">
        <f t="shared" si="4"/>
        <v>0</v>
      </c>
    </row>
    <row r="280" spans="2:7" x14ac:dyDescent="0.55000000000000004">
      <c r="B280" s="88"/>
      <c r="C280" s="88"/>
      <c r="D280" s="38" t="s">
        <v>366</v>
      </c>
      <c r="E280" s="21"/>
      <c r="F280" s="21"/>
      <c r="G280" s="21">
        <f t="shared" si="4"/>
        <v>0</v>
      </c>
    </row>
    <row r="281" spans="2:7" x14ac:dyDescent="0.55000000000000004">
      <c r="B281" s="88"/>
      <c r="C281" s="88"/>
      <c r="D281" s="38" t="s">
        <v>367</v>
      </c>
      <c r="E281" s="21"/>
      <c r="F281" s="21"/>
      <c r="G281" s="21">
        <f t="shared" si="4"/>
        <v>0</v>
      </c>
    </row>
    <row r="282" spans="2:7" x14ac:dyDescent="0.55000000000000004">
      <c r="B282" s="88"/>
      <c r="C282" s="88"/>
      <c r="D282" s="38" t="s">
        <v>368</v>
      </c>
      <c r="E282" s="21"/>
      <c r="F282" s="21"/>
      <c r="G282" s="21">
        <f t="shared" si="4"/>
        <v>0</v>
      </c>
    </row>
    <row r="283" spans="2:7" x14ac:dyDescent="0.55000000000000004">
      <c r="B283" s="88"/>
      <c r="C283" s="88"/>
      <c r="D283" s="38" t="s">
        <v>369</v>
      </c>
      <c r="E283" s="21"/>
      <c r="F283" s="21"/>
      <c r="G283" s="21">
        <f t="shared" si="4"/>
        <v>0</v>
      </c>
    </row>
    <row r="284" spans="2:7" x14ac:dyDescent="0.55000000000000004">
      <c r="B284" s="88"/>
      <c r="C284" s="88"/>
      <c r="D284" s="38" t="s">
        <v>370</v>
      </c>
      <c r="E284" s="21"/>
      <c r="F284" s="21"/>
      <c r="G284" s="21">
        <f t="shared" si="4"/>
        <v>0</v>
      </c>
    </row>
    <row r="285" spans="2:7" x14ac:dyDescent="0.55000000000000004">
      <c r="B285" s="88"/>
      <c r="C285" s="88"/>
      <c r="D285" s="38" t="s">
        <v>371</v>
      </c>
      <c r="E285" s="21">
        <f>+E286+E287+E288</f>
        <v>0</v>
      </c>
      <c r="F285" s="21">
        <f>+F286+F287+F288</f>
        <v>0</v>
      </c>
      <c r="G285" s="21">
        <f t="shared" si="4"/>
        <v>0</v>
      </c>
    </row>
    <row r="286" spans="2:7" x14ac:dyDescent="0.55000000000000004">
      <c r="B286" s="88"/>
      <c r="C286" s="88"/>
      <c r="D286" s="38" t="s">
        <v>572</v>
      </c>
      <c r="E286" s="21"/>
      <c r="F286" s="21"/>
      <c r="G286" s="21">
        <f t="shared" si="4"/>
        <v>0</v>
      </c>
    </row>
    <row r="287" spans="2:7" x14ac:dyDescent="0.55000000000000004">
      <c r="B287" s="88"/>
      <c r="C287" s="88"/>
      <c r="D287" s="38" t="s">
        <v>273</v>
      </c>
      <c r="E287" s="21"/>
      <c r="F287" s="21"/>
      <c r="G287" s="21">
        <f t="shared" si="4"/>
        <v>0</v>
      </c>
    </row>
    <row r="288" spans="2:7" x14ac:dyDescent="0.55000000000000004">
      <c r="B288" s="88"/>
      <c r="C288" s="88"/>
      <c r="D288" s="38" t="s">
        <v>573</v>
      </c>
      <c r="E288" s="21"/>
      <c r="F288" s="21"/>
      <c r="G288" s="21">
        <f t="shared" si="4"/>
        <v>0</v>
      </c>
    </row>
    <row r="289" spans="2:7" x14ac:dyDescent="0.55000000000000004">
      <c r="B289" s="88"/>
      <c r="C289" s="89"/>
      <c r="D289" s="42" t="s">
        <v>372</v>
      </c>
      <c r="E289" s="23">
        <f>+E278+E279+E280+E281+E282+E283+E284+E285</f>
        <v>0</v>
      </c>
      <c r="F289" s="23">
        <f>+F278+F279+F280+F281+F282+F283+F284+F285</f>
        <v>0</v>
      </c>
      <c r="G289" s="23">
        <f t="shared" si="4"/>
        <v>0</v>
      </c>
    </row>
    <row r="290" spans="2:7" x14ac:dyDescent="0.55000000000000004">
      <c r="B290" s="89"/>
      <c r="C290" s="19" t="s">
        <v>373</v>
      </c>
      <c r="D290" s="30"/>
      <c r="E290" s="43">
        <f xml:space="preserve"> +E277 - E289</f>
        <v>132556</v>
      </c>
      <c r="F290" s="43">
        <f xml:space="preserve"> +F277 - F289</f>
        <v>145459</v>
      </c>
      <c r="G290" s="43">
        <f t="shared" si="4"/>
        <v>-12903</v>
      </c>
    </row>
    <row r="291" spans="2:7" x14ac:dyDescent="0.55000000000000004">
      <c r="B291" s="19" t="s">
        <v>374</v>
      </c>
      <c r="C291" s="16"/>
      <c r="D291" s="17"/>
      <c r="E291" s="18">
        <f xml:space="preserve"> +E263 +E290</f>
        <v>-1790795</v>
      </c>
      <c r="F291" s="18">
        <f xml:space="preserve"> +F263 +F290</f>
        <v>525095</v>
      </c>
      <c r="G291" s="18">
        <f t="shared" si="4"/>
        <v>-2315890</v>
      </c>
    </row>
    <row r="292" spans="2:7" x14ac:dyDescent="0.55000000000000004">
      <c r="B292" s="87" t="s">
        <v>375</v>
      </c>
      <c r="C292" s="87" t="s">
        <v>324</v>
      </c>
      <c r="D292" s="38" t="s">
        <v>376</v>
      </c>
      <c r="E292" s="21">
        <f>+E293+E294</f>
        <v>0</v>
      </c>
      <c r="F292" s="21">
        <f>+F293+F294</f>
        <v>0</v>
      </c>
      <c r="G292" s="21">
        <f t="shared" si="4"/>
        <v>0</v>
      </c>
    </row>
    <row r="293" spans="2:7" x14ac:dyDescent="0.55000000000000004">
      <c r="B293" s="88"/>
      <c r="C293" s="88"/>
      <c r="D293" s="38" t="s">
        <v>574</v>
      </c>
      <c r="E293" s="21"/>
      <c r="F293" s="21"/>
      <c r="G293" s="21">
        <f t="shared" si="4"/>
        <v>0</v>
      </c>
    </row>
    <row r="294" spans="2:7" x14ac:dyDescent="0.55000000000000004">
      <c r="B294" s="88"/>
      <c r="C294" s="88"/>
      <c r="D294" s="38" t="s">
        <v>575</v>
      </c>
      <c r="E294" s="21"/>
      <c r="F294" s="21"/>
      <c r="G294" s="21">
        <f t="shared" si="4"/>
        <v>0</v>
      </c>
    </row>
    <row r="295" spans="2:7" x14ac:dyDescent="0.55000000000000004">
      <c r="B295" s="88"/>
      <c r="C295" s="88"/>
      <c r="D295" s="38" t="s">
        <v>377</v>
      </c>
      <c r="E295" s="21">
        <f>+E296+E297</f>
        <v>0</v>
      </c>
      <c r="F295" s="21">
        <f>+F296+F297</f>
        <v>0</v>
      </c>
      <c r="G295" s="21">
        <f t="shared" si="4"/>
        <v>0</v>
      </c>
    </row>
    <row r="296" spans="2:7" x14ac:dyDescent="0.55000000000000004">
      <c r="B296" s="88"/>
      <c r="C296" s="88"/>
      <c r="D296" s="38" t="s">
        <v>576</v>
      </c>
      <c r="E296" s="21"/>
      <c r="F296" s="21"/>
      <c r="G296" s="21">
        <f t="shared" si="4"/>
        <v>0</v>
      </c>
    </row>
    <row r="297" spans="2:7" x14ac:dyDescent="0.55000000000000004">
      <c r="B297" s="88"/>
      <c r="C297" s="88"/>
      <c r="D297" s="38" t="s">
        <v>577</v>
      </c>
      <c r="E297" s="21"/>
      <c r="F297" s="21"/>
      <c r="G297" s="21">
        <f t="shared" si="4"/>
        <v>0</v>
      </c>
    </row>
    <row r="298" spans="2:7" x14ac:dyDescent="0.55000000000000004">
      <c r="B298" s="88"/>
      <c r="C298" s="88"/>
      <c r="D298" s="38" t="s">
        <v>378</v>
      </c>
      <c r="E298" s="21"/>
      <c r="F298" s="21"/>
      <c r="G298" s="21">
        <f t="shared" si="4"/>
        <v>0</v>
      </c>
    </row>
    <row r="299" spans="2:7" x14ac:dyDescent="0.55000000000000004">
      <c r="B299" s="88"/>
      <c r="C299" s="88"/>
      <c r="D299" s="38" t="s">
        <v>379</v>
      </c>
      <c r="E299" s="21"/>
      <c r="F299" s="21"/>
      <c r="G299" s="21">
        <f t="shared" si="4"/>
        <v>0</v>
      </c>
    </row>
    <row r="300" spans="2:7" x14ac:dyDescent="0.55000000000000004">
      <c r="B300" s="88"/>
      <c r="C300" s="88"/>
      <c r="D300" s="38" t="s">
        <v>380</v>
      </c>
      <c r="E300" s="21">
        <f>+E301+E302</f>
        <v>0</v>
      </c>
      <c r="F300" s="21">
        <f>+F301+F302</f>
        <v>0</v>
      </c>
      <c r="G300" s="21">
        <f t="shared" si="4"/>
        <v>0</v>
      </c>
    </row>
    <row r="301" spans="2:7" x14ac:dyDescent="0.55000000000000004">
      <c r="B301" s="88"/>
      <c r="C301" s="88"/>
      <c r="D301" s="38" t="s">
        <v>578</v>
      </c>
      <c r="E301" s="21"/>
      <c r="F301" s="21"/>
      <c r="G301" s="21">
        <f t="shared" si="4"/>
        <v>0</v>
      </c>
    </row>
    <row r="302" spans="2:7" x14ac:dyDescent="0.55000000000000004">
      <c r="B302" s="88"/>
      <c r="C302" s="88"/>
      <c r="D302" s="38" t="s">
        <v>579</v>
      </c>
      <c r="E302" s="21"/>
      <c r="F302" s="21"/>
      <c r="G302" s="21">
        <f t="shared" si="4"/>
        <v>0</v>
      </c>
    </row>
    <row r="303" spans="2:7" x14ac:dyDescent="0.55000000000000004">
      <c r="B303" s="88"/>
      <c r="C303" s="88"/>
      <c r="D303" s="38" t="s">
        <v>402</v>
      </c>
      <c r="E303" s="21"/>
      <c r="F303" s="21"/>
      <c r="G303" s="21">
        <f t="shared" si="4"/>
        <v>0</v>
      </c>
    </row>
    <row r="304" spans="2:7" x14ac:dyDescent="0.55000000000000004">
      <c r="B304" s="88"/>
      <c r="C304" s="88"/>
      <c r="D304" s="38" t="s">
        <v>408</v>
      </c>
      <c r="E304" s="21">
        <v>4000000</v>
      </c>
      <c r="F304" s="21">
        <v>30000</v>
      </c>
      <c r="G304" s="21">
        <f t="shared" si="4"/>
        <v>3970000</v>
      </c>
    </row>
    <row r="305" spans="2:7" x14ac:dyDescent="0.55000000000000004">
      <c r="B305" s="88"/>
      <c r="C305" s="88"/>
      <c r="D305" s="38" t="s">
        <v>403</v>
      </c>
      <c r="E305" s="21"/>
      <c r="F305" s="21"/>
      <c r="G305" s="21">
        <f t="shared" si="4"/>
        <v>0</v>
      </c>
    </row>
    <row r="306" spans="2:7" x14ac:dyDescent="0.55000000000000004">
      <c r="B306" s="88"/>
      <c r="C306" s="88"/>
      <c r="D306" s="38" t="s">
        <v>409</v>
      </c>
      <c r="E306" s="21"/>
      <c r="F306" s="21"/>
      <c r="G306" s="21">
        <f t="shared" si="4"/>
        <v>0</v>
      </c>
    </row>
    <row r="307" spans="2:7" x14ac:dyDescent="0.55000000000000004">
      <c r="B307" s="88"/>
      <c r="C307" s="88"/>
      <c r="D307" s="38" t="s">
        <v>381</v>
      </c>
      <c r="E307" s="21">
        <f>+E308</f>
        <v>0</v>
      </c>
      <c r="F307" s="21">
        <f>+F308</f>
        <v>0</v>
      </c>
      <c r="G307" s="21">
        <f t="shared" si="4"/>
        <v>0</v>
      </c>
    </row>
    <row r="308" spans="2:7" x14ac:dyDescent="0.55000000000000004">
      <c r="B308" s="88"/>
      <c r="C308" s="88"/>
      <c r="D308" s="38" t="s">
        <v>580</v>
      </c>
      <c r="E308" s="21"/>
      <c r="F308" s="21"/>
      <c r="G308" s="21">
        <f t="shared" si="4"/>
        <v>0</v>
      </c>
    </row>
    <row r="309" spans="2:7" x14ac:dyDescent="0.55000000000000004">
      <c r="B309" s="88"/>
      <c r="C309" s="89"/>
      <c r="D309" s="42" t="s">
        <v>382</v>
      </c>
      <c r="E309" s="23">
        <f>+E292+E295+E298+E299+E300+E303+E304+E305+E306+E307</f>
        <v>4000000</v>
      </c>
      <c r="F309" s="23">
        <f>+F292+F295+F298+F299+F300+F303+F304+F305+F306+F307</f>
        <v>30000</v>
      </c>
      <c r="G309" s="23">
        <f t="shared" si="4"/>
        <v>3970000</v>
      </c>
    </row>
    <row r="310" spans="2:7" x14ac:dyDescent="0.55000000000000004">
      <c r="B310" s="88"/>
      <c r="C310" s="87" t="s">
        <v>340</v>
      </c>
      <c r="D310" s="38" t="s">
        <v>383</v>
      </c>
      <c r="E310" s="21"/>
      <c r="F310" s="21"/>
      <c r="G310" s="21">
        <f t="shared" si="4"/>
        <v>0</v>
      </c>
    </row>
    <row r="311" spans="2:7" x14ac:dyDescent="0.55000000000000004">
      <c r="B311" s="88"/>
      <c r="C311" s="88"/>
      <c r="D311" s="38" t="s">
        <v>384</v>
      </c>
      <c r="E311" s="21"/>
      <c r="F311" s="21"/>
      <c r="G311" s="21">
        <f t="shared" si="4"/>
        <v>0</v>
      </c>
    </row>
    <row r="312" spans="2:7" x14ac:dyDescent="0.55000000000000004">
      <c r="B312" s="88"/>
      <c r="C312" s="88"/>
      <c r="D312" s="38" t="s">
        <v>385</v>
      </c>
      <c r="E312" s="21">
        <f>+E313+E314+E315+E316</f>
        <v>0</v>
      </c>
      <c r="F312" s="21">
        <f>+F313+F314+F315+F316</f>
        <v>0</v>
      </c>
      <c r="G312" s="21">
        <f t="shared" si="4"/>
        <v>0</v>
      </c>
    </row>
    <row r="313" spans="2:7" x14ac:dyDescent="0.55000000000000004">
      <c r="B313" s="88"/>
      <c r="C313" s="88"/>
      <c r="D313" s="38" t="s">
        <v>581</v>
      </c>
      <c r="E313" s="21"/>
      <c r="F313" s="21"/>
      <c r="G313" s="21">
        <f t="shared" si="4"/>
        <v>0</v>
      </c>
    </row>
    <row r="314" spans="2:7" x14ac:dyDescent="0.55000000000000004">
      <c r="B314" s="88"/>
      <c r="C314" s="88"/>
      <c r="D314" s="38" t="s">
        <v>582</v>
      </c>
      <c r="E314" s="21"/>
      <c r="F314" s="21"/>
      <c r="G314" s="21">
        <f t="shared" si="4"/>
        <v>0</v>
      </c>
    </row>
    <row r="315" spans="2:7" x14ac:dyDescent="0.55000000000000004">
      <c r="B315" s="88"/>
      <c r="C315" s="88"/>
      <c r="D315" s="38" t="s">
        <v>583</v>
      </c>
      <c r="E315" s="21"/>
      <c r="F315" s="21"/>
      <c r="G315" s="21">
        <f t="shared" si="4"/>
        <v>0</v>
      </c>
    </row>
    <row r="316" spans="2:7" x14ac:dyDescent="0.55000000000000004">
      <c r="B316" s="88"/>
      <c r="C316" s="88"/>
      <c r="D316" s="38" t="s">
        <v>584</v>
      </c>
      <c r="E316" s="21"/>
      <c r="F316" s="21"/>
      <c r="G316" s="21">
        <f t="shared" si="4"/>
        <v>0</v>
      </c>
    </row>
    <row r="317" spans="2:7" x14ac:dyDescent="0.55000000000000004">
      <c r="B317" s="88"/>
      <c r="C317" s="88"/>
      <c r="D317" s="38" t="s">
        <v>386</v>
      </c>
      <c r="E317" s="21"/>
      <c r="F317" s="21"/>
      <c r="G317" s="21">
        <f t="shared" si="4"/>
        <v>0</v>
      </c>
    </row>
    <row r="318" spans="2:7" x14ac:dyDescent="0.55000000000000004">
      <c r="B318" s="88"/>
      <c r="C318" s="88"/>
      <c r="D318" s="38" t="s">
        <v>387</v>
      </c>
      <c r="E318" s="21"/>
      <c r="F318" s="21"/>
      <c r="G318" s="21">
        <f t="shared" si="4"/>
        <v>0</v>
      </c>
    </row>
    <row r="319" spans="2:7" x14ac:dyDescent="0.55000000000000004">
      <c r="B319" s="88"/>
      <c r="C319" s="88"/>
      <c r="D319" s="38" t="s">
        <v>388</v>
      </c>
      <c r="E319" s="21"/>
      <c r="F319" s="21"/>
      <c r="G319" s="21">
        <f t="shared" si="4"/>
        <v>0</v>
      </c>
    </row>
    <row r="320" spans="2:7" x14ac:dyDescent="0.55000000000000004">
      <c r="B320" s="88"/>
      <c r="C320" s="88"/>
      <c r="D320" s="38" t="s">
        <v>404</v>
      </c>
      <c r="E320" s="21"/>
      <c r="F320" s="21"/>
      <c r="G320" s="21">
        <f t="shared" si="4"/>
        <v>0</v>
      </c>
    </row>
    <row r="321" spans="2:7" x14ac:dyDescent="0.55000000000000004">
      <c r="B321" s="88"/>
      <c r="C321" s="88"/>
      <c r="D321" s="38" t="s">
        <v>410</v>
      </c>
      <c r="E321" s="21">
        <v>510000</v>
      </c>
      <c r="F321" s="21">
        <v>3550000</v>
      </c>
      <c r="G321" s="21">
        <f t="shared" si="4"/>
        <v>-3040000</v>
      </c>
    </row>
    <row r="322" spans="2:7" x14ac:dyDescent="0.55000000000000004">
      <c r="B322" s="88"/>
      <c r="C322" s="88"/>
      <c r="D322" s="38" t="s">
        <v>405</v>
      </c>
      <c r="E322" s="21"/>
      <c r="F322" s="21"/>
      <c r="G322" s="21">
        <f t="shared" si="4"/>
        <v>0</v>
      </c>
    </row>
    <row r="323" spans="2:7" x14ac:dyDescent="0.55000000000000004">
      <c r="B323" s="88"/>
      <c r="C323" s="88"/>
      <c r="D323" s="38" t="s">
        <v>411</v>
      </c>
      <c r="E323" s="21"/>
      <c r="F323" s="21"/>
      <c r="G323" s="21">
        <f t="shared" si="4"/>
        <v>0</v>
      </c>
    </row>
    <row r="324" spans="2:7" x14ac:dyDescent="0.55000000000000004">
      <c r="B324" s="88"/>
      <c r="C324" s="88"/>
      <c r="D324" s="38" t="s">
        <v>389</v>
      </c>
      <c r="E324" s="21"/>
      <c r="F324" s="21"/>
      <c r="G324" s="21">
        <f t="shared" si="4"/>
        <v>0</v>
      </c>
    </row>
    <row r="325" spans="2:7" x14ac:dyDescent="0.55000000000000004">
      <c r="B325" s="88"/>
      <c r="C325" s="89"/>
      <c r="D325" s="42" t="s">
        <v>390</v>
      </c>
      <c r="E325" s="23">
        <f>+E310+E311+E312+E317+E318+E319+E320+E321+E322+E323+E324</f>
        <v>510000</v>
      </c>
      <c r="F325" s="23">
        <f>+F310+F311+F312+F317+F318+F319+F320+F321+F322+F323+F324</f>
        <v>3550000</v>
      </c>
      <c r="G325" s="23">
        <f t="shared" si="4"/>
        <v>-3040000</v>
      </c>
    </row>
    <row r="326" spans="2:7" x14ac:dyDescent="0.55000000000000004">
      <c r="B326" s="89"/>
      <c r="C326" s="24" t="s">
        <v>391</v>
      </c>
      <c r="D326" s="44"/>
      <c r="E326" s="45">
        <f xml:space="preserve"> +E309 - E325</f>
        <v>3490000</v>
      </c>
      <c r="F326" s="45">
        <f xml:space="preserve"> +F309 - F325</f>
        <v>-3520000</v>
      </c>
      <c r="G326" s="45">
        <f t="shared" si="4"/>
        <v>7010000</v>
      </c>
    </row>
    <row r="327" spans="2:7" x14ac:dyDescent="0.55000000000000004">
      <c r="B327" s="19" t="s">
        <v>392</v>
      </c>
      <c r="C327" s="46"/>
      <c r="D327" s="47"/>
      <c r="E327" s="48">
        <f xml:space="preserve"> +E291 +E326</f>
        <v>1699205</v>
      </c>
      <c r="F327" s="48">
        <f xml:space="preserve"> +F291 +F326</f>
        <v>-2994905</v>
      </c>
      <c r="G327" s="48">
        <f t="shared" ref="G327:G333" si="5">E327-F327</f>
        <v>4694110</v>
      </c>
    </row>
    <row r="328" spans="2:7" x14ac:dyDescent="0.55000000000000004">
      <c r="B328" s="84" t="s">
        <v>393</v>
      </c>
      <c r="C328" s="46" t="s">
        <v>394</v>
      </c>
      <c r="D328" s="47"/>
      <c r="E328" s="48">
        <v>78593478</v>
      </c>
      <c r="F328" s="48">
        <v>81588383</v>
      </c>
      <c r="G328" s="48">
        <f t="shared" si="5"/>
        <v>-2994905</v>
      </c>
    </row>
    <row r="329" spans="2:7" x14ac:dyDescent="0.55000000000000004">
      <c r="B329" s="85"/>
      <c r="C329" s="46" t="s">
        <v>395</v>
      </c>
      <c r="D329" s="47"/>
      <c r="E329" s="48">
        <f xml:space="preserve"> +E327 +E328</f>
        <v>80292683</v>
      </c>
      <c r="F329" s="48">
        <f xml:space="preserve"> +F327 +F328</f>
        <v>78593478</v>
      </c>
      <c r="G329" s="48">
        <f t="shared" si="5"/>
        <v>1699205</v>
      </c>
    </row>
    <row r="330" spans="2:7" x14ac:dyDescent="0.55000000000000004">
      <c r="B330" s="85"/>
      <c r="C330" s="46" t="s">
        <v>396</v>
      </c>
      <c r="D330" s="47"/>
      <c r="E330" s="48"/>
      <c r="F330" s="48"/>
      <c r="G330" s="48">
        <f t="shared" si="5"/>
        <v>0</v>
      </c>
    </row>
    <row r="331" spans="2:7" x14ac:dyDescent="0.55000000000000004">
      <c r="B331" s="85"/>
      <c r="C331" s="46" t="s">
        <v>397</v>
      </c>
      <c r="D331" s="47"/>
      <c r="E331" s="48"/>
      <c r="F331" s="48"/>
      <c r="G331" s="48">
        <f t="shared" si="5"/>
        <v>0</v>
      </c>
    </row>
    <row r="332" spans="2:7" x14ac:dyDescent="0.55000000000000004">
      <c r="B332" s="85"/>
      <c r="C332" s="46" t="s">
        <v>398</v>
      </c>
      <c r="D332" s="47"/>
      <c r="E332" s="48"/>
      <c r="F332" s="48"/>
      <c r="G332" s="48">
        <f t="shared" si="5"/>
        <v>0</v>
      </c>
    </row>
    <row r="333" spans="2:7" x14ac:dyDescent="0.55000000000000004">
      <c r="B333" s="86"/>
      <c r="C333" s="46" t="s">
        <v>399</v>
      </c>
      <c r="D333" s="47"/>
      <c r="E333" s="48">
        <f xml:space="preserve"> +E329 +E330 +E331 - E332</f>
        <v>80292683</v>
      </c>
      <c r="F333" s="48">
        <f xml:space="preserve"> +F329 +F330 +F331 - F332</f>
        <v>78593478</v>
      </c>
      <c r="G333" s="48">
        <f t="shared" si="5"/>
        <v>1699205</v>
      </c>
    </row>
  </sheetData>
  <mergeCells count="13">
    <mergeCell ref="B2:G2"/>
    <mergeCell ref="B3:G3"/>
    <mergeCell ref="B5:D5"/>
    <mergeCell ref="B6:B263"/>
    <mergeCell ref="C6:C184"/>
    <mergeCell ref="C185:C262"/>
    <mergeCell ref="B328:B333"/>
    <mergeCell ref="B264:B290"/>
    <mergeCell ref="C264:C277"/>
    <mergeCell ref="C278:C289"/>
    <mergeCell ref="B292:B326"/>
    <mergeCell ref="C292:C309"/>
    <mergeCell ref="C310:C325"/>
  </mergeCells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B3D8B-0575-4B68-B8A7-3AB7688A112B}">
  <dimension ref="B1:G333"/>
  <sheetViews>
    <sheetView workbookViewId="0">
      <selection sqref="A1:XFD1048576"/>
    </sheetView>
  </sheetViews>
  <sheetFormatPr defaultRowHeight="18" x14ac:dyDescent="0.55000000000000004"/>
  <cols>
    <col min="1" max="3" width="2.83203125" customWidth="1"/>
    <col min="4" max="4" width="59.75" customWidth="1"/>
    <col min="5" max="7" width="20.75" customWidth="1"/>
  </cols>
  <sheetData>
    <row r="1" spans="2:7" ht="22" x14ac:dyDescent="0.55000000000000004">
      <c r="B1" s="1"/>
      <c r="C1" s="1"/>
      <c r="D1" s="1"/>
      <c r="E1" s="2"/>
      <c r="F1" s="2"/>
      <c r="G1" s="3" t="s">
        <v>412</v>
      </c>
    </row>
    <row r="2" spans="2:7" ht="22" x14ac:dyDescent="0.55000000000000004">
      <c r="B2" s="69" t="s">
        <v>413</v>
      </c>
      <c r="C2" s="69"/>
      <c r="D2" s="69"/>
      <c r="E2" s="69"/>
      <c r="F2" s="69"/>
      <c r="G2" s="69"/>
    </row>
    <row r="3" spans="2:7" ht="22" x14ac:dyDescent="0.55000000000000004">
      <c r="B3" s="70" t="s">
        <v>2</v>
      </c>
      <c r="C3" s="70"/>
      <c r="D3" s="70"/>
      <c r="E3" s="70"/>
      <c r="F3" s="70"/>
      <c r="G3" s="70"/>
    </row>
    <row r="4" spans="2:7" x14ac:dyDescent="0.55000000000000004">
      <c r="B4" s="4"/>
      <c r="C4" s="4"/>
      <c r="D4" s="4"/>
      <c r="E4" s="4"/>
      <c r="F4" s="2"/>
      <c r="G4" s="4" t="s">
        <v>3</v>
      </c>
    </row>
    <row r="5" spans="2:7" x14ac:dyDescent="0.55000000000000004">
      <c r="B5" s="71" t="s">
        <v>4</v>
      </c>
      <c r="C5" s="71"/>
      <c r="D5" s="71"/>
      <c r="E5" s="5" t="s">
        <v>320</v>
      </c>
      <c r="F5" s="5" t="s">
        <v>321</v>
      </c>
      <c r="G5" s="5" t="s">
        <v>322</v>
      </c>
    </row>
    <row r="6" spans="2:7" x14ac:dyDescent="0.55000000000000004">
      <c r="B6" s="87" t="s">
        <v>323</v>
      </c>
      <c r="C6" s="87" t="s">
        <v>324</v>
      </c>
      <c r="D6" s="40" t="s">
        <v>325</v>
      </c>
      <c r="E6" s="41">
        <f>+E7+E11+E19+E26+E29+E33+E45+E53</f>
        <v>0</v>
      </c>
      <c r="F6" s="41">
        <f>+F7+F11+F19+F26+F29+F33+F45+F53</f>
        <v>0</v>
      </c>
      <c r="G6" s="41">
        <f>E6-F6</f>
        <v>0</v>
      </c>
    </row>
    <row r="7" spans="2:7" x14ac:dyDescent="0.55000000000000004">
      <c r="B7" s="88"/>
      <c r="C7" s="88"/>
      <c r="D7" s="38" t="s">
        <v>414</v>
      </c>
      <c r="E7" s="21">
        <f>+E8+E9+E10</f>
        <v>0</v>
      </c>
      <c r="F7" s="21">
        <f>+F8+F9+F10</f>
        <v>0</v>
      </c>
      <c r="G7" s="21">
        <f t="shared" ref="G7:G70" si="0">E7-F7</f>
        <v>0</v>
      </c>
    </row>
    <row r="8" spans="2:7" x14ac:dyDescent="0.55000000000000004">
      <c r="B8" s="88"/>
      <c r="C8" s="88"/>
      <c r="D8" s="38" t="s">
        <v>415</v>
      </c>
      <c r="E8" s="21"/>
      <c r="F8" s="21"/>
      <c r="G8" s="21">
        <f t="shared" si="0"/>
        <v>0</v>
      </c>
    </row>
    <row r="9" spans="2:7" x14ac:dyDescent="0.55000000000000004">
      <c r="B9" s="88"/>
      <c r="C9" s="88"/>
      <c r="D9" s="38" t="s">
        <v>416</v>
      </c>
      <c r="E9" s="21"/>
      <c r="F9" s="21"/>
      <c r="G9" s="21">
        <f t="shared" si="0"/>
        <v>0</v>
      </c>
    </row>
    <row r="10" spans="2:7" x14ac:dyDescent="0.55000000000000004">
      <c r="B10" s="88"/>
      <c r="C10" s="88"/>
      <c r="D10" s="38" t="s">
        <v>417</v>
      </c>
      <c r="E10" s="21"/>
      <c r="F10" s="21"/>
      <c r="G10" s="21">
        <f t="shared" si="0"/>
        <v>0</v>
      </c>
    </row>
    <row r="11" spans="2:7" x14ac:dyDescent="0.55000000000000004">
      <c r="B11" s="88"/>
      <c r="C11" s="88"/>
      <c r="D11" s="38" t="s">
        <v>418</v>
      </c>
      <c r="E11" s="21">
        <f>+E12+E13+E14+E15+E16+E17+E18</f>
        <v>0</v>
      </c>
      <c r="F11" s="21">
        <f>+F12+F13+F14+F15+F16+F17+F18</f>
        <v>0</v>
      </c>
      <c r="G11" s="21">
        <f t="shared" si="0"/>
        <v>0</v>
      </c>
    </row>
    <row r="12" spans="2:7" x14ac:dyDescent="0.55000000000000004">
      <c r="B12" s="88"/>
      <c r="C12" s="88"/>
      <c r="D12" s="38" t="s">
        <v>415</v>
      </c>
      <c r="E12" s="21"/>
      <c r="F12" s="21"/>
      <c r="G12" s="21">
        <f t="shared" si="0"/>
        <v>0</v>
      </c>
    </row>
    <row r="13" spans="2:7" x14ac:dyDescent="0.55000000000000004">
      <c r="B13" s="88"/>
      <c r="C13" s="88"/>
      <c r="D13" s="38" t="s">
        <v>419</v>
      </c>
      <c r="E13" s="21"/>
      <c r="F13" s="21"/>
      <c r="G13" s="21">
        <f t="shared" si="0"/>
        <v>0</v>
      </c>
    </row>
    <row r="14" spans="2:7" x14ac:dyDescent="0.55000000000000004">
      <c r="B14" s="88"/>
      <c r="C14" s="88"/>
      <c r="D14" s="38" t="s">
        <v>420</v>
      </c>
      <c r="E14" s="21"/>
      <c r="F14" s="21"/>
      <c r="G14" s="21">
        <f t="shared" si="0"/>
        <v>0</v>
      </c>
    </row>
    <row r="15" spans="2:7" x14ac:dyDescent="0.55000000000000004">
      <c r="B15" s="88"/>
      <c r="C15" s="88"/>
      <c r="D15" s="38" t="s">
        <v>421</v>
      </c>
      <c r="E15" s="21"/>
      <c r="F15" s="21"/>
      <c r="G15" s="21">
        <f t="shared" si="0"/>
        <v>0</v>
      </c>
    </row>
    <row r="16" spans="2:7" x14ac:dyDescent="0.55000000000000004">
      <c r="B16" s="88"/>
      <c r="C16" s="88"/>
      <c r="D16" s="38" t="s">
        <v>422</v>
      </c>
      <c r="E16" s="21"/>
      <c r="F16" s="21"/>
      <c r="G16" s="21">
        <f t="shared" si="0"/>
        <v>0</v>
      </c>
    </row>
    <row r="17" spans="2:7" x14ac:dyDescent="0.55000000000000004">
      <c r="B17" s="88"/>
      <c r="C17" s="88"/>
      <c r="D17" s="38" t="s">
        <v>423</v>
      </c>
      <c r="E17" s="21"/>
      <c r="F17" s="21"/>
      <c r="G17" s="21">
        <f t="shared" si="0"/>
        <v>0</v>
      </c>
    </row>
    <row r="18" spans="2:7" x14ac:dyDescent="0.55000000000000004">
      <c r="B18" s="88"/>
      <c r="C18" s="88"/>
      <c r="D18" s="38" t="s">
        <v>424</v>
      </c>
      <c r="E18" s="21"/>
      <c r="F18" s="21"/>
      <c r="G18" s="21">
        <f t="shared" si="0"/>
        <v>0</v>
      </c>
    </row>
    <row r="19" spans="2:7" x14ac:dyDescent="0.55000000000000004">
      <c r="B19" s="88"/>
      <c r="C19" s="88"/>
      <c r="D19" s="38" t="s">
        <v>425</v>
      </c>
      <c r="E19" s="21">
        <f>+E20+E21+E22+E23+E24+E25</f>
        <v>0</v>
      </c>
      <c r="F19" s="21">
        <f>+F20+F21+F22+F23+F24+F25</f>
        <v>0</v>
      </c>
      <c r="G19" s="21">
        <f t="shared" si="0"/>
        <v>0</v>
      </c>
    </row>
    <row r="20" spans="2:7" x14ac:dyDescent="0.55000000000000004">
      <c r="B20" s="88"/>
      <c r="C20" s="88"/>
      <c r="D20" s="38" t="s">
        <v>415</v>
      </c>
      <c r="E20" s="21"/>
      <c r="F20" s="21"/>
      <c r="G20" s="21">
        <f t="shared" si="0"/>
        <v>0</v>
      </c>
    </row>
    <row r="21" spans="2:7" x14ac:dyDescent="0.55000000000000004">
      <c r="B21" s="88"/>
      <c r="C21" s="88"/>
      <c r="D21" s="38" t="s">
        <v>419</v>
      </c>
      <c r="E21" s="21"/>
      <c r="F21" s="21"/>
      <c r="G21" s="21">
        <f t="shared" si="0"/>
        <v>0</v>
      </c>
    </row>
    <row r="22" spans="2:7" x14ac:dyDescent="0.55000000000000004">
      <c r="B22" s="88"/>
      <c r="C22" s="88"/>
      <c r="D22" s="38" t="s">
        <v>420</v>
      </c>
      <c r="E22" s="21"/>
      <c r="F22" s="21"/>
      <c r="G22" s="21">
        <f t="shared" si="0"/>
        <v>0</v>
      </c>
    </row>
    <row r="23" spans="2:7" x14ac:dyDescent="0.55000000000000004">
      <c r="B23" s="88"/>
      <c r="C23" s="88"/>
      <c r="D23" s="38" t="s">
        <v>421</v>
      </c>
      <c r="E23" s="21"/>
      <c r="F23" s="21"/>
      <c r="G23" s="21">
        <f t="shared" si="0"/>
        <v>0</v>
      </c>
    </row>
    <row r="24" spans="2:7" x14ac:dyDescent="0.55000000000000004">
      <c r="B24" s="88"/>
      <c r="C24" s="88"/>
      <c r="D24" s="38" t="s">
        <v>422</v>
      </c>
      <c r="E24" s="21"/>
      <c r="F24" s="21"/>
      <c r="G24" s="21">
        <f t="shared" si="0"/>
        <v>0</v>
      </c>
    </row>
    <row r="25" spans="2:7" x14ac:dyDescent="0.55000000000000004">
      <c r="B25" s="88"/>
      <c r="C25" s="88"/>
      <c r="D25" s="38" t="s">
        <v>423</v>
      </c>
      <c r="E25" s="21"/>
      <c r="F25" s="21"/>
      <c r="G25" s="21">
        <f t="shared" si="0"/>
        <v>0</v>
      </c>
    </row>
    <row r="26" spans="2:7" x14ac:dyDescent="0.55000000000000004">
      <c r="B26" s="88"/>
      <c r="C26" s="88"/>
      <c r="D26" s="38" t="s">
        <v>426</v>
      </c>
      <c r="E26" s="21">
        <f>+E27+E28</f>
        <v>0</v>
      </c>
      <c r="F26" s="21">
        <f>+F27+F28</f>
        <v>0</v>
      </c>
      <c r="G26" s="21">
        <f t="shared" si="0"/>
        <v>0</v>
      </c>
    </row>
    <row r="27" spans="2:7" x14ac:dyDescent="0.55000000000000004">
      <c r="B27" s="88"/>
      <c r="C27" s="88"/>
      <c r="D27" s="38" t="s">
        <v>427</v>
      </c>
      <c r="E27" s="21"/>
      <c r="F27" s="21"/>
      <c r="G27" s="21">
        <f t="shared" si="0"/>
        <v>0</v>
      </c>
    </row>
    <row r="28" spans="2:7" x14ac:dyDescent="0.55000000000000004">
      <c r="B28" s="88"/>
      <c r="C28" s="88"/>
      <c r="D28" s="38" t="s">
        <v>428</v>
      </c>
      <c r="E28" s="21"/>
      <c r="F28" s="21"/>
      <c r="G28" s="21">
        <f t="shared" si="0"/>
        <v>0</v>
      </c>
    </row>
    <row r="29" spans="2:7" x14ac:dyDescent="0.55000000000000004">
      <c r="B29" s="88"/>
      <c r="C29" s="88"/>
      <c r="D29" s="38" t="s">
        <v>429</v>
      </c>
      <c r="E29" s="21">
        <f>+E30+E31+E32</f>
        <v>0</v>
      </c>
      <c r="F29" s="21">
        <f>+F30+F31+F32</f>
        <v>0</v>
      </c>
      <c r="G29" s="21">
        <f t="shared" si="0"/>
        <v>0</v>
      </c>
    </row>
    <row r="30" spans="2:7" x14ac:dyDescent="0.55000000000000004">
      <c r="B30" s="88"/>
      <c r="C30" s="88"/>
      <c r="D30" s="38" t="s">
        <v>430</v>
      </c>
      <c r="E30" s="21"/>
      <c r="F30" s="21"/>
      <c r="G30" s="21">
        <f t="shared" si="0"/>
        <v>0</v>
      </c>
    </row>
    <row r="31" spans="2:7" x14ac:dyDescent="0.55000000000000004">
      <c r="B31" s="88"/>
      <c r="C31" s="88"/>
      <c r="D31" s="38" t="s">
        <v>431</v>
      </c>
      <c r="E31" s="21"/>
      <c r="F31" s="21"/>
      <c r="G31" s="21">
        <f t="shared" si="0"/>
        <v>0</v>
      </c>
    </row>
    <row r="32" spans="2:7" x14ac:dyDescent="0.55000000000000004">
      <c r="B32" s="88"/>
      <c r="C32" s="88"/>
      <c r="D32" s="38" t="s">
        <v>432</v>
      </c>
      <c r="E32" s="21"/>
      <c r="F32" s="21"/>
      <c r="G32" s="21">
        <f t="shared" si="0"/>
        <v>0</v>
      </c>
    </row>
    <row r="33" spans="2:7" x14ac:dyDescent="0.55000000000000004">
      <c r="B33" s="88"/>
      <c r="C33" s="88"/>
      <c r="D33" s="38" t="s">
        <v>433</v>
      </c>
      <c r="E33" s="21">
        <f>+E34+E35+E36+E37+E38+E39+E40+E41+E42+E43+E44</f>
        <v>0</v>
      </c>
      <c r="F33" s="21">
        <f>+F34+F35+F36+F37+F38+F39+F40+F41+F42+F43+F44</f>
        <v>0</v>
      </c>
      <c r="G33" s="21">
        <f t="shared" si="0"/>
        <v>0</v>
      </c>
    </row>
    <row r="34" spans="2:7" x14ac:dyDescent="0.55000000000000004">
      <c r="B34" s="88"/>
      <c r="C34" s="88"/>
      <c r="D34" s="38" t="s">
        <v>434</v>
      </c>
      <c r="E34" s="21"/>
      <c r="F34" s="21"/>
      <c r="G34" s="21">
        <f t="shared" si="0"/>
        <v>0</v>
      </c>
    </row>
    <row r="35" spans="2:7" x14ac:dyDescent="0.55000000000000004">
      <c r="B35" s="88"/>
      <c r="C35" s="88"/>
      <c r="D35" s="38" t="s">
        <v>435</v>
      </c>
      <c r="E35" s="21"/>
      <c r="F35" s="21"/>
      <c r="G35" s="21">
        <f t="shared" si="0"/>
        <v>0</v>
      </c>
    </row>
    <row r="36" spans="2:7" x14ac:dyDescent="0.55000000000000004">
      <c r="B36" s="88"/>
      <c r="C36" s="88"/>
      <c r="D36" s="38" t="s">
        <v>436</v>
      </c>
      <c r="E36" s="21"/>
      <c r="F36" s="21"/>
      <c r="G36" s="21">
        <f t="shared" si="0"/>
        <v>0</v>
      </c>
    </row>
    <row r="37" spans="2:7" x14ac:dyDescent="0.55000000000000004">
      <c r="B37" s="88"/>
      <c r="C37" s="88"/>
      <c r="D37" s="38" t="s">
        <v>437</v>
      </c>
      <c r="E37" s="21"/>
      <c r="F37" s="21"/>
      <c r="G37" s="21">
        <f t="shared" si="0"/>
        <v>0</v>
      </c>
    </row>
    <row r="38" spans="2:7" x14ac:dyDescent="0.55000000000000004">
      <c r="B38" s="88"/>
      <c r="C38" s="88"/>
      <c r="D38" s="38" t="s">
        <v>438</v>
      </c>
      <c r="E38" s="21"/>
      <c r="F38" s="21"/>
      <c r="G38" s="21">
        <f t="shared" si="0"/>
        <v>0</v>
      </c>
    </row>
    <row r="39" spans="2:7" x14ac:dyDescent="0.55000000000000004">
      <c r="B39" s="88"/>
      <c r="C39" s="88"/>
      <c r="D39" s="38" t="s">
        <v>439</v>
      </c>
      <c r="E39" s="21"/>
      <c r="F39" s="21"/>
      <c r="G39" s="21">
        <f t="shared" si="0"/>
        <v>0</v>
      </c>
    </row>
    <row r="40" spans="2:7" x14ac:dyDescent="0.55000000000000004">
      <c r="B40" s="88"/>
      <c r="C40" s="88"/>
      <c r="D40" s="38" t="s">
        <v>440</v>
      </c>
      <c r="E40" s="21"/>
      <c r="F40" s="21"/>
      <c r="G40" s="21">
        <f t="shared" si="0"/>
        <v>0</v>
      </c>
    </row>
    <row r="41" spans="2:7" x14ac:dyDescent="0.55000000000000004">
      <c r="B41" s="88"/>
      <c r="C41" s="88"/>
      <c r="D41" s="38" t="s">
        <v>441</v>
      </c>
      <c r="E41" s="21"/>
      <c r="F41" s="21"/>
      <c r="G41" s="21">
        <f t="shared" si="0"/>
        <v>0</v>
      </c>
    </row>
    <row r="42" spans="2:7" x14ac:dyDescent="0.55000000000000004">
      <c r="B42" s="88"/>
      <c r="C42" s="88"/>
      <c r="D42" s="38" t="s">
        <v>442</v>
      </c>
      <c r="E42" s="21"/>
      <c r="F42" s="21"/>
      <c r="G42" s="21">
        <f t="shared" si="0"/>
        <v>0</v>
      </c>
    </row>
    <row r="43" spans="2:7" x14ac:dyDescent="0.55000000000000004">
      <c r="B43" s="88"/>
      <c r="C43" s="88"/>
      <c r="D43" s="38" t="s">
        <v>443</v>
      </c>
      <c r="E43" s="21"/>
      <c r="F43" s="21"/>
      <c r="G43" s="21">
        <f t="shared" si="0"/>
        <v>0</v>
      </c>
    </row>
    <row r="44" spans="2:7" x14ac:dyDescent="0.55000000000000004">
      <c r="B44" s="88"/>
      <c r="C44" s="88"/>
      <c r="D44" s="38" t="s">
        <v>444</v>
      </c>
      <c r="E44" s="21"/>
      <c r="F44" s="21"/>
      <c r="G44" s="21">
        <f t="shared" si="0"/>
        <v>0</v>
      </c>
    </row>
    <row r="45" spans="2:7" x14ac:dyDescent="0.55000000000000004">
      <c r="B45" s="88"/>
      <c r="C45" s="88"/>
      <c r="D45" s="38" t="s">
        <v>445</v>
      </c>
      <c r="E45" s="21">
        <f>+E46+E47+E48+E49+E50+E51+E52</f>
        <v>0</v>
      </c>
      <c r="F45" s="21">
        <f>+F46+F47+F48+F49+F50+F51+F52</f>
        <v>0</v>
      </c>
      <c r="G45" s="21">
        <f t="shared" si="0"/>
        <v>0</v>
      </c>
    </row>
    <row r="46" spans="2:7" x14ac:dyDescent="0.55000000000000004">
      <c r="B46" s="88"/>
      <c r="C46" s="88"/>
      <c r="D46" s="38" t="s">
        <v>446</v>
      </c>
      <c r="E46" s="21"/>
      <c r="F46" s="21"/>
      <c r="G46" s="21">
        <f t="shared" si="0"/>
        <v>0</v>
      </c>
    </row>
    <row r="47" spans="2:7" x14ac:dyDescent="0.55000000000000004">
      <c r="B47" s="88"/>
      <c r="C47" s="88"/>
      <c r="D47" s="38" t="s">
        <v>447</v>
      </c>
      <c r="E47" s="21"/>
      <c r="F47" s="21"/>
      <c r="G47" s="21">
        <f t="shared" si="0"/>
        <v>0</v>
      </c>
    </row>
    <row r="48" spans="2:7" x14ac:dyDescent="0.55000000000000004">
      <c r="B48" s="88"/>
      <c r="C48" s="88"/>
      <c r="D48" s="38" t="s">
        <v>448</v>
      </c>
      <c r="E48" s="21"/>
      <c r="F48" s="21"/>
      <c r="G48" s="21">
        <f t="shared" si="0"/>
        <v>0</v>
      </c>
    </row>
    <row r="49" spans="2:7" x14ac:dyDescent="0.55000000000000004">
      <c r="B49" s="88"/>
      <c r="C49" s="88"/>
      <c r="D49" s="38" t="s">
        <v>449</v>
      </c>
      <c r="E49" s="21"/>
      <c r="F49" s="21"/>
      <c r="G49" s="21">
        <f t="shared" si="0"/>
        <v>0</v>
      </c>
    </row>
    <row r="50" spans="2:7" x14ac:dyDescent="0.55000000000000004">
      <c r="B50" s="88"/>
      <c r="C50" s="88"/>
      <c r="D50" s="38" t="s">
        <v>450</v>
      </c>
      <c r="E50" s="21"/>
      <c r="F50" s="21"/>
      <c r="G50" s="21">
        <f t="shared" si="0"/>
        <v>0</v>
      </c>
    </row>
    <row r="51" spans="2:7" x14ac:dyDescent="0.55000000000000004">
      <c r="B51" s="88"/>
      <c r="C51" s="88"/>
      <c r="D51" s="38" t="s">
        <v>451</v>
      </c>
      <c r="E51" s="21"/>
      <c r="F51" s="21"/>
      <c r="G51" s="21">
        <f t="shared" si="0"/>
        <v>0</v>
      </c>
    </row>
    <row r="52" spans="2:7" x14ac:dyDescent="0.55000000000000004">
      <c r="B52" s="88"/>
      <c r="C52" s="88"/>
      <c r="D52" s="38" t="s">
        <v>452</v>
      </c>
      <c r="E52" s="21"/>
      <c r="F52" s="21"/>
      <c r="G52" s="21">
        <f t="shared" si="0"/>
        <v>0</v>
      </c>
    </row>
    <row r="53" spans="2:7" x14ac:dyDescent="0.55000000000000004">
      <c r="B53" s="88"/>
      <c r="C53" s="88"/>
      <c r="D53" s="38" t="s">
        <v>149</v>
      </c>
      <c r="E53" s="21"/>
      <c r="F53" s="21"/>
      <c r="G53" s="21">
        <f t="shared" si="0"/>
        <v>0</v>
      </c>
    </row>
    <row r="54" spans="2:7" x14ac:dyDescent="0.55000000000000004">
      <c r="B54" s="88"/>
      <c r="C54" s="88"/>
      <c r="D54" s="38" t="s">
        <v>326</v>
      </c>
      <c r="E54" s="21">
        <f>+E55+E60+E66</f>
        <v>0</v>
      </c>
      <c r="F54" s="21">
        <f>+F55+F60+F66</f>
        <v>0</v>
      </c>
      <c r="G54" s="21">
        <f t="shared" si="0"/>
        <v>0</v>
      </c>
    </row>
    <row r="55" spans="2:7" x14ac:dyDescent="0.55000000000000004">
      <c r="B55" s="88"/>
      <c r="C55" s="88"/>
      <c r="D55" s="38" t="s">
        <v>453</v>
      </c>
      <c r="E55" s="21">
        <f>+E56+E57+E58+E59</f>
        <v>0</v>
      </c>
      <c r="F55" s="21">
        <f>+F56+F57+F58+F59</f>
        <v>0</v>
      </c>
      <c r="G55" s="21">
        <f t="shared" si="0"/>
        <v>0</v>
      </c>
    </row>
    <row r="56" spans="2:7" x14ac:dyDescent="0.55000000000000004">
      <c r="B56" s="88"/>
      <c r="C56" s="88"/>
      <c r="D56" s="38" t="s">
        <v>454</v>
      </c>
      <c r="E56" s="21"/>
      <c r="F56" s="21"/>
      <c r="G56" s="21">
        <f t="shared" si="0"/>
        <v>0</v>
      </c>
    </row>
    <row r="57" spans="2:7" x14ac:dyDescent="0.55000000000000004">
      <c r="B57" s="88"/>
      <c r="C57" s="88"/>
      <c r="D57" s="38" t="s">
        <v>430</v>
      </c>
      <c r="E57" s="21"/>
      <c r="F57" s="21"/>
      <c r="G57" s="21">
        <f t="shared" si="0"/>
        <v>0</v>
      </c>
    </row>
    <row r="58" spans="2:7" x14ac:dyDescent="0.55000000000000004">
      <c r="B58" s="88"/>
      <c r="C58" s="88"/>
      <c r="D58" s="38" t="s">
        <v>444</v>
      </c>
      <c r="E58" s="21"/>
      <c r="F58" s="21"/>
      <c r="G58" s="21">
        <f t="shared" si="0"/>
        <v>0</v>
      </c>
    </row>
    <row r="59" spans="2:7" x14ac:dyDescent="0.55000000000000004">
      <c r="B59" s="88"/>
      <c r="C59" s="88"/>
      <c r="D59" s="38" t="s">
        <v>452</v>
      </c>
      <c r="E59" s="21"/>
      <c r="F59" s="21"/>
      <c r="G59" s="21">
        <f t="shared" si="0"/>
        <v>0</v>
      </c>
    </row>
    <row r="60" spans="2:7" x14ac:dyDescent="0.55000000000000004">
      <c r="B60" s="88"/>
      <c r="C60" s="88"/>
      <c r="D60" s="38" t="s">
        <v>455</v>
      </c>
      <c r="E60" s="21">
        <f>+E61+E62+E63+E64+E65</f>
        <v>0</v>
      </c>
      <c r="F60" s="21">
        <f>+F61+F62+F63+F64+F65</f>
        <v>0</v>
      </c>
      <c r="G60" s="21">
        <f t="shared" si="0"/>
        <v>0</v>
      </c>
    </row>
    <row r="61" spans="2:7" x14ac:dyDescent="0.55000000000000004">
      <c r="B61" s="88"/>
      <c r="C61" s="88"/>
      <c r="D61" s="38" t="s">
        <v>456</v>
      </c>
      <c r="E61" s="21"/>
      <c r="F61" s="21"/>
      <c r="G61" s="21">
        <f t="shared" si="0"/>
        <v>0</v>
      </c>
    </row>
    <row r="62" spans="2:7" x14ac:dyDescent="0.55000000000000004">
      <c r="B62" s="88"/>
      <c r="C62" s="88"/>
      <c r="D62" s="38" t="s">
        <v>444</v>
      </c>
      <c r="E62" s="21"/>
      <c r="F62" s="21"/>
      <c r="G62" s="21">
        <f t="shared" si="0"/>
        <v>0</v>
      </c>
    </row>
    <row r="63" spans="2:7" x14ac:dyDescent="0.55000000000000004">
      <c r="B63" s="88"/>
      <c r="C63" s="88"/>
      <c r="D63" s="38" t="s">
        <v>446</v>
      </c>
      <c r="E63" s="21"/>
      <c r="F63" s="21"/>
      <c r="G63" s="21">
        <f t="shared" si="0"/>
        <v>0</v>
      </c>
    </row>
    <row r="64" spans="2:7" x14ac:dyDescent="0.55000000000000004">
      <c r="B64" s="88"/>
      <c r="C64" s="88"/>
      <c r="D64" s="38" t="s">
        <v>447</v>
      </c>
      <c r="E64" s="21"/>
      <c r="F64" s="21"/>
      <c r="G64" s="21">
        <f t="shared" si="0"/>
        <v>0</v>
      </c>
    </row>
    <row r="65" spans="2:7" x14ac:dyDescent="0.55000000000000004">
      <c r="B65" s="88"/>
      <c r="C65" s="88"/>
      <c r="D65" s="38" t="s">
        <v>452</v>
      </c>
      <c r="E65" s="21"/>
      <c r="F65" s="21"/>
      <c r="G65" s="21">
        <f t="shared" si="0"/>
        <v>0</v>
      </c>
    </row>
    <row r="66" spans="2:7" x14ac:dyDescent="0.55000000000000004">
      <c r="B66" s="88"/>
      <c r="C66" s="88"/>
      <c r="D66" s="38" t="s">
        <v>445</v>
      </c>
      <c r="E66" s="21">
        <f>+E67+E68+E69</f>
        <v>0</v>
      </c>
      <c r="F66" s="21">
        <f>+F67+F68+F69</f>
        <v>0</v>
      </c>
      <c r="G66" s="21">
        <f t="shared" si="0"/>
        <v>0</v>
      </c>
    </row>
    <row r="67" spans="2:7" x14ac:dyDescent="0.55000000000000004">
      <c r="B67" s="88"/>
      <c r="C67" s="88"/>
      <c r="D67" s="38" t="s">
        <v>456</v>
      </c>
      <c r="E67" s="21"/>
      <c r="F67" s="21"/>
      <c r="G67" s="21">
        <f t="shared" si="0"/>
        <v>0</v>
      </c>
    </row>
    <row r="68" spans="2:7" x14ac:dyDescent="0.55000000000000004">
      <c r="B68" s="88"/>
      <c r="C68" s="88"/>
      <c r="D68" s="38" t="s">
        <v>444</v>
      </c>
      <c r="E68" s="21"/>
      <c r="F68" s="21"/>
      <c r="G68" s="21">
        <f t="shared" si="0"/>
        <v>0</v>
      </c>
    </row>
    <row r="69" spans="2:7" x14ac:dyDescent="0.55000000000000004">
      <c r="B69" s="88"/>
      <c r="C69" s="88"/>
      <c r="D69" s="38" t="s">
        <v>452</v>
      </c>
      <c r="E69" s="21"/>
      <c r="F69" s="21"/>
      <c r="G69" s="21">
        <f t="shared" si="0"/>
        <v>0</v>
      </c>
    </row>
    <row r="70" spans="2:7" x14ac:dyDescent="0.55000000000000004">
      <c r="B70" s="88"/>
      <c r="C70" s="88"/>
      <c r="D70" s="38" t="s">
        <v>327</v>
      </c>
      <c r="E70" s="21">
        <f>+E71+E74+E75</f>
        <v>0</v>
      </c>
      <c r="F70" s="21">
        <f>+F71+F74+F75</f>
        <v>0</v>
      </c>
      <c r="G70" s="21">
        <f t="shared" si="0"/>
        <v>0</v>
      </c>
    </row>
    <row r="71" spans="2:7" x14ac:dyDescent="0.55000000000000004">
      <c r="B71" s="88"/>
      <c r="C71" s="88"/>
      <c r="D71" s="38" t="s">
        <v>457</v>
      </c>
      <c r="E71" s="21">
        <f>+E72+E73</f>
        <v>0</v>
      </c>
      <c r="F71" s="21">
        <f>+F72+F73</f>
        <v>0</v>
      </c>
      <c r="G71" s="21">
        <f t="shared" ref="G71:G134" si="1">E71-F71</f>
        <v>0</v>
      </c>
    </row>
    <row r="72" spans="2:7" x14ac:dyDescent="0.55000000000000004">
      <c r="B72" s="88"/>
      <c r="C72" s="88"/>
      <c r="D72" s="38" t="s">
        <v>454</v>
      </c>
      <c r="E72" s="21"/>
      <c r="F72" s="21"/>
      <c r="G72" s="21">
        <f t="shared" si="1"/>
        <v>0</v>
      </c>
    </row>
    <row r="73" spans="2:7" x14ac:dyDescent="0.55000000000000004">
      <c r="B73" s="88"/>
      <c r="C73" s="88"/>
      <c r="D73" s="38" t="s">
        <v>430</v>
      </c>
      <c r="E73" s="21"/>
      <c r="F73" s="21"/>
      <c r="G73" s="21">
        <f t="shared" si="1"/>
        <v>0</v>
      </c>
    </row>
    <row r="74" spans="2:7" x14ac:dyDescent="0.55000000000000004">
      <c r="B74" s="88"/>
      <c r="C74" s="88"/>
      <c r="D74" s="38" t="s">
        <v>458</v>
      </c>
      <c r="E74" s="21"/>
      <c r="F74" s="21"/>
      <c r="G74" s="21">
        <f t="shared" si="1"/>
        <v>0</v>
      </c>
    </row>
    <row r="75" spans="2:7" x14ac:dyDescent="0.55000000000000004">
      <c r="B75" s="88"/>
      <c r="C75" s="88"/>
      <c r="D75" s="38" t="s">
        <v>445</v>
      </c>
      <c r="E75" s="21">
        <f>+E76+E77+E78+E79+E80</f>
        <v>0</v>
      </c>
      <c r="F75" s="21">
        <f>+F76+F77+F78+F79+F80</f>
        <v>0</v>
      </c>
      <c r="G75" s="21">
        <f t="shared" si="1"/>
        <v>0</v>
      </c>
    </row>
    <row r="76" spans="2:7" x14ac:dyDescent="0.55000000000000004">
      <c r="B76" s="88"/>
      <c r="C76" s="88"/>
      <c r="D76" s="38" t="s">
        <v>446</v>
      </c>
      <c r="E76" s="21"/>
      <c r="F76" s="21"/>
      <c r="G76" s="21">
        <f t="shared" si="1"/>
        <v>0</v>
      </c>
    </row>
    <row r="77" spans="2:7" x14ac:dyDescent="0.55000000000000004">
      <c r="B77" s="88"/>
      <c r="C77" s="88"/>
      <c r="D77" s="38" t="s">
        <v>447</v>
      </c>
      <c r="E77" s="21"/>
      <c r="F77" s="21"/>
      <c r="G77" s="21">
        <f t="shared" si="1"/>
        <v>0</v>
      </c>
    </row>
    <row r="78" spans="2:7" x14ac:dyDescent="0.55000000000000004">
      <c r="B78" s="88"/>
      <c r="C78" s="88"/>
      <c r="D78" s="38" t="s">
        <v>450</v>
      </c>
      <c r="E78" s="21"/>
      <c r="F78" s="21"/>
      <c r="G78" s="21">
        <f t="shared" si="1"/>
        <v>0</v>
      </c>
    </row>
    <row r="79" spans="2:7" x14ac:dyDescent="0.55000000000000004">
      <c r="B79" s="88"/>
      <c r="C79" s="88"/>
      <c r="D79" s="38" t="s">
        <v>451</v>
      </c>
      <c r="E79" s="21"/>
      <c r="F79" s="21"/>
      <c r="G79" s="21">
        <f t="shared" si="1"/>
        <v>0</v>
      </c>
    </row>
    <row r="80" spans="2:7" x14ac:dyDescent="0.55000000000000004">
      <c r="B80" s="88"/>
      <c r="C80" s="88"/>
      <c r="D80" s="38" t="s">
        <v>452</v>
      </c>
      <c r="E80" s="21"/>
      <c r="F80" s="21"/>
      <c r="G80" s="21">
        <f t="shared" si="1"/>
        <v>0</v>
      </c>
    </row>
    <row r="81" spans="2:7" x14ac:dyDescent="0.55000000000000004">
      <c r="B81" s="88"/>
      <c r="C81" s="88"/>
      <c r="D81" s="38" t="s">
        <v>328</v>
      </c>
      <c r="E81" s="21">
        <f>+E82+E85+E88+E91+E94+E95+E99+E100</f>
        <v>0</v>
      </c>
      <c r="F81" s="21">
        <f>+F82+F85+F88+F91+F94+F95+F99+F100</f>
        <v>0</v>
      </c>
      <c r="G81" s="21">
        <f t="shared" si="1"/>
        <v>0</v>
      </c>
    </row>
    <row r="82" spans="2:7" x14ac:dyDescent="0.55000000000000004">
      <c r="B82" s="88"/>
      <c r="C82" s="88"/>
      <c r="D82" s="38" t="s">
        <v>459</v>
      </c>
      <c r="E82" s="21">
        <f>+E83+E84</f>
        <v>0</v>
      </c>
      <c r="F82" s="21">
        <f>+F83+F84</f>
        <v>0</v>
      </c>
      <c r="G82" s="21">
        <f t="shared" si="1"/>
        <v>0</v>
      </c>
    </row>
    <row r="83" spans="2:7" x14ac:dyDescent="0.55000000000000004">
      <c r="B83" s="88"/>
      <c r="C83" s="88"/>
      <c r="D83" s="38" t="s">
        <v>460</v>
      </c>
      <c r="E83" s="21"/>
      <c r="F83" s="21"/>
      <c r="G83" s="21">
        <f t="shared" si="1"/>
        <v>0</v>
      </c>
    </row>
    <row r="84" spans="2:7" x14ac:dyDescent="0.55000000000000004">
      <c r="B84" s="88"/>
      <c r="C84" s="88"/>
      <c r="D84" s="38" t="s">
        <v>424</v>
      </c>
      <c r="E84" s="21"/>
      <c r="F84" s="21"/>
      <c r="G84" s="21">
        <f t="shared" si="1"/>
        <v>0</v>
      </c>
    </row>
    <row r="85" spans="2:7" x14ac:dyDescent="0.55000000000000004">
      <c r="B85" s="88"/>
      <c r="C85" s="88"/>
      <c r="D85" s="38" t="s">
        <v>461</v>
      </c>
      <c r="E85" s="21">
        <f>+E86+E87</f>
        <v>0</v>
      </c>
      <c r="F85" s="21">
        <f>+F86+F87</f>
        <v>0</v>
      </c>
      <c r="G85" s="21">
        <f t="shared" si="1"/>
        <v>0</v>
      </c>
    </row>
    <row r="86" spans="2:7" x14ac:dyDescent="0.55000000000000004">
      <c r="B86" s="88"/>
      <c r="C86" s="88"/>
      <c r="D86" s="38" t="s">
        <v>462</v>
      </c>
      <c r="E86" s="21"/>
      <c r="F86" s="21"/>
      <c r="G86" s="21">
        <f t="shared" si="1"/>
        <v>0</v>
      </c>
    </row>
    <row r="87" spans="2:7" x14ac:dyDescent="0.55000000000000004">
      <c r="B87" s="88"/>
      <c r="C87" s="88"/>
      <c r="D87" s="38" t="s">
        <v>424</v>
      </c>
      <c r="E87" s="21"/>
      <c r="F87" s="21"/>
      <c r="G87" s="21">
        <f t="shared" si="1"/>
        <v>0</v>
      </c>
    </row>
    <row r="88" spans="2:7" x14ac:dyDescent="0.55000000000000004">
      <c r="B88" s="88"/>
      <c r="C88" s="88"/>
      <c r="D88" s="38" t="s">
        <v>463</v>
      </c>
      <c r="E88" s="21">
        <f>+E89+E90</f>
        <v>0</v>
      </c>
      <c r="F88" s="21">
        <f>+F89+F90</f>
        <v>0</v>
      </c>
      <c r="G88" s="21">
        <f t="shared" si="1"/>
        <v>0</v>
      </c>
    </row>
    <row r="89" spans="2:7" x14ac:dyDescent="0.55000000000000004">
      <c r="B89" s="88"/>
      <c r="C89" s="88"/>
      <c r="D89" s="38" t="s">
        <v>464</v>
      </c>
      <c r="E89" s="21"/>
      <c r="F89" s="21"/>
      <c r="G89" s="21">
        <f t="shared" si="1"/>
        <v>0</v>
      </c>
    </row>
    <row r="90" spans="2:7" x14ac:dyDescent="0.55000000000000004">
      <c r="B90" s="88"/>
      <c r="C90" s="88"/>
      <c r="D90" s="38" t="s">
        <v>424</v>
      </c>
      <c r="E90" s="21"/>
      <c r="F90" s="21"/>
      <c r="G90" s="21">
        <f t="shared" si="1"/>
        <v>0</v>
      </c>
    </row>
    <row r="91" spans="2:7" x14ac:dyDescent="0.55000000000000004">
      <c r="B91" s="88"/>
      <c r="C91" s="88"/>
      <c r="D91" s="38" t="s">
        <v>465</v>
      </c>
      <c r="E91" s="21">
        <f>+E92+E93</f>
        <v>0</v>
      </c>
      <c r="F91" s="21">
        <f>+F92+F93</f>
        <v>0</v>
      </c>
      <c r="G91" s="21">
        <f t="shared" si="1"/>
        <v>0</v>
      </c>
    </row>
    <row r="92" spans="2:7" x14ac:dyDescent="0.55000000000000004">
      <c r="B92" s="88"/>
      <c r="C92" s="88"/>
      <c r="D92" s="38" t="s">
        <v>466</v>
      </c>
      <c r="E92" s="21"/>
      <c r="F92" s="21"/>
      <c r="G92" s="21">
        <f t="shared" si="1"/>
        <v>0</v>
      </c>
    </row>
    <row r="93" spans="2:7" x14ac:dyDescent="0.55000000000000004">
      <c r="B93" s="88"/>
      <c r="C93" s="88"/>
      <c r="D93" s="38" t="s">
        <v>424</v>
      </c>
      <c r="E93" s="21"/>
      <c r="F93" s="21"/>
      <c r="G93" s="21">
        <f t="shared" si="1"/>
        <v>0</v>
      </c>
    </row>
    <row r="94" spans="2:7" x14ac:dyDescent="0.55000000000000004">
      <c r="B94" s="88"/>
      <c r="C94" s="88"/>
      <c r="D94" s="38" t="s">
        <v>467</v>
      </c>
      <c r="E94" s="21"/>
      <c r="F94" s="21"/>
      <c r="G94" s="21">
        <f t="shared" si="1"/>
        <v>0</v>
      </c>
    </row>
    <row r="95" spans="2:7" x14ac:dyDescent="0.55000000000000004">
      <c r="B95" s="88"/>
      <c r="C95" s="88"/>
      <c r="D95" s="38" t="s">
        <v>433</v>
      </c>
      <c r="E95" s="21">
        <f>+E96+E97+E98</f>
        <v>0</v>
      </c>
      <c r="F95" s="21">
        <f>+F96+F97+F98</f>
        <v>0</v>
      </c>
      <c r="G95" s="21">
        <f t="shared" si="1"/>
        <v>0</v>
      </c>
    </row>
    <row r="96" spans="2:7" x14ac:dyDescent="0.55000000000000004">
      <c r="B96" s="88"/>
      <c r="C96" s="88"/>
      <c r="D96" s="38" t="s">
        <v>468</v>
      </c>
      <c r="E96" s="21"/>
      <c r="F96" s="21"/>
      <c r="G96" s="21">
        <f t="shared" si="1"/>
        <v>0</v>
      </c>
    </row>
    <row r="97" spans="2:7" x14ac:dyDescent="0.55000000000000004">
      <c r="B97" s="88"/>
      <c r="C97" s="88"/>
      <c r="D97" s="38" t="s">
        <v>469</v>
      </c>
      <c r="E97" s="21"/>
      <c r="F97" s="21"/>
      <c r="G97" s="21">
        <f t="shared" si="1"/>
        <v>0</v>
      </c>
    </row>
    <row r="98" spans="2:7" x14ac:dyDescent="0.55000000000000004">
      <c r="B98" s="88"/>
      <c r="C98" s="88"/>
      <c r="D98" s="38" t="s">
        <v>444</v>
      </c>
      <c r="E98" s="21"/>
      <c r="F98" s="21"/>
      <c r="G98" s="21">
        <f t="shared" si="1"/>
        <v>0</v>
      </c>
    </row>
    <row r="99" spans="2:7" x14ac:dyDescent="0.55000000000000004">
      <c r="B99" s="88"/>
      <c r="C99" s="88"/>
      <c r="D99" s="38" t="s">
        <v>458</v>
      </c>
      <c r="E99" s="21"/>
      <c r="F99" s="21"/>
      <c r="G99" s="21">
        <f t="shared" si="1"/>
        <v>0</v>
      </c>
    </row>
    <row r="100" spans="2:7" x14ac:dyDescent="0.55000000000000004">
      <c r="B100" s="88"/>
      <c r="C100" s="88"/>
      <c r="D100" s="38" t="s">
        <v>445</v>
      </c>
      <c r="E100" s="21">
        <f>+E101+E102+E103+E104+E105</f>
        <v>0</v>
      </c>
      <c r="F100" s="21">
        <f>+F101+F102+F103+F104+F105</f>
        <v>0</v>
      </c>
      <c r="G100" s="21">
        <f t="shared" si="1"/>
        <v>0</v>
      </c>
    </row>
    <row r="101" spans="2:7" x14ac:dyDescent="0.55000000000000004">
      <c r="B101" s="88"/>
      <c r="C101" s="88"/>
      <c r="D101" s="38" t="s">
        <v>446</v>
      </c>
      <c r="E101" s="21"/>
      <c r="F101" s="21"/>
      <c r="G101" s="21">
        <f t="shared" si="1"/>
        <v>0</v>
      </c>
    </row>
    <row r="102" spans="2:7" x14ac:dyDescent="0.55000000000000004">
      <c r="B102" s="88"/>
      <c r="C102" s="88"/>
      <c r="D102" s="38" t="s">
        <v>447</v>
      </c>
      <c r="E102" s="21"/>
      <c r="F102" s="21"/>
      <c r="G102" s="21">
        <f t="shared" si="1"/>
        <v>0</v>
      </c>
    </row>
    <row r="103" spans="2:7" x14ac:dyDescent="0.55000000000000004">
      <c r="B103" s="88"/>
      <c r="C103" s="88"/>
      <c r="D103" s="38" t="s">
        <v>450</v>
      </c>
      <c r="E103" s="21"/>
      <c r="F103" s="21"/>
      <c r="G103" s="21">
        <f t="shared" si="1"/>
        <v>0</v>
      </c>
    </row>
    <row r="104" spans="2:7" x14ac:dyDescent="0.55000000000000004">
      <c r="B104" s="88"/>
      <c r="C104" s="88"/>
      <c r="D104" s="38" t="s">
        <v>451</v>
      </c>
      <c r="E104" s="21"/>
      <c r="F104" s="21"/>
      <c r="G104" s="21">
        <f t="shared" si="1"/>
        <v>0</v>
      </c>
    </row>
    <row r="105" spans="2:7" x14ac:dyDescent="0.55000000000000004">
      <c r="B105" s="88"/>
      <c r="C105" s="88"/>
      <c r="D105" s="38" t="s">
        <v>452</v>
      </c>
      <c r="E105" s="21"/>
      <c r="F105" s="21"/>
      <c r="G105" s="21">
        <f t="shared" si="1"/>
        <v>0</v>
      </c>
    </row>
    <row r="106" spans="2:7" x14ac:dyDescent="0.55000000000000004">
      <c r="B106" s="88"/>
      <c r="C106" s="88"/>
      <c r="D106" s="38" t="s">
        <v>329</v>
      </c>
      <c r="E106" s="21"/>
      <c r="F106" s="21"/>
      <c r="G106" s="21">
        <f t="shared" si="1"/>
        <v>0</v>
      </c>
    </row>
    <row r="107" spans="2:7" x14ac:dyDescent="0.55000000000000004">
      <c r="B107" s="88"/>
      <c r="C107" s="88"/>
      <c r="D107" s="38" t="s">
        <v>330</v>
      </c>
      <c r="E107" s="21">
        <f>+E108+E117+E122+E123+E127+E130+E136</f>
        <v>18992060</v>
      </c>
      <c r="F107" s="21">
        <f>+F108+F117+F122+F123+F127+F130+F136</f>
        <v>21201570</v>
      </c>
      <c r="G107" s="21">
        <f t="shared" si="1"/>
        <v>-2209510</v>
      </c>
    </row>
    <row r="108" spans="2:7" x14ac:dyDescent="0.55000000000000004">
      <c r="B108" s="88"/>
      <c r="C108" s="88"/>
      <c r="D108" s="38" t="s">
        <v>470</v>
      </c>
      <c r="E108" s="21">
        <f>+E109+E110+E111+E112+E113+E114+E115+E116</f>
        <v>6655752</v>
      </c>
      <c r="F108" s="21">
        <f>+F109+F110+F111+F112+F113+F114+F115+F116</f>
        <v>6986500</v>
      </c>
      <c r="G108" s="21">
        <f t="shared" si="1"/>
        <v>-330748</v>
      </c>
    </row>
    <row r="109" spans="2:7" x14ac:dyDescent="0.55000000000000004">
      <c r="B109" s="88"/>
      <c r="C109" s="88"/>
      <c r="D109" s="38" t="s">
        <v>471</v>
      </c>
      <c r="E109" s="21"/>
      <c r="F109" s="21"/>
      <c r="G109" s="21">
        <f t="shared" si="1"/>
        <v>0</v>
      </c>
    </row>
    <row r="110" spans="2:7" x14ac:dyDescent="0.55000000000000004">
      <c r="B110" s="88"/>
      <c r="C110" s="88"/>
      <c r="D110" s="38" t="s">
        <v>472</v>
      </c>
      <c r="E110" s="21"/>
      <c r="F110" s="21"/>
      <c r="G110" s="21">
        <f t="shared" si="1"/>
        <v>0</v>
      </c>
    </row>
    <row r="111" spans="2:7" x14ac:dyDescent="0.55000000000000004">
      <c r="B111" s="88"/>
      <c r="C111" s="88"/>
      <c r="D111" s="38" t="s">
        <v>473</v>
      </c>
      <c r="E111" s="21">
        <v>6655752</v>
      </c>
      <c r="F111" s="21">
        <v>6986500</v>
      </c>
      <c r="G111" s="21">
        <f t="shared" si="1"/>
        <v>-330748</v>
      </c>
    </row>
    <row r="112" spans="2:7" x14ac:dyDescent="0.55000000000000004">
      <c r="B112" s="88"/>
      <c r="C112" s="88"/>
      <c r="D112" s="38" t="s">
        <v>474</v>
      </c>
      <c r="E112" s="21"/>
      <c r="F112" s="21"/>
      <c r="G112" s="21">
        <f t="shared" si="1"/>
        <v>0</v>
      </c>
    </row>
    <row r="113" spans="2:7" x14ac:dyDescent="0.55000000000000004">
      <c r="B113" s="88"/>
      <c r="C113" s="88"/>
      <c r="D113" s="38" t="s">
        <v>475</v>
      </c>
      <c r="E113" s="21"/>
      <c r="F113" s="21"/>
      <c r="G113" s="21">
        <f t="shared" si="1"/>
        <v>0</v>
      </c>
    </row>
    <row r="114" spans="2:7" x14ac:dyDescent="0.55000000000000004">
      <c r="B114" s="88"/>
      <c r="C114" s="88"/>
      <c r="D114" s="38" t="s">
        <v>476</v>
      </c>
      <c r="E114" s="21"/>
      <c r="F114" s="21"/>
      <c r="G114" s="21">
        <f t="shared" si="1"/>
        <v>0</v>
      </c>
    </row>
    <row r="115" spans="2:7" x14ac:dyDescent="0.55000000000000004">
      <c r="B115" s="88"/>
      <c r="C115" s="88"/>
      <c r="D115" s="38" t="s">
        <v>477</v>
      </c>
      <c r="E115" s="21"/>
      <c r="F115" s="21"/>
      <c r="G115" s="21">
        <f t="shared" si="1"/>
        <v>0</v>
      </c>
    </row>
    <row r="116" spans="2:7" x14ac:dyDescent="0.55000000000000004">
      <c r="B116" s="88"/>
      <c r="C116" s="88"/>
      <c r="D116" s="38" t="s">
        <v>478</v>
      </c>
      <c r="E116" s="21"/>
      <c r="F116" s="21"/>
      <c r="G116" s="21">
        <f t="shared" si="1"/>
        <v>0</v>
      </c>
    </row>
    <row r="117" spans="2:7" x14ac:dyDescent="0.55000000000000004">
      <c r="B117" s="88"/>
      <c r="C117" s="88"/>
      <c r="D117" s="38" t="s">
        <v>479</v>
      </c>
      <c r="E117" s="21">
        <f>+E118+E119+E120+E121</f>
        <v>0</v>
      </c>
      <c r="F117" s="21">
        <f>+F118+F119+F120+F121</f>
        <v>0</v>
      </c>
      <c r="G117" s="21">
        <f t="shared" si="1"/>
        <v>0</v>
      </c>
    </row>
    <row r="118" spans="2:7" x14ac:dyDescent="0.55000000000000004">
      <c r="B118" s="88"/>
      <c r="C118" s="88"/>
      <c r="D118" s="38" t="s">
        <v>480</v>
      </c>
      <c r="E118" s="21"/>
      <c r="F118" s="21"/>
      <c r="G118" s="21">
        <f t="shared" si="1"/>
        <v>0</v>
      </c>
    </row>
    <row r="119" spans="2:7" x14ac:dyDescent="0.55000000000000004">
      <c r="B119" s="88"/>
      <c r="C119" s="88"/>
      <c r="D119" s="38" t="s">
        <v>481</v>
      </c>
      <c r="E119" s="21"/>
      <c r="F119" s="21"/>
      <c r="G119" s="21">
        <f t="shared" si="1"/>
        <v>0</v>
      </c>
    </row>
    <row r="120" spans="2:7" x14ac:dyDescent="0.55000000000000004">
      <c r="B120" s="88"/>
      <c r="C120" s="88"/>
      <c r="D120" s="38" t="s">
        <v>482</v>
      </c>
      <c r="E120" s="21"/>
      <c r="F120" s="21"/>
      <c r="G120" s="21">
        <f t="shared" si="1"/>
        <v>0</v>
      </c>
    </row>
    <row r="121" spans="2:7" x14ac:dyDescent="0.55000000000000004">
      <c r="B121" s="88"/>
      <c r="C121" s="88"/>
      <c r="D121" s="38" t="s">
        <v>483</v>
      </c>
      <c r="E121" s="21"/>
      <c r="F121" s="21"/>
      <c r="G121" s="21">
        <f t="shared" si="1"/>
        <v>0</v>
      </c>
    </row>
    <row r="122" spans="2:7" x14ac:dyDescent="0.55000000000000004">
      <c r="B122" s="88"/>
      <c r="C122" s="88"/>
      <c r="D122" s="38" t="s">
        <v>484</v>
      </c>
      <c r="E122" s="21">
        <v>4403968</v>
      </c>
      <c r="F122" s="21">
        <v>4065140</v>
      </c>
      <c r="G122" s="21">
        <f t="shared" si="1"/>
        <v>338828</v>
      </c>
    </row>
    <row r="123" spans="2:7" x14ac:dyDescent="0.55000000000000004">
      <c r="B123" s="88"/>
      <c r="C123" s="88"/>
      <c r="D123" s="38" t="s">
        <v>485</v>
      </c>
      <c r="E123" s="21">
        <f>+E124+E125+E126</f>
        <v>1130000</v>
      </c>
      <c r="F123" s="21">
        <f>+F124+F125+F126</f>
        <v>1321000</v>
      </c>
      <c r="G123" s="21">
        <f t="shared" si="1"/>
        <v>-191000</v>
      </c>
    </row>
    <row r="124" spans="2:7" x14ac:dyDescent="0.55000000000000004">
      <c r="B124" s="88"/>
      <c r="C124" s="88"/>
      <c r="D124" s="38" t="s">
        <v>486</v>
      </c>
      <c r="E124" s="21">
        <v>1130000</v>
      </c>
      <c r="F124" s="21">
        <v>1321000</v>
      </c>
      <c r="G124" s="21">
        <f t="shared" si="1"/>
        <v>-191000</v>
      </c>
    </row>
    <row r="125" spans="2:7" x14ac:dyDescent="0.55000000000000004">
      <c r="B125" s="88"/>
      <c r="C125" s="88"/>
      <c r="D125" s="38" t="s">
        <v>487</v>
      </c>
      <c r="E125" s="21"/>
      <c r="F125" s="21"/>
      <c r="G125" s="21">
        <f t="shared" si="1"/>
        <v>0</v>
      </c>
    </row>
    <row r="126" spans="2:7" x14ac:dyDescent="0.55000000000000004">
      <c r="B126" s="88"/>
      <c r="C126" s="88"/>
      <c r="D126" s="38" t="s">
        <v>488</v>
      </c>
      <c r="E126" s="21"/>
      <c r="F126" s="21"/>
      <c r="G126" s="21">
        <f t="shared" si="1"/>
        <v>0</v>
      </c>
    </row>
    <row r="127" spans="2:7" x14ac:dyDescent="0.55000000000000004">
      <c r="B127" s="88"/>
      <c r="C127" s="88"/>
      <c r="D127" s="38" t="s">
        <v>489</v>
      </c>
      <c r="E127" s="21">
        <f>+E128+E129</f>
        <v>6802340</v>
      </c>
      <c r="F127" s="21">
        <f>+F128+F129</f>
        <v>8828930</v>
      </c>
      <c r="G127" s="21">
        <f t="shared" si="1"/>
        <v>-2026590</v>
      </c>
    </row>
    <row r="128" spans="2:7" x14ac:dyDescent="0.55000000000000004">
      <c r="B128" s="88"/>
      <c r="C128" s="88"/>
      <c r="D128" s="38" t="s">
        <v>424</v>
      </c>
      <c r="E128" s="21">
        <v>6802340</v>
      </c>
      <c r="F128" s="21">
        <v>8828930</v>
      </c>
      <c r="G128" s="21">
        <f t="shared" si="1"/>
        <v>-2026590</v>
      </c>
    </row>
    <row r="129" spans="2:7" x14ac:dyDescent="0.55000000000000004">
      <c r="B129" s="88"/>
      <c r="C129" s="88"/>
      <c r="D129" s="38" t="s">
        <v>490</v>
      </c>
      <c r="E129" s="21"/>
      <c r="F129" s="21"/>
      <c r="G129" s="21">
        <f t="shared" si="1"/>
        <v>0</v>
      </c>
    </row>
    <row r="130" spans="2:7" x14ac:dyDescent="0.55000000000000004">
      <c r="B130" s="88"/>
      <c r="C130" s="88"/>
      <c r="D130" s="38" t="s">
        <v>445</v>
      </c>
      <c r="E130" s="21">
        <f>+E131+E132+E133+E134+E135</f>
        <v>0</v>
      </c>
      <c r="F130" s="21">
        <f>+F131+F132+F133+F134+F135</f>
        <v>0</v>
      </c>
      <c r="G130" s="21">
        <f t="shared" si="1"/>
        <v>0</v>
      </c>
    </row>
    <row r="131" spans="2:7" x14ac:dyDescent="0.55000000000000004">
      <c r="B131" s="88"/>
      <c r="C131" s="88"/>
      <c r="D131" s="38" t="s">
        <v>446</v>
      </c>
      <c r="E131" s="21"/>
      <c r="F131" s="21"/>
      <c r="G131" s="21">
        <f t="shared" si="1"/>
        <v>0</v>
      </c>
    </row>
    <row r="132" spans="2:7" x14ac:dyDescent="0.55000000000000004">
      <c r="B132" s="88"/>
      <c r="C132" s="88"/>
      <c r="D132" s="38" t="s">
        <v>447</v>
      </c>
      <c r="E132" s="21"/>
      <c r="F132" s="21"/>
      <c r="G132" s="21">
        <f t="shared" si="1"/>
        <v>0</v>
      </c>
    </row>
    <row r="133" spans="2:7" x14ac:dyDescent="0.55000000000000004">
      <c r="B133" s="88"/>
      <c r="C133" s="88"/>
      <c r="D133" s="38" t="s">
        <v>450</v>
      </c>
      <c r="E133" s="21"/>
      <c r="F133" s="21"/>
      <c r="G133" s="21">
        <f t="shared" si="1"/>
        <v>0</v>
      </c>
    </row>
    <row r="134" spans="2:7" x14ac:dyDescent="0.55000000000000004">
      <c r="B134" s="88"/>
      <c r="C134" s="88"/>
      <c r="D134" s="38" t="s">
        <v>451</v>
      </c>
      <c r="E134" s="21"/>
      <c r="F134" s="21"/>
      <c r="G134" s="21">
        <f t="shared" si="1"/>
        <v>0</v>
      </c>
    </row>
    <row r="135" spans="2:7" x14ac:dyDescent="0.55000000000000004">
      <c r="B135" s="88"/>
      <c r="C135" s="88"/>
      <c r="D135" s="38" t="s">
        <v>452</v>
      </c>
      <c r="E135" s="21"/>
      <c r="F135" s="21"/>
      <c r="G135" s="21">
        <f t="shared" ref="G135:G198" si="2">E135-F135</f>
        <v>0</v>
      </c>
    </row>
    <row r="136" spans="2:7" x14ac:dyDescent="0.55000000000000004">
      <c r="B136" s="88"/>
      <c r="C136" s="88"/>
      <c r="D136" s="38" t="s">
        <v>149</v>
      </c>
      <c r="E136" s="21"/>
      <c r="F136" s="21"/>
      <c r="G136" s="21">
        <f t="shared" si="2"/>
        <v>0</v>
      </c>
    </row>
    <row r="137" spans="2:7" x14ac:dyDescent="0.55000000000000004">
      <c r="B137" s="88"/>
      <c r="C137" s="88"/>
      <c r="D137" s="38" t="s">
        <v>331</v>
      </c>
      <c r="E137" s="21">
        <f>+E138+E141+E142+E143</f>
        <v>0</v>
      </c>
      <c r="F137" s="21">
        <f>+F138+F141+F142+F143</f>
        <v>0</v>
      </c>
      <c r="G137" s="21">
        <f t="shared" si="2"/>
        <v>0</v>
      </c>
    </row>
    <row r="138" spans="2:7" x14ac:dyDescent="0.55000000000000004">
      <c r="B138" s="88"/>
      <c r="C138" s="88"/>
      <c r="D138" s="38" t="s">
        <v>457</v>
      </c>
      <c r="E138" s="21">
        <f>+E139+E140</f>
        <v>0</v>
      </c>
      <c r="F138" s="21">
        <f>+F139+F140</f>
        <v>0</v>
      </c>
      <c r="G138" s="21">
        <f t="shared" si="2"/>
        <v>0</v>
      </c>
    </row>
    <row r="139" spans="2:7" x14ac:dyDescent="0.55000000000000004">
      <c r="B139" s="88"/>
      <c r="C139" s="88"/>
      <c r="D139" s="38" t="s">
        <v>454</v>
      </c>
      <c r="E139" s="21"/>
      <c r="F139" s="21"/>
      <c r="G139" s="21">
        <f t="shared" si="2"/>
        <v>0</v>
      </c>
    </row>
    <row r="140" spans="2:7" x14ac:dyDescent="0.55000000000000004">
      <c r="B140" s="88"/>
      <c r="C140" s="88"/>
      <c r="D140" s="38" t="s">
        <v>430</v>
      </c>
      <c r="E140" s="21"/>
      <c r="F140" s="21"/>
      <c r="G140" s="21">
        <f t="shared" si="2"/>
        <v>0</v>
      </c>
    </row>
    <row r="141" spans="2:7" x14ac:dyDescent="0.55000000000000004">
      <c r="B141" s="88"/>
      <c r="C141" s="88"/>
      <c r="D141" s="38" t="s">
        <v>491</v>
      </c>
      <c r="E141" s="21"/>
      <c r="F141" s="21"/>
      <c r="G141" s="21">
        <f t="shared" si="2"/>
        <v>0</v>
      </c>
    </row>
    <row r="142" spans="2:7" x14ac:dyDescent="0.55000000000000004">
      <c r="B142" s="88"/>
      <c r="C142" s="88"/>
      <c r="D142" s="38" t="s">
        <v>484</v>
      </c>
      <c r="E142" s="21"/>
      <c r="F142" s="21"/>
      <c r="G142" s="21">
        <f t="shared" si="2"/>
        <v>0</v>
      </c>
    </row>
    <row r="143" spans="2:7" x14ac:dyDescent="0.55000000000000004">
      <c r="B143" s="88"/>
      <c r="C143" s="88"/>
      <c r="D143" s="38" t="s">
        <v>445</v>
      </c>
      <c r="E143" s="21">
        <f>+E144+E145+E146+E147+E148</f>
        <v>0</v>
      </c>
      <c r="F143" s="21">
        <f>+F144+F145+F146+F147+F148</f>
        <v>0</v>
      </c>
      <c r="G143" s="21">
        <f t="shared" si="2"/>
        <v>0</v>
      </c>
    </row>
    <row r="144" spans="2:7" x14ac:dyDescent="0.55000000000000004">
      <c r="B144" s="88"/>
      <c r="C144" s="88"/>
      <c r="D144" s="38" t="s">
        <v>446</v>
      </c>
      <c r="E144" s="21"/>
      <c r="F144" s="21"/>
      <c r="G144" s="21">
        <f t="shared" si="2"/>
        <v>0</v>
      </c>
    </row>
    <row r="145" spans="2:7" x14ac:dyDescent="0.55000000000000004">
      <c r="B145" s="88"/>
      <c r="C145" s="88"/>
      <c r="D145" s="38" t="s">
        <v>447</v>
      </c>
      <c r="E145" s="21"/>
      <c r="F145" s="21"/>
      <c r="G145" s="21">
        <f t="shared" si="2"/>
        <v>0</v>
      </c>
    </row>
    <row r="146" spans="2:7" x14ac:dyDescent="0.55000000000000004">
      <c r="B146" s="88"/>
      <c r="C146" s="88"/>
      <c r="D146" s="38" t="s">
        <v>450</v>
      </c>
      <c r="E146" s="21"/>
      <c r="F146" s="21"/>
      <c r="G146" s="21">
        <f t="shared" si="2"/>
        <v>0</v>
      </c>
    </row>
    <row r="147" spans="2:7" x14ac:dyDescent="0.55000000000000004">
      <c r="B147" s="88"/>
      <c r="C147" s="88"/>
      <c r="D147" s="38" t="s">
        <v>451</v>
      </c>
      <c r="E147" s="21"/>
      <c r="F147" s="21"/>
      <c r="G147" s="21">
        <f t="shared" si="2"/>
        <v>0</v>
      </c>
    </row>
    <row r="148" spans="2:7" x14ac:dyDescent="0.55000000000000004">
      <c r="B148" s="88"/>
      <c r="C148" s="88"/>
      <c r="D148" s="38" t="s">
        <v>452</v>
      </c>
      <c r="E148" s="21"/>
      <c r="F148" s="21"/>
      <c r="G148" s="21">
        <f t="shared" si="2"/>
        <v>0</v>
      </c>
    </row>
    <row r="149" spans="2:7" x14ac:dyDescent="0.55000000000000004">
      <c r="B149" s="88"/>
      <c r="C149" s="88"/>
      <c r="D149" s="38" t="s">
        <v>332</v>
      </c>
      <c r="E149" s="21">
        <f>+E150+E151+E152+E153+E154+E155+E156+E157+E158+E159+E162+E168</f>
        <v>0</v>
      </c>
      <c r="F149" s="21">
        <f>+F150+F151+F152+F153+F154+F155+F156+F157+F158+F159+F162+F168</f>
        <v>0</v>
      </c>
      <c r="G149" s="21">
        <f t="shared" si="2"/>
        <v>0</v>
      </c>
    </row>
    <row r="150" spans="2:7" x14ac:dyDescent="0.55000000000000004">
      <c r="B150" s="88"/>
      <c r="C150" s="88"/>
      <c r="D150" s="38" t="s">
        <v>492</v>
      </c>
      <c r="E150" s="21"/>
      <c r="F150" s="21"/>
      <c r="G150" s="21">
        <f t="shared" si="2"/>
        <v>0</v>
      </c>
    </row>
    <row r="151" spans="2:7" x14ac:dyDescent="0.55000000000000004">
      <c r="B151" s="88"/>
      <c r="C151" s="88"/>
      <c r="D151" s="38" t="s">
        <v>493</v>
      </c>
      <c r="E151" s="21"/>
      <c r="F151" s="21"/>
      <c r="G151" s="21">
        <f t="shared" si="2"/>
        <v>0</v>
      </c>
    </row>
    <row r="152" spans="2:7" x14ac:dyDescent="0.55000000000000004">
      <c r="B152" s="88"/>
      <c r="C152" s="88"/>
      <c r="D152" s="38" t="s">
        <v>494</v>
      </c>
      <c r="E152" s="21"/>
      <c r="F152" s="21"/>
      <c r="G152" s="21">
        <f t="shared" si="2"/>
        <v>0</v>
      </c>
    </row>
    <row r="153" spans="2:7" x14ac:dyDescent="0.55000000000000004">
      <c r="B153" s="88"/>
      <c r="C153" s="88"/>
      <c r="D153" s="38" t="s">
        <v>495</v>
      </c>
      <c r="E153" s="21"/>
      <c r="F153" s="21"/>
      <c r="G153" s="21">
        <f t="shared" si="2"/>
        <v>0</v>
      </c>
    </row>
    <row r="154" spans="2:7" x14ac:dyDescent="0.55000000000000004">
      <c r="B154" s="88"/>
      <c r="C154" s="88"/>
      <c r="D154" s="38" t="s">
        <v>496</v>
      </c>
      <c r="E154" s="21"/>
      <c r="F154" s="21"/>
      <c r="G154" s="21">
        <f t="shared" si="2"/>
        <v>0</v>
      </c>
    </row>
    <row r="155" spans="2:7" x14ac:dyDescent="0.55000000000000004">
      <c r="B155" s="88"/>
      <c r="C155" s="88"/>
      <c r="D155" s="38" t="s">
        <v>497</v>
      </c>
      <c r="E155" s="21"/>
      <c r="F155" s="21"/>
      <c r="G155" s="21">
        <f t="shared" si="2"/>
        <v>0</v>
      </c>
    </row>
    <row r="156" spans="2:7" x14ac:dyDescent="0.55000000000000004">
      <c r="B156" s="88"/>
      <c r="C156" s="88"/>
      <c r="D156" s="38" t="s">
        <v>498</v>
      </c>
      <c r="E156" s="21"/>
      <c r="F156" s="21"/>
      <c r="G156" s="21">
        <f t="shared" si="2"/>
        <v>0</v>
      </c>
    </row>
    <row r="157" spans="2:7" x14ac:dyDescent="0.55000000000000004">
      <c r="B157" s="88"/>
      <c r="C157" s="88"/>
      <c r="D157" s="38" t="s">
        <v>499</v>
      </c>
      <c r="E157" s="21"/>
      <c r="F157" s="21"/>
      <c r="G157" s="21">
        <f t="shared" si="2"/>
        <v>0</v>
      </c>
    </row>
    <row r="158" spans="2:7" x14ac:dyDescent="0.55000000000000004">
      <c r="B158" s="88"/>
      <c r="C158" s="88"/>
      <c r="D158" s="38" t="s">
        <v>500</v>
      </c>
      <c r="E158" s="21"/>
      <c r="F158" s="21"/>
      <c r="G158" s="21">
        <f t="shared" si="2"/>
        <v>0</v>
      </c>
    </row>
    <row r="159" spans="2:7" x14ac:dyDescent="0.55000000000000004">
      <c r="B159" s="88"/>
      <c r="C159" s="88"/>
      <c r="D159" s="38" t="s">
        <v>501</v>
      </c>
      <c r="E159" s="21">
        <f>+E160+E161</f>
        <v>0</v>
      </c>
      <c r="F159" s="21">
        <f>+F160+F161</f>
        <v>0</v>
      </c>
      <c r="G159" s="21">
        <f t="shared" si="2"/>
        <v>0</v>
      </c>
    </row>
    <row r="160" spans="2:7" x14ac:dyDescent="0.55000000000000004">
      <c r="B160" s="88"/>
      <c r="C160" s="88"/>
      <c r="D160" s="38" t="s">
        <v>502</v>
      </c>
      <c r="E160" s="21"/>
      <c r="F160" s="21"/>
      <c r="G160" s="21">
        <f t="shared" si="2"/>
        <v>0</v>
      </c>
    </row>
    <row r="161" spans="2:7" x14ac:dyDescent="0.55000000000000004">
      <c r="B161" s="88"/>
      <c r="C161" s="88"/>
      <c r="D161" s="38" t="s">
        <v>503</v>
      </c>
      <c r="E161" s="21"/>
      <c r="F161" s="21"/>
      <c r="G161" s="21">
        <f t="shared" si="2"/>
        <v>0</v>
      </c>
    </row>
    <row r="162" spans="2:7" x14ac:dyDescent="0.55000000000000004">
      <c r="B162" s="88"/>
      <c r="C162" s="88"/>
      <c r="D162" s="38" t="s">
        <v>504</v>
      </c>
      <c r="E162" s="21">
        <f>+E163+E164+E165+E166+E167</f>
        <v>0</v>
      </c>
      <c r="F162" s="21">
        <f>+F163+F164+F165+F166+F167</f>
        <v>0</v>
      </c>
      <c r="G162" s="21">
        <f t="shared" si="2"/>
        <v>0</v>
      </c>
    </row>
    <row r="163" spans="2:7" x14ac:dyDescent="0.55000000000000004">
      <c r="B163" s="88"/>
      <c r="C163" s="88"/>
      <c r="D163" s="38" t="s">
        <v>446</v>
      </c>
      <c r="E163" s="21"/>
      <c r="F163" s="21"/>
      <c r="G163" s="21">
        <f t="shared" si="2"/>
        <v>0</v>
      </c>
    </row>
    <row r="164" spans="2:7" x14ac:dyDescent="0.55000000000000004">
      <c r="B164" s="88"/>
      <c r="C164" s="88"/>
      <c r="D164" s="38" t="s">
        <v>447</v>
      </c>
      <c r="E164" s="21"/>
      <c r="F164" s="21"/>
      <c r="G164" s="21">
        <f t="shared" si="2"/>
        <v>0</v>
      </c>
    </row>
    <row r="165" spans="2:7" x14ac:dyDescent="0.55000000000000004">
      <c r="B165" s="88"/>
      <c r="C165" s="88"/>
      <c r="D165" s="38" t="s">
        <v>450</v>
      </c>
      <c r="E165" s="21"/>
      <c r="F165" s="21"/>
      <c r="G165" s="21">
        <f t="shared" si="2"/>
        <v>0</v>
      </c>
    </row>
    <row r="166" spans="2:7" x14ac:dyDescent="0.55000000000000004">
      <c r="B166" s="88"/>
      <c r="C166" s="88"/>
      <c r="D166" s="38" t="s">
        <v>451</v>
      </c>
      <c r="E166" s="21"/>
      <c r="F166" s="21"/>
      <c r="G166" s="21">
        <f t="shared" si="2"/>
        <v>0</v>
      </c>
    </row>
    <row r="167" spans="2:7" x14ac:dyDescent="0.55000000000000004">
      <c r="B167" s="88"/>
      <c r="C167" s="88"/>
      <c r="D167" s="38" t="s">
        <v>505</v>
      </c>
      <c r="E167" s="21"/>
      <c r="F167" s="21"/>
      <c r="G167" s="21">
        <f t="shared" si="2"/>
        <v>0</v>
      </c>
    </row>
    <row r="168" spans="2:7" x14ac:dyDescent="0.55000000000000004">
      <c r="B168" s="88"/>
      <c r="C168" s="88"/>
      <c r="D168" s="38" t="s">
        <v>149</v>
      </c>
      <c r="E168" s="21"/>
      <c r="F168" s="21"/>
      <c r="G168" s="21">
        <f t="shared" si="2"/>
        <v>0</v>
      </c>
    </row>
    <row r="169" spans="2:7" x14ac:dyDescent="0.55000000000000004">
      <c r="B169" s="88"/>
      <c r="C169" s="88"/>
      <c r="D169" s="38" t="s">
        <v>333</v>
      </c>
      <c r="E169" s="21">
        <f>+E170</f>
        <v>0</v>
      </c>
      <c r="F169" s="21">
        <f>+F170</f>
        <v>0</v>
      </c>
      <c r="G169" s="21">
        <f t="shared" si="2"/>
        <v>0</v>
      </c>
    </row>
    <row r="170" spans="2:7" x14ac:dyDescent="0.55000000000000004">
      <c r="B170" s="88"/>
      <c r="C170" s="88"/>
      <c r="D170" s="38" t="s">
        <v>445</v>
      </c>
      <c r="E170" s="21">
        <f>+E171+E172</f>
        <v>0</v>
      </c>
      <c r="F170" s="21">
        <f>+F171+F172</f>
        <v>0</v>
      </c>
      <c r="G170" s="21">
        <f t="shared" si="2"/>
        <v>0</v>
      </c>
    </row>
    <row r="171" spans="2:7" x14ac:dyDescent="0.55000000000000004">
      <c r="B171" s="88"/>
      <c r="C171" s="88"/>
      <c r="D171" s="38" t="s">
        <v>506</v>
      </c>
      <c r="E171" s="21"/>
      <c r="F171" s="21"/>
      <c r="G171" s="21">
        <f t="shared" si="2"/>
        <v>0</v>
      </c>
    </row>
    <row r="172" spans="2:7" x14ac:dyDescent="0.55000000000000004">
      <c r="B172" s="88"/>
      <c r="C172" s="88"/>
      <c r="D172" s="38" t="s">
        <v>507</v>
      </c>
      <c r="E172" s="21"/>
      <c r="F172" s="21"/>
      <c r="G172" s="21">
        <f t="shared" si="2"/>
        <v>0</v>
      </c>
    </row>
    <row r="173" spans="2:7" x14ac:dyDescent="0.55000000000000004">
      <c r="B173" s="88"/>
      <c r="C173" s="88"/>
      <c r="D173" s="38" t="s">
        <v>334</v>
      </c>
      <c r="E173" s="21">
        <f>+E174</f>
        <v>0</v>
      </c>
      <c r="F173" s="21">
        <f>+F174</f>
        <v>0</v>
      </c>
      <c r="G173" s="21">
        <f t="shared" si="2"/>
        <v>0</v>
      </c>
    </row>
    <row r="174" spans="2:7" x14ac:dyDescent="0.55000000000000004">
      <c r="B174" s="88"/>
      <c r="C174" s="88"/>
      <c r="D174" s="38" t="s">
        <v>445</v>
      </c>
      <c r="E174" s="21">
        <f>+E175+E176</f>
        <v>0</v>
      </c>
      <c r="F174" s="21">
        <f>+F175+F176</f>
        <v>0</v>
      </c>
      <c r="G174" s="21">
        <f t="shared" si="2"/>
        <v>0</v>
      </c>
    </row>
    <row r="175" spans="2:7" x14ac:dyDescent="0.55000000000000004">
      <c r="B175" s="88"/>
      <c r="C175" s="88"/>
      <c r="D175" s="38" t="s">
        <v>508</v>
      </c>
      <c r="E175" s="21"/>
      <c r="F175" s="21"/>
      <c r="G175" s="21">
        <f t="shared" si="2"/>
        <v>0</v>
      </c>
    </row>
    <row r="176" spans="2:7" x14ac:dyDescent="0.55000000000000004">
      <c r="B176" s="88"/>
      <c r="C176" s="88"/>
      <c r="D176" s="38" t="s">
        <v>507</v>
      </c>
      <c r="E176" s="21"/>
      <c r="F176" s="21"/>
      <c r="G176" s="21">
        <f t="shared" si="2"/>
        <v>0</v>
      </c>
    </row>
    <row r="177" spans="2:7" x14ac:dyDescent="0.55000000000000004">
      <c r="B177" s="88"/>
      <c r="C177" s="88"/>
      <c r="D177" s="38" t="s">
        <v>335</v>
      </c>
      <c r="E177" s="21">
        <f>+E178</f>
        <v>0</v>
      </c>
      <c r="F177" s="21">
        <f>+F178</f>
        <v>0</v>
      </c>
      <c r="G177" s="21">
        <f t="shared" si="2"/>
        <v>0</v>
      </c>
    </row>
    <row r="178" spans="2:7" x14ac:dyDescent="0.55000000000000004">
      <c r="B178" s="88"/>
      <c r="C178" s="88"/>
      <c r="D178" s="38" t="s">
        <v>445</v>
      </c>
      <c r="E178" s="21">
        <f>+E179</f>
        <v>0</v>
      </c>
      <c r="F178" s="21">
        <f>+F179</f>
        <v>0</v>
      </c>
      <c r="G178" s="21">
        <f t="shared" si="2"/>
        <v>0</v>
      </c>
    </row>
    <row r="179" spans="2:7" x14ac:dyDescent="0.55000000000000004">
      <c r="B179" s="88"/>
      <c r="C179" s="88"/>
      <c r="D179" s="38" t="s">
        <v>507</v>
      </c>
      <c r="E179" s="21"/>
      <c r="F179" s="21"/>
      <c r="G179" s="21">
        <f t="shared" si="2"/>
        <v>0</v>
      </c>
    </row>
    <row r="180" spans="2:7" x14ac:dyDescent="0.55000000000000004">
      <c r="B180" s="88"/>
      <c r="C180" s="88"/>
      <c r="D180" s="38" t="s">
        <v>336</v>
      </c>
      <c r="E180" s="21">
        <f>+E181</f>
        <v>0</v>
      </c>
      <c r="F180" s="21">
        <f>+F181</f>
        <v>0</v>
      </c>
      <c r="G180" s="21">
        <f t="shared" si="2"/>
        <v>0</v>
      </c>
    </row>
    <row r="181" spans="2:7" x14ac:dyDescent="0.55000000000000004">
      <c r="B181" s="88"/>
      <c r="C181" s="88"/>
      <c r="D181" s="38" t="s">
        <v>509</v>
      </c>
      <c r="E181" s="21"/>
      <c r="F181" s="21"/>
      <c r="G181" s="21">
        <f t="shared" si="2"/>
        <v>0</v>
      </c>
    </row>
    <row r="182" spans="2:7" x14ac:dyDescent="0.55000000000000004">
      <c r="B182" s="88"/>
      <c r="C182" s="88"/>
      <c r="D182" s="38" t="s">
        <v>337</v>
      </c>
      <c r="E182" s="21"/>
      <c r="F182" s="21"/>
      <c r="G182" s="21">
        <f t="shared" si="2"/>
        <v>0</v>
      </c>
    </row>
    <row r="183" spans="2:7" x14ac:dyDescent="0.55000000000000004">
      <c r="B183" s="88"/>
      <c r="C183" s="88"/>
      <c r="D183" s="38" t="s">
        <v>338</v>
      </c>
      <c r="E183" s="21"/>
      <c r="F183" s="21"/>
      <c r="G183" s="21">
        <f t="shared" si="2"/>
        <v>0</v>
      </c>
    </row>
    <row r="184" spans="2:7" x14ac:dyDescent="0.55000000000000004">
      <c r="B184" s="88"/>
      <c r="C184" s="89"/>
      <c r="D184" s="42" t="s">
        <v>339</v>
      </c>
      <c r="E184" s="23">
        <f>+E6+E54+E70+E81+E106+E107+E137+E149+E169+E173+E177+E180+E182+E183</f>
        <v>18992060</v>
      </c>
      <c r="F184" s="23">
        <f>+F6+F54+F70+F81+F106+F107+F137+F149+F169+F173+F177+F180+F182+F183</f>
        <v>21201570</v>
      </c>
      <c r="G184" s="23">
        <f t="shared" si="2"/>
        <v>-2209510</v>
      </c>
    </row>
    <row r="185" spans="2:7" x14ac:dyDescent="0.55000000000000004">
      <c r="B185" s="88"/>
      <c r="C185" s="87" t="s">
        <v>340</v>
      </c>
      <c r="D185" s="38" t="s">
        <v>341</v>
      </c>
      <c r="E185" s="21">
        <f>+E186+E187+E188+E189+E190+E191+E192+E193+E194+E195</f>
        <v>16308491</v>
      </c>
      <c r="F185" s="21">
        <f>+F186+F187+F188+F189+F190+F191+F192+F193+F194+F195</f>
        <v>18304021</v>
      </c>
      <c r="G185" s="21">
        <f t="shared" si="2"/>
        <v>-1995530</v>
      </c>
    </row>
    <row r="186" spans="2:7" x14ac:dyDescent="0.55000000000000004">
      <c r="B186" s="88"/>
      <c r="C186" s="88"/>
      <c r="D186" s="38" t="s">
        <v>510</v>
      </c>
      <c r="E186" s="21"/>
      <c r="F186" s="21"/>
      <c r="G186" s="21">
        <f t="shared" si="2"/>
        <v>0</v>
      </c>
    </row>
    <row r="187" spans="2:7" x14ac:dyDescent="0.55000000000000004">
      <c r="B187" s="88"/>
      <c r="C187" s="88"/>
      <c r="D187" s="38" t="s">
        <v>511</v>
      </c>
      <c r="E187" s="21">
        <v>3407913</v>
      </c>
      <c r="F187" s="21">
        <v>4916848</v>
      </c>
      <c r="G187" s="21">
        <f t="shared" si="2"/>
        <v>-1508935</v>
      </c>
    </row>
    <row r="188" spans="2:7" x14ac:dyDescent="0.55000000000000004">
      <c r="B188" s="88"/>
      <c r="C188" s="88"/>
      <c r="D188" s="38" t="s">
        <v>512</v>
      </c>
      <c r="E188" s="21">
        <v>707582</v>
      </c>
      <c r="F188" s="21">
        <v>1269826</v>
      </c>
      <c r="G188" s="21">
        <f t="shared" si="2"/>
        <v>-562244</v>
      </c>
    </row>
    <row r="189" spans="2:7" x14ac:dyDescent="0.55000000000000004">
      <c r="B189" s="88"/>
      <c r="C189" s="88"/>
      <c r="D189" s="38" t="s">
        <v>513</v>
      </c>
      <c r="E189" s="21"/>
      <c r="F189" s="21"/>
      <c r="G189" s="21">
        <f t="shared" si="2"/>
        <v>0</v>
      </c>
    </row>
    <row r="190" spans="2:7" x14ac:dyDescent="0.55000000000000004">
      <c r="B190" s="88"/>
      <c r="C190" s="88"/>
      <c r="D190" s="38" t="s">
        <v>514</v>
      </c>
      <c r="E190" s="21"/>
      <c r="F190" s="21"/>
      <c r="G190" s="21">
        <f t="shared" si="2"/>
        <v>0</v>
      </c>
    </row>
    <row r="191" spans="2:7" x14ac:dyDescent="0.55000000000000004">
      <c r="B191" s="88"/>
      <c r="C191" s="88"/>
      <c r="D191" s="38" t="s">
        <v>515</v>
      </c>
      <c r="E191" s="21">
        <v>10600516</v>
      </c>
      <c r="F191" s="21">
        <v>10363270</v>
      </c>
      <c r="G191" s="21">
        <f t="shared" si="2"/>
        <v>237246</v>
      </c>
    </row>
    <row r="192" spans="2:7" x14ac:dyDescent="0.55000000000000004">
      <c r="B192" s="88"/>
      <c r="C192" s="88"/>
      <c r="D192" s="38" t="s">
        <v>516</v>
      </c>
      <c r="E192" s="21"/>
      <c r="F192" s="21"/>
      <c r="G192" s="21">
        <f t="shared" si="2"/>
        <v>0</v>
      </c>
    </row>
    <row r="193" spans="2:7" x14ac:dyDescent="0.55000000000000004">
      <c r="B193" s="88"/>
      <c r="C193" s="88"/>
      <c r="D193" s="38" t="s">
        <v>517</v>
      </c>
      <c r="E193" s="21">
        <v>40253</v>
      </c>
      <c r="F193" s="21">
        <v>135100</v>
      </c>
      <c r="G193" s="21">
        <f t="shared" si="2"/>
        <v>-94847</v>
      </c>
    </row>
    <row r="194" spans="2:7" x14ac:dyDescent="0.55000000000000004">
      <c r="B194" s="88"/>
      <c r="C194" s="88"/>
      <c r="D194" s="38" t="s">
        <v>518</v>
      </c>
      <c r="E194" s="21"/>
      <c r="F194" s="21"/>
      <c r="G194" s="21">
        <f t="shared" si="2"/>
        <v>0</v>
      </c>
    </row>
    <row r="195" spans="2:7" x14ac:dyDescent="0.55000000000000004">
      <c r="B195" s="88"/>
      <c r="C195" s="88"/>
      <c r="D195" s="38" t="s">
        <v>519</v>
      </c>
      <c r="E195" s="21">
        <v>1552227</v>
      </c>
      <c r="F195" s="21">
        <v>1618977</v>
      </c>
      <c r="G195" s="21">
        <f t="shared" si="2"/>
        <v>-66750</v>
      </c>
    </row>
    <row r="196" spans="2:7" x14ac:dyDescent="0.55000000000000004">
      <c r="B196" s="88"/>
      <c r="C196" s="88"/>
      <c r="D196" s="38" t="s">
        <v>342</v>
      </c>
      <c r="E196" s="21">
        <f>+E197+E198+E199+E200+E201+E202+E203+E204+E205+E206+E207+E208+E209+E210+E211+E212+E213+E214+E215+E216+E217+E218+E219+E220+E221+E222+E223+E224</f>
        <v>9659982</v>
      </c>
      <c r="F196" s="21">
        <f>+F197+F198+F199+F200+F201+F202+F203+F204+F205+F206+F207+F208+F209+F210+F211+F212+F213+F214+F215+F216+F217+F218+F219+F220+F221+F222+F223+F224</f>
        <v>9939806</v>
      </c>
      <c r="G196" s="21">
        <f t="shared" si="2"/>
        <v>-279824</v>
      </c>
    </row>
    <row r="197" spans="2:7" x14ac:dyDescent="0.55000000000000004">
      <c r="B197" s="88"/>
      <c r="C197" s="88"/>
      <c r="D197" s="38" t="s">
        <v>520</v>
      </c>
      <c r="E197" s="21">
        <v>3596450</v>
      </c>
      <c r="F197" s="21">
        <v>4279017</v>
      </c>
      <c r="G197" s="21">
        <f t="shared" si="2"/>
        <v>-682567</v>
      </c>
    </row>
    <row r="198" spans="2:7" x14ac:dyDescent="0.55000000000000004">
      <c r="B198" s="88"/>
      <c r="C198" s="88"/>
      <c r="D198" s="38" t="s">
        <v>521</v>
      </c>
      <c r="E198" s="21"/>
      <c r="F198" s="21"/>
      <c r="G198" s="21">
        <f t="shared" si="2"/>
        <v>0</v>
      </c>
    </row>
    <row r="199" spans="2:7" x14ac:dyDescent="0.55000000000000004">
      <c r="B199" s="88"/>
      <c r="C199" s="88"/>
      <c r="D199" s="38" t="s">
        <v>522</v>
      </c>
      <c r="E199" s="21"/>
      <c r="F199" s="21"/>
      <c r="G199" s="21">
        <f t="shared" ref="G199:G262" si="3">E199-F199</f>
        <v>0</v>
      </c>
    </row>
    <row r="200" spans="2:7" x14ac:dyDescent="0.55000000000000004">
      <c r="B200" s="88"/>
      <c r="C200" s="88"/>
      <c r="D200" s="38" t="s">
        <v>523</v>
      </c>
      <c r="E200" s="21"/>
      <c r="F200" s="21"/>
      <c r="G200" s="21">
        <f t="shared" si="3"/>
        <v>0</v>
      </c>
    </row>
    <row r="201" spans="2:7" x14ac:dyDescent="0.55000000000000004">
      <c r="B201" s="88"/>
      <c r="C201" s="88"/>
      <c r="D201" s="38" t="s">
        <v>524</v>
      </c>
      <c r="E201" s="21"/>
      <c r="F201" s="21"/>
      <c r="G201" s="21">
        <f t="shared" si="3"/>
        <v>0</v>
      </c>
    </row>
    <row r="202" spans="2:7" x14ac:dyDescent="0.55000000000000004">
      <c r="B202" s="88"/>
      <c r="C202" s="88"/>
      <c r="D202" s="38" t="s">
        <v>525</v>
      </c>
      <c r="E202" s="21"/>
      <c r="F202" s="21"/>
      <c r="G202" s="21">
        <f t="shared" si="3"/>
        <v>0</v>
      </c>
    </row>
    <row r="203" spans="2:7" x14ac:dyDescent="0.55000000000000004">
      <c r="B203" s="88"/>
      <c r="C203" s="88"/>
      <c r="D203" s="38" t="s">
        <v>526</v>
      </c>
      <c r="E203" s="21"/>
      <c r="F203" s="21"/>
      <c r="G203" s="21">
        <f t="shared" si="3"/>
        <v>0</v>
      </c>
    </row>
    <row r="204" spans="2:7" x14ac:dyDescent="0.55000000000000004">
      <c r="B204" s="88"/>
      <c r="C204" s="88"/>
      <c r="D204" s="38" t="s">
        <v>527</v>
      </c>
      <c r="E204" s="21">
        <v>75053</v>
      </c>
      <c r="F204" s="21">
        <v>92868</v>
      </c>
      <c r="G204" s="21">
        <f t="shared" si="3"/>
        <v>-17815</v>
      </c>
    </row>
    <row r="205" spans="2:7" x14ac:dyDescent="0.55000000000000004">
      <c r="B205" s="88"/>
      <c r="C205" s="88"/>
      <c r="D205" s="38" t="s">
        <v>528</v>
      </c>
      <c r="E205" s="21">
        <v>19899</v>
      </c>
      <c r="F205" s="21">
        <v>12000</v>
      </c>
      <c r="G205" s="21">
        <f t="shared" si="3"/>
        <v>7899</v>
      </c>
    </row>
    <row r="206" spans="2:7" x14ac:dyDescent="0.55000000000000004">
      <c r="B206" s="88"/>
      <c r="C206" s="88"/>
      <c r="D206" s="38" t="s">
        <v>529</v>
      </c>
      <c r="E206" s="21"/>
      <c r="F206" s="21"/>
      <c r="G206" s="21">
        <f t="shared" si="3"/>
        <v>0</v>
      </c>
    </row>
    <row r="207" spans="2:7" x14ac:dyDescent="0.55000000000000004">
      <c r="B207" s="88"/>
      <c r="C207" s="88"/>
      <c r="D207" s="38" t="s">
        <v>530</v>
      </c>
      <c r="E207" s="21"/>
      <c r="F207" s="21"/>
      <c r="G207" s="21">
        <f t="shared" si="3"/>
        <v>0</v>
      </c>
    </row>
    <row r="208" spans="2:7" x14ac:dyDescent="0.55000000000000004">
      <c r="B208" s="88"/>
      <c r="C208" s="88"/>
      <c r="D208" s="38" t="s">
        <v>531</v>
      </c>
      <c r="E208" s="21">
        <v>1854311</v>
      </c>
      <c r="F208" s="21">
        <v>2172006</v>
      </c>
      <c r="G208" s="21">
        <f t="shared" si="3"/>
        <v>-317695</v>
      </c>
    </row>
    <row r="209" spans="2:7" x14ac:dyDescent="0.55000000000000004">
      <c r="B209" s="88"/>
      <c r="C209" s="88"/>
      <c r="D209" s="38" t="s">
        <v>532</v>
      </c>
      <c r="E209" s="21"/>
      <c r="F209" s="21"/>
      <c r="G209" s="21">
        <f t="shared" si="3"/>
        <v>0</v>
      </c>
    </row>
    <row r="210" spans="2:7" x14ac:dyDescent="0.55000000000000004">
      <c r="B210" s="88"/>
      <c r="C210" s="88"/>
      <c r="D210" s="38" t="s">
        <v>533</v>
      </c>
      <c r="E210" s="21">
        <v>65081</v>
      </c>
      <c r="F210" s="21">
        <v>1183607</v>
      </c>
      <c r="G210" s="21">
        <f t="shared" si="3"/>
        <v>-1118526</v>
      </c>
    </row>
    <row r="211" spans="2:7" x14ac:dyDescent="0.55000000000000004">
      <c r="B211" s="88"/>
      <c r="C211" s="88"/>
      <c r="D211" s="38" t="s">
        <v>534</v>
      </c>
      <c r="E211" s="21">
        <v>105452</v>
      </c>
      <c r="F211" s="21">
        <v>94070</v>
      </c>
      <c r="G211" s="21">
        <f t="shared" si="3"/>
        <v>11382</v>
      </c>
    </row>
    <row r="212" spans="2:7" x14ac:dyDescent="0.55000000000000004">
      <c r="B212" s="88"/>
      <c r="C212" s="88"/>
      <c r="D212" s="38" t="s">
        <v>535</v>
      </c>
      <c r="E212" s="21">
        <v>49827</v>
      </c>
      <c r="F212" s="21">
        <v>265682</v>
      </c>
      <c r="G212" s="21">
        <f t="shared" si="3"/>
        <v>-215855</v>
      </c>
    </row>
    <row r="213" spans="2:7" x14ac:dyDescent="0.55000000000000004">
      <c r="B213" s="88"/>
      <c r="C213" s="88"/>
      <c r="D213" s="38" t="s">
        <v>536</v>
      </c>
      <c r="E213" s="21"/>
      <c r="F213" s="21"/>
      <c r="G213" s="21">
        <f t="shared" si="3"/>
        <v>0</v>
      </c>
    </row>
    <row r="214" spans="2:7" x14ac:dyDescent="0.55000000000000004">
      <c r="B214" s="88"/>
      <c r="C214" s="88"/>
      <c r="D214" s="38" t="s">
        <v>537</v>
      </c>
      <c r="E214" s="21"/>
      <c r="F214" s="21"/>
      <c r="G214" s="21">
        <f t="shared" si="3"/>
        <v>0</v>
      </c>
    </row>
    <row r="215" spans="2:7" x14ac:dyDescent="0.55000000000000004">
      <c r="B215" s="88"/>
      <c r="C215" s="88"/>
      <c r="D215" s="38" t="s">
        <v>538</v>
      </c>
      <c r="E215" s="21">
        <v>3793083</v>
      </c>
      <c r="F215" s="21">
        <v>1731880</v>
      </c>
      <c r="G215" s="21">
        <f t="shared" si="3"/>
        <v>2061203</v>
      </c>
    </row>
    <row r="216" spans="2:7" x14ac:dyDescent="0.55000000000000004">
      <c r="B216" s="88"/>
      <c r="C216" s="88"/>
      <c r="D216" s="38" t="s">
        <v>539</v>
      </c>
      <c r="E216" s="21"/>
      <c r="F216" s="21"/>
      <c r="G216" s="21">
        <f t="shared" si="3"/>
        <v>0</v>
      </c>
    </row>
    <row r="217" spans="2:7" x14ac:dyDescent="0.55000000000000004">
      <c r="B217" s="88"/>
      <c r="C217" s="88"/>
      <c r="D217" s="38" t="s">
        <v>540</v>
      </c>
      <c r="E217" s="21">
        <v>11353</v>
      </c>
      <c r="F217" s="21">
        <v>32259</v>
      </c>
      <c r="G217" s="21">
        <f t="shared" si="3"/>
        <v>-20906</v>
      </c>
    </row>
    <row r="218" spans="2:7" x14ac:dyDescent="0.55000000000000004">
      <c r="B218" s="88"/>
      <c r="C218" s="88"/>
      <c r="D218" s="38" t="s">
        <v>242</v>
      </c>
      <c r="E218" s="21"/>
      <c r="F218" s="21"/>
      <c r="G218" s="21">
        <f t="shared" si="3"/>
        <v>0</v>
      </c>
    </row>
    <row r="219" spans="2:7" x14ac:dyDescent="0.55000000000000004">
      <c r="B219" s="88"/>
      <c r="C219" s="88"/>
      <c r="D219" s="38" t="s">
        <v>541</v>
      </c>
      <c r="E219" s="21"/>
      <c r="F219" s="21"/>
      <c r="G219" s="21">
        <f t="shared" si="3"/>
        <v>0</v>
      </c>
    </row>
    <row r="220" spans="2:7" x14ac:dyDescent="0.55000000000000004">
      <c r="B220" s="88"/>
      <c r="C220" s="88"/>
      <c r="D220" s="38" t="s">
        <v>542</v>
      </c>
      <c r="E220" s="21"/>
      <c r="F220" s="21"/>
      <c r="G220" s="21">
        <f t="shared" si="3"/>
        <v>0</v>
      </c>
    </row>
    <row r="221" spans="2:7" x14ac:dyDescent="0.55000000000000004">
      <c r="B221" s="88"/>
      <c r="C221" s="88"/>
      <c r="D221" s="38" t="s">
        <v>543</v>
      </c>
      <c r="E221" s="21"/>
      <c r="F221" s="21"/>
      <c r="G221" s="21">
        <f t="shared" si="3"/>
        <v>0</v>
      </c>
    </row>
    <row r="222" spans="2:7" x14ac:dyDescent="0.55000000000000004">
      <c r="B222" s="88"/>
      <c r="C222" s="88"/>
      <c r="D222" s="38" t="s">
        <v>544</v>
      </c>
      <c r="E222" s="21"/>
      <c r="F222" s="21"/>
      <c r="G222" s="21">
        <f t="shared" si="3"/>
        <v>0</v>
      </c>
    </row>
    <row r="223" spans="2:7" x14ac:dyDescent="0.55000000000000004">
      <c r="B223" s="88"/>
      <c r="C223" s="88"/>
      <c r="D223" s="38" t="s">
        <v>545</v>
      </c>
      <c r="E223" s="21"/>
      <c r="F223" s="21"/>
      <c r="G223" s="21">
        <f t="shared" si="3"/>
        <v>0</v>
      </c>
    </row>
    <row r="224" spans="2:7" x14ac:dyDescent="0.55000000000000004">
      <c r="B224" s="88"/>
      <c r="C224" s="88"/>
      <c r="D224" s="38" t="s">
        <v>546</v>
      </c>
      <c r="E224" s="21">
        <v>89473</v>
      </c>
      <c r="F224" s="21">
        <v>76417</v>
      </c>
      <c r="G224" s="21">
        <f t="shared" si="3"/>
        <v>13056</v>
      </c>
    </row>
    <row r="225" spans="2:7" x14ac:dyDescent="0.55000000000000004">
      <c r="B225" s="88"/>
      <c r="C225" s="88"/>
      <c r="D225" s="38" t="s">
        <v>343</v>
      </c>
      <c r="E225" s="21">
        <f>+E226+E227+E228+E229+E230+E231+E232+E233+E234+E235+E236+E237+E238+E239+E240+E241+E242+E243+E244+E245+E246+E247</f>
        <v>1669270</v>
      </c>
      <c r="F225" s="21">
        <f>+F226+F227+F228+F229+F230+F231+F232+F233+F234+F235+F236+F237+F238+F239+F240+F241+F242+F243+F244+F245+F246+F247</f>
        <v>1266130</v>
      </c>
      <c r="G225" s="21">
        <f t="shared" si="3"/>
        <v>403140</v>
      </c>
    </row>
    <row r="226" spans="2:7" x14ac:dyDescent="0.55000000000000004">
      <c r="B226" s="88"/>
      <c r="C226" s="88"/>
      <c r="D226" s="38" t="s">
        <v>547</v>
      </c>
      <c r="E226" s="21">
        <v>120236</v>
      </c>
      <c r="F226" s="21">
        <v>101790</v>
      </c>
      <c r="G226" s="21">
        <f t="shared" si="3"/>
        <v>18446</v>
      </c>
    </row>
    <row r="227" spans="2:7" x14ac:dyDescent="0.55000000000000004">
      <c r="B227" s="88"/>
      <c r="C227" s="88"/>
      <c r="D227" s="38" t="s">
        <v>548</v>
      </c>
      <c r="E227" s="21">
        <v>9738</v>
      </c>
      <c r="F227" s="21">
        <v>2949</v>
      </c>
      <c r="G227" s="21">
        <f t="shared" si="3"/>
        <v>6789</v>
      </c>
    </row>
    <row r="228" spans="2:7" x14ac:dyDescent="0.55000000000000004">
      <c r="B228" s="88"/>
      <c r="C228" s="88"/>
      <c r="D228" s="38" t="s">
        <v>549</v>
      </c>
      <c r="E228" s="21">
        <v>36330</v>
      </c>
      <c r="F228" s="21">
        <v>80110</v>
      </c>
      <c r="G228" s="21">
        <f t="shared" si="3"/>
        <v>-43780</v>
      </c>
    </row>
    <row r="229" spans="2:7" x14ac:dyDescent="0.55000000000000004">
      <c r="B229" s="88"/>
      <c r="C229" s="88"/>
      <c r="D229" s="38" t="s">
        <v>550</v>
      </c>
      <c r="E229" s="21">
        <v>130968</v>
      </c>
      <c r="F229" s="21">
        <v>208890</v>
      </c>
      <c r="G229" s="21">
        <f t="shared" si="3"/>
        <v>-77922</v>
      </c>
    </row>
    <row r="230" spans="2:7" x14ac:dyDescent="0.55000000000000004">
      <c r="B230" s="88"/>
      <c r="C230" s="88"/>
      <c r="D230" s="38" t="s">
        <v>551</v>
      </c>
      <c r="E230" s="21">
        <v>71151</v>
      </c>
      <c r="F230" s="21">
        <v>24973</v>
      </c>
      <c r="G230" s="21">
        <f t="shared" si="3"/>
        <v>46178</v>
      </c>
    </row>
    <row r="231" spans="2:7" x14ac:dyDescent="0.55000000000000004">
      <c r="B231" s="88"/>
      <c r="C231" s="88"/>
      <c r="D231" s="38" t="s">
        <v>552</v>
      </c>
      <c r="E231" s="21">
        <v>20000</v>
      </c>
      <c r="F231" s="21">
        <v>20000</v>
      </c>
      <c r="G231" s="21">
        <f t="shared" si="3"/>
        <v>0</v>
      </c>
    </row>
    <row r="232" spans="2:7" x14ac:dyDescent="0.55000000000000004">
      <c r="B232" s="88"/>
      <c r="C232" s="88"/>
      <c r="D232" s="38" t="s">
        <v>531</v>
      </c>
      <c r="E232" s="21">
        <v>138069</v>
      </c>
      <c r="F232" s="21">
        <v>146381</v>
      </c>
      <c r="G232" s="21">
        <f t="shared" si="3"/>
        <v>-8312</v>
      </c>
    </row>
    <row r="233" spans="2:7" x14ac:dyDescent="0.55000000000000004">
      <c r="B233" s="88"/>
      <c r="C233" s="88"/>
      <c r="D233" s="38" t="s">
        <v>532</v>
      </c>
      <c r="E233" s="21"/>
      <c r="F233" s="21"/>
      <c r="G233" s="21">
        <f t="shared" si="3"/>
        <v>0</v>
      </c>
    </row>
    <row r="234" spans="2:7" x14ac:dyDescent="0.55000000000000004">
      <c r="B234" s="88"/>
      <c r="C234" s="88"/>
      <c r="D234" s="38" t="s">
        <v>538</v>
      </c>
      <c r="E234" s="21">
        <v>19800</v>
      </c>
      <c r="F234" s="21">
        <v>21384</v>
      </c>
      <c r="G234" s="21">
        <f t="shared" si="3"/>
        <v>-1584</v>
      </c>
    </row>
    <row r="235" spans="2:7" x14ac:dyDescent="0.55000000000000004">
      <c r="B235" s="88"/>
      <c r="C235" s="88"/>
      <c r="D235" s="38" t="s">
        <v>553</v>
      </c>
      <c r="E235" s="21">
        <v>163157</v>
      </c>
      <c r="F235" s="21">
        <v>174249</v>
      </c>
      <c r="G235" s="21">
        <f t="shared" si="3"/>
        <v>-11092</v>
      </c>
    </row>
    <row r="236" spans="2:7" x14ac:dyDescent="0.55000000000000004">
      <c r="B236" s="88"/>
      <c r="C236" s="88"/>
      <c r="D236" s="38" t="s">
        <v>554</v>
      </c>
      <c r="E236" s="21">
        <v>53509</v>
      </c>
      <c r="F236" s="21">
        <v>47320</v>
      </c>
      <c r="G236" s="21">
        <f t="shared" si="3"/>
        <v>6189</v>
      </c>
    </row>
    <row r="237" spans="2:7" x14ac:dyDescent="0.55000000000000004">
      <c r="B237" s="88"/>
      <c r="C237" s="88"/>
      <c r="D237" s="38" t="s">
        <v>555</v>
      </c>
      <c r="E237" s="21"/>
      <c r="F237" s="21"/>
      <c r="G237" s="21">
        <f t="shared" si="3"/>
        <v>0</v>
      </c>
    </row>
    <row r="238" spans="2:7" x14ac:dyDescent="0.55000000000000004">
      <c r="B238" s="88"/>
      <c r="C238" s="88"/>
      <c r="D238" s="38" t="s">
        <v>556</v>
      </c>
      <c r="E238" s="21"/>
      <c r="F238" s="21"/>
      <c r="G238" s="21">
        <f t="shared" si="3"/>
        <v>0</v>
      </c>
    </row>
    <row r="239" spans="2:7" x14ac:dyDescent="0.55000000000000004">
      <c r="B239" s="88"/>
      <c r="C239" s="88"/>
      <c r="D239" s="38" t="s">
        <v>557</v>
      </c>
      <c r="E239" s="21">
        <v>22414</v>
      </c>
      <c r="F239" s="21">
        <v>22624</v>
      </c>
      <c r="G239" s="21">
        <f t="shared" si="3"/>
        <v>-210</v>
      </c>
    </row>
    <row r="240" spans="2:7" x14ac:dyDescent="0.55000000000000004">
      <c r="B240" s="88"/>
      <c r="C240" s="88"/>
      <c r="D240" s="38" t="s">
        <v>534</v>
      </c>
      <c r="E240" s="21"/>
      <c r="F240" s="21"/>
      <c r="G240" s="21">
        <f t="shared" si="3"/>
        <v>0</v>
      </c>
    </row>
    <row r="241" spans="2:7" x14ac:dyDescent="0.55000000000000004">
      <c r="B241" s="88"/>
      <c r="C241" s="88"/>
      <c r="D241" s="38" t="s">
        <v>535</v>
      </c>
      <c r="E241" s="21"/>
      <c r="F241" s="21"/>
      <c r="G241" s="21">
        <f t="shared" si="3"/>
        <v>0</v>
      </c>
    </row>
    <row r="242" spans="2:7" x14ac:dyDescent="0.55000000000000004">
      <c r="B242" s="88"/>
      <c r="C242" s="88"/>
      <c r="D242" s="38" t="s">
        <v>558</v>
      </c>
      <c r="E242" s="21"/>
      <c r="F242" s="21"/>
      <c r="G242" s="21">
        <f t="shared" si="3"/>
        <v>0</v>
      </c>
    </row>
    <row r="243" spans="2:7" x14ac:dyDescent="0.55000000000000004">
      <c r="B243" s="88"/>
      <c r="C243" s="88"/>
      <c r="D243" s="38" t="s">
        <v>559</v>
      </c>
      <c r="E243" s="21"/>
      <c r="F243" s="21"/>
      <c r="G243" s="21">
        <f t="shared" si="3"/>
        <v>0</v>
      </c>
    </row>
    <row r="244" spans="2:7" x14ac:dyDescent="0.55000000000000004">
      <c r="B244" s="88"/>
      <c r="C244" s="88"/>
      <c r="D244" s="38" t="s">
        <v>560</v>
      </c>
      <c r="E244" s="21">
        <v>275920</v>
      </c>
      <c r="F244" s="21">
        <v>272160</v>
      </c>
      <c r="G244" s="21">
        <f t="shared" si="3"/>
        <v>3760</v>
      </c>
    </row>
    <row r="245" spans="2:7" x14ac:dyDescent="0.55000000000000004">
      <c r="B245" s="88"/>
      <c r="C245" s="88"/>
      <c r="D245" s="38" t="s">
        <v>561</v>
      </c>
      <c r="E245" s="21"/>
      <c r="F245" s="21"/>
      <c r="G245" s="21">
        <f t="shared" si="3"/>
        <v>0</v>
      </c>
    </row>
    <row r="246" spans="2:7" x14ac:dyDescent="0.55000000000000004">
      <c r="B246" s="88"/>
      <c r="C246" s="88"/>
      <c r="D246" s="38" t="s">
        <v>562</v>
      </c>
      <c r="E246" s="21"/>
      <c r="F246" s="21"/>
      <c r="G246" s="21">
        <f t="shared" si="3"/>
        <v>0</v>
      </c>
    </row>
    <row r="247" spans="2:7" x14ac:dyDescent="0.55000000000000004">
      <c r="B247" s="88"/>
      <c r="C247" s="88"/>
      <c r="D247" s="38" t="s">
        <v>546</v>
      </c>
      <c r="E247" s="21">
        <v>607978</v>
      </c>
      <c r="F247" s="21">
        <v>143300</v>
      </c>
      <c r="G247" s="21">
        <f t="shared" si="3"/>
        <v>464678</v>
      </c>
    </row>
    <row r="248" spans="2:7" x14ac:dyDescent="0.55000000000000004">
      <c r="B248" s="88"/>
      <c r="C248" s="88"/>
      <c r="D248" s="38" t="s">
        <v>344</v>
      </c>
      <c r="E248" s="21">
        <f>+E249+E254</f>
        <v>0</v>
      </c>
      <c r="F248" s="21">
        <f>+F249+F254</f>
        <v>0</v>
      </c>
      <c r="G248" s="21">
        <f t="shared" si="3"/>
        <v>0</v>
      </c>
    </row>
    <row r="249" spans="2:7" x14ac:dyDescent="0.55000000000000004">
      <c r="B249" s="88"/>
      <c r="C249" s="88"/>
      <c r="D249" s="38" t="s">
        <v>563</v>
      </c>
      <c r="E249" s="21">
        <f>+E250+E251+E252-E253</f>
        <v>0</v>
      </c>
      <c r="F249" s="21">
        <f>+F250+F251+F252-F253</f>
        <v>0</v>
      </c>
      <c r="G249" s="21">
        <f t="shared" si="3"/>
        <v>0</v>
      </c>
    </row>
    <row r="250" spans="2:7" x14ac:dyDescent="0.55000000000000004">
      <c r="B250" s="88"/>
      <c r="C250" s="88"/>
      <c r="D250" s="38" t="s">
        <v>564</v>
      </c>
      <c r="E250" s="21"/>
      <c r="F250" s="21"/>
      <c r="G250" s="21">
        <f t="shared" si="3"/>
        <v>0</v>
      </c>
    </row>
    <row r="251" spans="2:7" x14ac:dyDescent="0.55000000000000004">
      <c r="B251" s="88"/>
      <c r="C251" s="88"/>
      <c r="D251" s="38" t="s">
        <v>565</v>
      </c>
      <c r="E251" s="21"/>
      <c r="F251" s="21"/>
      <c r="G251" s="21">
        <f t="shared" si="3"/>
        <v>0</v>
      </c>
    </row>
    <row r="252" spans="2:7" x14ac:dyDescent="0.55000000000000004">
      <c r="B252" s="88"/>
      <c r="C252" s="88"/>
      <c r="D252" s="38" t="s">
        <v>566</v>
      </c>
      <c r="E252" s="21"/>
      <c r="F252" s="21"/>
      <c r="G252" s="21">
        <f t="shared" si="3"/>
        <v>0</v>
      </c>
    </row>
    <row r="253" spans="2:7" x14ac:dyDescent="0.55000000000000004">
      <c r="B253" s="88"/>
      <c r="C253" s="88"/>
      <c r="D253" s="38" t="s">
        <v>567</v>
      </c>
      <c r="E253" s="21"/>
      <c r="F253" s="21"/>
      <c r="G253" s="21">
        <f t="shared" si="3"/>
        <v>0</v>
      </c>
    </row>
    <row r="254" spans="2:7" x14ac:dyDescent="0.55000000000000004">
      <c r="B254" s="88"/>
      <c r="C254" s="88"/>
      <c r="D254" s="38" t="s">
        <v>568</v>
      </c>
      <c r="E254" s="21"/>
      <c r="F254" s="21"/>
      <c r="G254" s="21">
        <f t="shared" si="3"/>
        <v>0</v>
      </c>
    </row>
    <row r="255" spans="2:7" x14ac:dyDescent="0.55000000000000004">
      <c r="B255" s="88"/>
      <c r="C255" s="88"/>
      <c r="D255" s="38" t="s">
        <v>345</v>
      </c>
      <c r="E255" s="21"/>
      <c r="F255" s="21"/>
      <c r="G255" s="21">
        <f t="shared" si="3"/>
        <v>0</v>
      </c>
    </row>
    <row r="256" spans="2:7" x14ac:dyDescent="0.55000000000000004">
      <c r="B256" s="88"/>
      <c r="C256" s="88"/>
      <c r="D256" s="38" t="s">
        <v>35</v>
      </c>
      <c r="E256" s="21"/>
      <c r="F256" s="21"/>
      <c r="G256" s="21">
        <f t="shared" si="3"/>
        <v>0</v>
      </c>
    </row>
    <row r="257" spans="2:7" x14ac:dyDescent="0.55000000000000004">
      <c r="B257" s="88"/>
      <c r="C257" s="88"/>
      <c r="D257" s="38" t="s">
        <v>346</v>
      </c>
      <c r="E257" s="21">
        <v>2501333</v>
      </c>
      <c r="F257" s="21">
        <v>3108364</v>
      </c>
      <c r="G257" s="21">
        <f t="shared" si="3"/>
        <v>-607031</v>
      </c>
    </row>
    <row r="258" spans="2:7" x14ac:dyDescent="0.55000000000000004">
      <c r="B258" s="88"/>
      <c r="C258" s="88"/>
      <c r="D258" s="38" t="s">
        <v>347</v>
      </c>
      <c r="E258" s="21"/>
      <c r="F258" s="21"/>
      <c r="G258" s="21">
        <f t="shared" si="3"/>
        <v>0</v>
      </c>
    </row>
    <row r="259" spans="2:7" x14ac:dyDescent="0.55000000000000004">
      <c r="B259" s="88"/>
      <c r="C259" s="88"/>
      <c r="D259" s="38" t="s">
        <v>348</v>
      </c>
      <c r="E259" s="21"/>
      <c r="F259" s="21"/>
      <c r="G259" s="21">
        <f t="shared" si="3"/>
        <v>0</v>
      </c>
    </row>
    <row r="260" spans="2:7" x14ac:dyDescent="0.55000000000000004">
      <c r="B260" s="88"/>
      <c r="C260" s="88"/>
      <c r="D260" s="38" t="s">
        <v>349</v>
      </c>
      <c r="E260" s="21"/>
      <c r="F260" s="21"/>
      <c r="G260" s="21">
        <f t="shared" si="3"/>
        <v>0</v>
      </c>
    </row>
    <row r="261" spans="2:7" x14ac:dyDescent="0.55000000000000004">
      <c r="B261" s="88"/>
      <c r="C261" s="88"/>
      <c r="D261" s="38" t="s">
        <v>350</v>
      </c>
      <c r="E261" s="21"/>
      <c r="F261" s="21"/>
      <c r="G261" s="21">
        <f t="shared" si="3"/>
        <v>0</v>
      </c>
    </row>
    <row r="262" spans="2:7" x14ac:dyDescent="0.55000000000000004">
      <c r="B262" s="88"/>
      <c r="C262" s="89"/>
      <c r="D262" s="42" t="s">
        <v>351</v>
      </c>
      <c r="E262" s="23">
        <f>+E185+E196+E225+E248+E255+E256+E257+E258+E259+E260+E261</f>
        <v>30139076</v>
      </c>
      <c r="F262" s="23">
        <f>+F185+F196+F225+F248+F255+F256+F257+F258+F259+F260+F261</f>
        <v>32618321</v>
      </c>
      <c r="G262" s="23">
        <f t="shared" si="3"/>
        <v>-2479245</v>
      </c>
    </row>
    <row r="263" spans="2:7" x14ac:dyDescent="0.55000000000000004">
      <c r="B263" s="89"/>
      <c r="C263" s="19" t="s">
        <v>352</v>
      </c>
      <c r="D263" s="17"/>
      <c r="E263" s="18">
        <f xml:space="preserve"> +E184 - E262</f>
        <v>-11147016</v>
      </c>
      <c r="F263" s="18">
        <f xml:space="preserve"> +F184 - F262</f>
        <v>-11416751</v>
      </c>
      <c r="G263" s="18">
        <f t="shared" ref="G263:G326" si="4">E263-F263</f>
        <v>269735</v>
      </c>
    </row>
    <row r="264" spans="2:7" x14ac:dyDescent="0.55000000000000004">
      <c r="B264" s="87" t="s">
        <v>353</v>
      </c>
      <c r="C264" s="87" t="s">
        <v>324</v>
      </c>
      <c r="D264" s="38" t="s">
        <v>354</v>
      </c>
      <c r="E264" s="21"/>
      <c r="F264" s="21"/>
      <c r="G264" s="21">
        <f t="shared" si="4"/>
        <v>0</v>
      </c>
    </row>
    <row r="265" spans="2:7" x14ac:dyDescent="0.55000000000000004">
      <c r="B265" s="88"/>
      <c r="C265" s="88"/>
      <c r="D265" s="38" t="s">
        <v>355</v>
      </c>
      <c r="E265" s="21">
        <v>127</v>
      </c>
      <c r="F265" s="21">
        <v>123</v>
      </c>
      <c r="G265" s="21">
        <f t="shared" si="4"/>
        <v>4</v>
      </c>
    </row>
    <row r="266" spans="2:7" x14ac:dyDescent="0.55000000000000004">
      <c r="B266" s="88"/>
      <c r="C266" s="88"/>
      <c r="D266" s="38" t="s">
        <v>356</v>
      </c>
      <c r="E266" s="21"/>
      <c r="F266" s="21"/>
      <c r="G266" s="21">
        <f t="shared" si="4"/>
        <v>0</v>
      </c>
    </row>
    <row r="267" spans="2:7" x14ac:dyDescent="0.55000000000000004">
      <c r="B267" s="88"/>
      <c r="C267" s="88"/>
      <c r="D267" s="38" t="s">
        <v>357</v>
      </c>
      <c r="E267" s="21"/>
      <c r="F267" s="21"/>
      <c r="G267" s="21">
        <f t="shared" si="4"/>
        <v>0</v>
      </c>
    </row>
    <row r="268" spans="2:7" x14ac:dyDescent="0.55000000000000004">
      <c r="B268" s="88"/>
      <c r="C268" s="88"/>
      <c r="D268" s="38" t="s">
        <v>358</v>
      </c>
      <c r="E268" s="21"/>
      <c r="F268" s="21"/>
      <c r="G268" s="21">
        <f t="shared" si="4"/>
        <v>0</v>
      </c>
    </row>
    <row r="269" spans="2:7" x14ac:dyDescent="0.55000000000000004">
      <c r="B269" s="88"/>
      <c r="C269" s="88"/>
      <c r="D269" s="38" t="s">
        <v>359</v>
      </c>
      <c r="E269" s="21"/>
      <c r="F269" s="21"/>
      <c r="G269" s="21">
        <f t="shared" si="4"/>
        <v>0</v>
      </c>
    </row>
    <row r="270" spans="2:7" x14ac:dyDescent="0.55000000000000004">
      <c r="B270" s="88"/>
      <c r="C270" s="88"/>
      <c r="D270" s="38" t="s">
        <v>360</v>
      </c>
      <c r="E270" s="21"/>
      <c r="F270" s="21"/>
      <c r="G270" s="21">
        <f t="shared" si="4"/>
        <v>0</v>
      </c>
    </row>
    <row r="271" spans="2:7" x14ac:dyDescent="0.55000000000000004">
      <c r="B271" s="88"/>
      <c r="C271" s="88"/>
      <c r="D271" s="38" t="s">
        <v>361</v>
      </c>
      <c r="E271" s="21"/>
      <c r="F271" s="21"/>
      <c r="G271" s="21">
        <f t="shared" si="4"/>
        <v>0</v>
      </c>
    </row>
    <row r="272" spans="2:7" x14ac:dyDescent="0.55000000000000004">
      <c r="B272" s="88"/>
      <c r="C272" s="88"/>
      <c r="D272" s="38" t="s">
        <v>362</v>
      </c>
      <c r="E272" s="21">
        <f>+E273+E274+E275+E276</f>
        <v>3901677</v>
      </c>
      <c r="F272" s="21">
        <f>+F273+F274+F275+F276</f>
        <v>4591160</v>
      </c>
      <c r="G272" s="21">
        <f t="shared" si="4"/>
        <v>-689483</v>
      </c>
    </row>
    <row r="273" spans="2:7" x14ac:dyDescent="0.55000000000000004">
      <c r="B273" s="88"/>
      <c r="C273" s="88"/>
      <c r="D273" s="38" t="s">
        <v>569</v>
      </c>
      <c r="E273" s="21"/>
      <c r="F273" s="21"/>
      <c r="G273" s="21">
        <f t="shared" si="4"/>
        <v>0</v>
      </c>
    </row>
    <row r="274" spans="2:7" x14ac:dyDescent="0.55000000000000004">
      <c r="B274" s="88"/>
      <c r="C274" s="88"/>
      <c r="D274" s="38" t="s">
        <v>570</v>
      </c>
      <c r="E274" s="21"/>
      <c r="F274" s="21"/>
      <c r="G274" s="21">
        <f t="shared" si="4"/>
        <v>0</v>
      </c>
    </row>
    <row r="275" spans="2:7" x14ac:dyDescent="0.55000000000000004">
      <c r="B275" s="88"/>
      <c r="C275" s="88"/>
      <c r="D275" s="38" t="s">
        <v>212</v>
      </c>
      <c r="E275" s="21"/>
      <c r="F275" s="21"/>
      <c r="G275" s="21">
        <f t="shared" si="4"/>
        <v>0</v>
      </c>
    </row>
    <row r="276" spans="2:7" x14ac:dyDescent="0.55000000000000004">
      <c r="B276" s="88"/>
      <c r="C276" s="88"/>
      <c r="D276" s="38" t="s">
        <v>571</v>
      </c>
      <c r="E276" s="21">
        <v>3901677</v>
      </c>
      <c r="F276" s="21">
        <v>4591160</v>
      </c>
      <c r="G276" s="21">
        <f t="shared" si="4"/>
        <v>-689483</v>
      </c>
    </row>
    <row r="277" spans="2:7" x14ac:dyDescent="0.55000000000000004">
      <c r="B277" s="88"/>
      <c r="C277" s="89"/>
      <c r="D277" s="42" t="s">
        <v>363</v>
      </c>
      <c r="E277" s="23">
        <f>+E264+E265+E266+E267+E268+E269+E270+E271+E272</f>
        <v>3901804</v>
      </c>
      <c r="F277" s="23">
        <f>+F264+F265+F266+F267+F268+F269+F270+F271+F272</f>
        <v>4591283</v>
      </c>
      <c r="G277" s="23">
        <f t="shared" si="4"/>
        <v>-689479</v>
      </c>
    </row>
    <row r="278" spans="2:7" x14ac:dyDescent="0.55000000000000004">
      <c r="B278" s="88"/>
      <c r="C278" s="87" t="s">
        <v>340</v>
      </c>
      <c r="D278" s="38" t="s">
        <v>364</v>
      </c>
      <c r="E278" s="21"/>
      <c r="F278" s="21"/>
      <c r="G278" s="21">
        <f t="shared" si="4"/>
        <v>0</v>
      </c>
    </row>
    <row r="279" spans="2:7" x14ac:dyDescent="0.55000000000000004">
      <c r="B279" s="88"/>
      <c r="C279" s="88"/>
      <c r="D279" s="38" t="s">
        <v>365</v>
      </c>
      <c r="E279" s="21"/>
      <c r="F279" s="21"/>
      <c r="G279" s="21">
        <f t="shared" si="4"/>
        <v>0</v>
      </c>
    </row>
    <row r="280" spans="2:7" x14ac:dyDescent="0.55000000000000004">
      <c r="B280" s="88"/>
      <c r="C280" s="88"/>
      <c r="D280" s="38" t="s">
        <v>366</v>
      </c>
      <c r="E280" s="21"/>
      <c r="F280" s="21"/>
      <c r="G280" s="21">
        <f t="shared" si="4"/>
        <v>0</v>
      </c>
    </row>
    <row r="281" spans="2:7" x14ac:dyDescent="0.55000000000000004">
      <c r="B281" s="88"/>
      <c r="C281" s="88"/>
      <c r="D281" s="38" t="s">
        <v>367</v>
      </c>
      <c r="E281" s="21"/>
      <c r="F281" s="21"/>
      <c r="G281" s="21">
        <f t="shared" si="4"/>
        <v>0</v>
      </c>
    </row>
    <row r="282" spans="2:7" x14ac:dyDescent="0.55000000000000004">
      <c r="B282" s="88"/>
      <c r="C282" s="88"/>
      <c r="D282" s="38" t="s">
        <v>368</v>
      </c>
      <c r="E282" s="21"/>
      <c r="F282" s="21"/>
      <c r="G282" s="21">
        <f t="shared" si="4"/>
        <v>0</v>
      </c>
    </row>
    <row r="283" spans="2:7" x14ac:dyDescent="0.55000000000000004">
      <c r="B283" s="88"/>
      <c r="C283" s="88"/>
      <c r="D283" s="38" t="s">
        <v>369</v>
      </c>
      <c r="E283" s="21"/>
      <c r="F283" s="21"/>
      <c r="G283" s="21">
        <f t="shared" si="4"/>
        <v>0</v>
      </c>
    </row>
    <row r="284" spans="2:7" x14ac:dyDescent="0.55000000000000004">
      <c r="B284" s="88"/>
      <c r="C284" s="88"/>
      <c r="D284" s="38" t="s">
        <v>370</v>
      </c>
      <c r="E284" s="21"/>
      <c r="F284" s="21"/>
      <c r="G284" s="21">
        <f t="shared" si="4"/>
        <v>0</v>
      </c>
    </row>
    <row r="285" spans="2:7" x14ac:dyDescent="0.55000000000000004">
      <c r="B285" s="88"/>
      <c r="C285" s="88"/>
      <c r="D285" s="38" t="s">
        <v>371</v>
      </c>
      <c r="E285" s="21">
        <f>+E286+E287+E288</f>
        <v>0</v>
      </c>
      <c r="F285" s="21">
        <f>+F286+F287+F288</f>
        <v>0</v>
      </c>
      <c r="G285" s="21">
        <f t="shared" si="4"/>
        <v>0</v>
      </c>
    </row>
    <row r="286" spans="2:7" x14ac:dyDescent="0.55000000000000004">
      <c r="B286" s="88"/>
      <c r="C286" s="88"/>
      <c r="D286" s="38" t="s">
        <v>572</v>
      </c>
      <c r="E286" s="21"/>
      <c r="F286" s="21"/>
      <c r="G286" s="21">
        <f t="shared" si="4"/>
        <v>0</v>
      </c>
    </row>
    <row r="287" spans="2:7" x14ac:dyDescent="0.55000000000000004">
      <c r="B287" s="88"/>
      <c r="C287" s="88"/>
      <c r="D287" s="38" t="s">
        <v>273</v>
      </c>
      <c r="E287" s="21"/>
      <c r="F287" s="21"/>
      <c r="G287" s="21">
        <f t="shared" si="4"/>
        <v>0</v>
      </c>
    </row>
    <row r="288" spans="2:7" x14ac:dyDescent="0.55000000000000004">
      <c r="B288" s="88"/>
      <c r="C288" s="88"/>
      <c r="D288" s="38" t="s">
        <v>573</v>
      </c>
      <c r="E288" s="21"/>
      <c r="F288" s="21"/>
      <c r="G288" s="21">
        <f t="shared" si="4"/>
        <v>0</v>
      </c>
    </row>
    <row r="289" spans="2:7" x14ac:dyDescent="0.55000000000000004">
      <c r="B289" s="88"/>
      <c r="C289" s="89"/>
      <c r="D289" s="42" t="s">
        <v>372</v>
      </c>
      <c r="E289" s="23">
        <f>+E278+E279+E280+E281+E282+E283+E284+E285</f>
        <v>0</v>
      </c>
      <c r="F289" s="23">
        <f>+F278+F279+F280+F281+F282+F283+F284+F285</f>
        <v>0</v>
      </c>
      <c r="G289" s="23">
        <f t="shared" si="4"/>
        <v>0</v>
      </c>
    </row>
    <row r="290" spans="2:7" x14ac:dyDescent="0.55000000000000004">
      <c r="B290" s="89"/>
      <c r="C290" s="19" t="s">
        <v>373</v>
      </c>
      <c r="D290" s="30"/>
      <c r="E290" s="43">
        <f xml:space="preserve"> +E277 - E289</f>
        <v>3901804</v>
      </c>
      <c r="F290" s="43">
        <f xml:space="preserve"> +F277 - F289</f>
        <v>4591283</v>
      </c>
      <c r="G290" s="43">
        <f t="shared" si="4"/>
        <v>-689479</v>
      </c>
    </row>
    <row r="291" spans="2:7" x14ac:dyDescent="0.55000000000000004">
      <c r="B291" s="19" t="s">
        <v>374</v>
      </c>
      <c r="C291" s="16"/>
      <c r="D291" s="17"/>
      <c r="E291" s="18">
        <f xml:space="preserve"> +E263 +E290</f>
        <v>-7245212</v>
      </c>
      <c r="F291" s="18">
        <f xml:space="preserve"> +F263 +F290</f>
        <v>-6825468</v>
      </c>
      <c r="G291" s="18">
        <f t="shared" si="4"/>
        <v>-419744</v>
      </c>
    </row>
    <row r="292" spans="2:7" x14ac:dyDescent="0.55000000000000004">
      <c r="B292" s="87" t="s">
        <v>375</v>
      </c>
      <c r="C292" s="87" t="s">
        <v>324</v>
      </c>
      <c r="D292" s="38" t="s">
        <v>376</v>
      </c>
      <c r="E292" s="21">
        <f>+E293+E294</f>
        <v>0</v>
      </c>
      <c r="F292" s="21">
        <f>+F293+F294</f>
        <v>0</v>
      </c>
      <c r="G292" s="21">
        <f t="shared" si="4"/>
        <v>0</v>
      </c>
    </row>
    <row r="293" spans="2:7" x14ac:dyDescent="0.55000000000000004">
      <c r="B293" s="88"/>
      <c r="C293" s="88"/>
      <c r="D293" s="38" t="s">
        <v>574</v>
      </c>
      <c r="E293" s="21"/>
      <c r="F293" s="21"/>
      <c r="G293" s="21">
        <f t="shared" si="4"/>
        <v>0</v>
      </c>
    </row>
    <row r="294" spans="2:7" x14ac:dyDescent="0.55000000000000004">
      <c r="B294" s="88"/>
      <c r="C294" s="88"/>
      <c r="D294" s="38" t="s">
        <v>575</v>
      </c>
      <c r="E294" s="21"/>
      <c r="F294" s="21"/>
      <c r="G294" s="21">
        <f t="shared" si="4"/>
        <v>0</v>
      </c>
    </row>
    <row r="295" spans="2:7" x14ac:dyDescent="0.55000000000000004">
      <c r="B295" s="88"/>
      <c r="C295" s="88"/>
      <c r="D295" s="38" t="s">
        <v>377</v>
      </c>
      <c r="E295" s="21">
        <f>+E296+E297</f>
        <v>0</v>
      </c>
      <c r="F295" s="21">
        <f>+F296+F297</f>
        <v>0</v>
      </c>
      <c r="G295" s="21">
        <f t="shared" si="4"/>
        <v>0</v>
      </c>
    </row>
    <row r="296" spans="2:7" x14ac:dyDescent="0.55000000000000004">
      <c r="B296" s="88"/>
      <c r="C296" s="88"/>
      <c r="D296" s="38" t="s">
        <v>576</v>
      </c>
      <c r="E296" s="21"/>
      <c r="F296" s="21"/>
      <c r="G296" s="21">
        <f t="shared" si="4"/>
        <v>0</v>
      </c>
    </row>
    <row r="297" spans="2:7" x14ac:dyDescent="0.55000000000000004">
      <c r="B297" s="88"/>
      <c r="C297" s="88"/>
      <c r="D297" s="38" t="s">
        <v>577</v>
      </c>
      <c r="E297" s="21"/>
      <c r="F297" s="21"/>
      <c r="G297" s="21">
        <f t="shared" si="4"/>
        <v>0</v>
      </c>
    </row>
    <row r="298" spans="2:7" x14ac:dyDescent="0.55000000000000004">
      <c r="B298" s="88"/>
      <c r="C298" s="88"/>
      <c r="D298" s="38" t="s">
        <v>378</v>
      </c>
      <c r="E298" s="21"/>
      <c r="F298" s="21"/>
      <c r="G298" s="21">
        <f t="shared" si="4"/>
        <v>0</v>
      </c>
    </row>
    <row r="299" spans="2:7" x14ac:dyDescent="0.55000000000000004">
      <c r="B299" s="88"/>
      <c r="C299" s="88"/>
      <c r="D299" s="38" t="s">
        <v>379</v>
      </c>
      <c r="E299" s="21"/>
      <c r="F299" s="21"/>
      <c r="G299" s="21">
        <f t="shared" si="4"/>
        <v>0</v>
      </c>
    </row>
    <row r="300" spans="2:7" x14ac:dyDescent="0.55000000000000004">
      <c r="B300" s="88"/>
      <c r="C300" s="88"/>
      <c r="D300" s="38" t="s">
        <v>380</v>
      </c>
      <c r="E300" s="21">
        <f>+E301+E302</f>
        <v>0</v>
      </c>
      <c r="F300" s="21">
        <f>+F301+F302</f>
        <v>0</v>
      </c>
      <c r="G300" s="21">
        <f t="shared" si="4"/>
        <v>0</v>
      </c>
    </row>
    <row r="301" spans="2:7" x14ac:dyDescent="0.55000000000000004">
      <c r="B301" s="88"/>
      <c r="C301" s="88"/>
      <c r="D301" s="38" t="s">
        <v>578</v>
      </c>
      <c r="E301" s="21"/>
      <c r="F301" s="21"/>
      <c r="G301" s="21">
        <f t="shared" si="4"/>
        <v>0</v>
      </c>
    </row>
    <row r="302" spans="2:7" x14ac:dyDescent="0.55000000000000004">
      <c r="B302" s="88"/>
      <c r="C302" s="88"/>
      <c r="D302" s="38" t="s">
        <v>579</v>
      </c>
      <c r="E302" s="21"/>
      <c r="F302" s="21"/>
      <c r="G302" s="21">
        <f t="shared" si="4"/>
        <v>0</v>
      </c>
    </row>
    <row r="303" spans="2:7" x14ac:dyDescent="0.55000000000000004">
      <c r="B303" s="88"/>
      <c r="C303" s="88"/>
      <c r="D303" s="38" t="s">
        <v>402</v>
      </c>
      <c r="E303" s="21"/>
      <c r="F303" s="21"/>
      <c r="G303" s="21">
        <f t="shared" si="4"/>
        <v>0</v>
      </c>
    </row>
    <row r="304" spans="2:7" x14ac:dyDescent="0.55000000000000004">
      <c r="B304" s="88"/>
      <c r="C304" s="88"/>
      <c r="D304" s="38" t="s">
        <v>408</v>
      </c>
      <c r="E304" s="21">
        <v>5300000</v>
      </c>
      <c r="F304" s="21">
        <v>5839000</v>
      </c>
      <c r="G304" s="21">
        <f t="shared" si="4"/>
        <v>-539000</v>
      </c>
    </row>
    <row r="305" spans="2:7" x14ac:dyDescent="0.55000000000000004">
      <c r="B305" s="88"/>
      <c r="C305" s="88"/>
      <c r="D305" s="38" t="s">
        <v>403</v>
      </c>
      <c r="E305" s="21"/>
      <c r="F305" s="21"/>
      <c r="G305" s="21">
        <f t="shared" si="4"/>
        <v>0</v>
      </c>
    </row>
    <row r="306" spans="2:7" x14ac:dyDescent="0.55000000000000004">
      <c r="B306" s="88"/>
      <c r="C306" s="88"/>
      <c r="D306" s="38" t="s">
        <v>409</v>
      </c>
      <c r="E306" s="21"/>
      <c r="F306" s="21"/>
      <c r="G306" s="21">
        <f t="shared" si="4"/>
        <v>0</v>
      </c>
    </row>
    <row r="307" spans="2:7" x14ac:dyDescent="0.55000000000000004">
      <c r="B307" s="88"/>
      <c r="C307" s="88"/>
      <c r="D307" s="38" t="s">
        <v>381</v>
      </c>
      <c r="E307" s="21">
        <f>+E308</f>
        <v>0</v>
      </c>
      <c r="F307" s="21">
        <f>+F308</f>
        <v>0</v>
      </c>
      <c r="G307" s="21">
        <f t="shared" si="4"/>
        <v>0</v>
      </c>
    </row>
    <row r="308" spans="2:7" x14ac:dyDescent="0.55000000000000004">
      <c r="B308" s="88"/>
      <c r="C308" s="88"/>
      <c r="D308" s="38" t="s">
        <v>580</v>
      </c>
      <c r="E308" s="21"/>
      <c r="F308" s="21"/>
      <c r="G308" s="21">
        <f t="shared" si="4"/>
        <v>0</v>
      </c>
    </row>
    <row r="309" spans="2:7" x14ac:dyDescent="0.55000000000000004">
      <c r="B309" s="88"/>
      <c r="C309" s="89"/>
      <c r="D309" s="42" t="s">
        <v>382</v>
      </c>
      <c r="E309" s="23">
        <f>+E292+E295+E298+E299+E300+E303+E304+E305+E306+E307</f>
        <v>5300000</v>
      </c>
      <c r="F309" s="23">
        <f>+F292+F295+F298+F299+F300+F303+F304+F305+F306+F307</f>
        <v>5839000</v>
      </c>
      <c r="G309" s="23">
        <f t="shared" si="4"/>
        <v>-539000</v>
      </c>
    </row>
    <row r="310" spans="2:7" x14ac:dyDescent="0.55000000000000004">
      <c r="B310" s="88"/>
      <c r="C310" s="87" t="s">
        <v>340</v>
      </c>
      <c r="D310" s="38" t="s">
        <v>383</v>
      </c>
      <c r="E310" s="21"/>
      <c r="F310" s="21"/>
      <c r="G310" s="21">
        <f t="shared" si="4"/>
        <v>0</v>
      </c>
    </row>
    <row r="311" spans="2:7" x14ac:dyDescent="0.55000000000000004">
      <c r="B311" s="88"/>
      <c r="C311" s="88"/>
      <c r="D311" s="38" t="s">
        <v>384</v>
      </c>
      <c r="E311" s="21"/>
      <c r="F311" s="21"/>
      <c r="G311" s="21">
        <f t="shared" si="4"/>
        <v>0</v>
      </c>
    </row>
    <row r="312" spans="2:7" x14ac:dyDescent="0.55000000000000004">
      <c r="B312" s="88"/>
      <c r="C312" s="88"/>
      <c r="D312" s="38" t="s">
        <v>385</v>
      </c>
      <c r="E312" s="21">
        <f>+E313+E314+E315+E316</f>
        <v>0</v>
      </c>
      <c r="F312" s="21">
        <f>+F313+F314+F315+F316</f>
        <v>0</v>
      </c>
      <c r="G312" s="21">
        <f t="shared" si="4"/>
        <v>0</v>
      </c>
    </row>
    <row r="313" spans="2:7" x14ac:dyDescent="0.55000000000000004">
      <c r="B313" s="88"/>
      <c r="C313" s="88"/>
      <c r="D313" s="38" t="s">
        <v>581</v>
      </c>
      <c r="E313" s="21"/>
      <c r="F313" s="21"/>
      <c r="G313" s="21">
        <f t="shared" si="4"/>
        <v>0</v>
      </c>
    </row>
    <row r="314" spans="2:7" x14ac:dyDescent="0.55000000000000004">
      <c r="B314" s="88"/>
      <c r="C314" s="88"/>
      <c r="D314" s="38" t="s">
        <v>582</v>
      </c>
      <c r="E314" s="21"/>
      <c r="F314" s="21"/>
      <c r="G314" s="21">
        <f t="shared" si="4"/>
        <v>0</v>
      </c>
    </row>
    <row r="315" spans="2:7" x14ac:dyDescent="0.55000000000000004">
      <c r="B315" s="88"/>
      <c r="C315" s="88"/>
      <c r="D315" s="38" t="s">
        <v>583</v>
      </c>
      <c r="E315" s="21"/>
      <c r="F315" s="21"/>
      <c r="G315" s="21">
        <f t="shared" si="4"/>
        <v>0</v>
      </c>
    </row>
    <row r="316" spans="2:7" x14ac:dyDescent="0.55000000000000004">
      <c r="B316" s="88"/>
      <c r="C316" s="88"/>
      <c r="D316" s="38" t="s">
        <v>584</v>
      </c>
      <c r="E316" s="21"/>
      <c r="F316" s="21"/>
      <c r="G316" s="21">
        <f t="shared" si="4"/>
        <v>0</v>
      </c>
    </row>
    <row r="317" spans="2:7" x14ac:dyDescent="0.55000000000000004">
      <c r="B317" s="88"/>
      <c r="C317" s="88"/>
      <c r="D317" s="38" t="s">
        <v>386</v>
      </c>
      <c r="E317" s="21"/>
      <c r="F317" s="21"/>
      <c r="G317" s="21">
        <f t="shared" si="4"/>
        <v>0</v>
      </c>
    </row>
    <row r="318" spans="2:7" x14ac:dyDescent="0.55000000000000004">
      <c r="B318" s="88"/>
      <c r="C318" s="88"/>
      <c r="D318" s="38" t="s">
        <v>387</v>
      </c>
      <c r="E318" s="21"/>
      <c r="F318" s="21"/>
      <c r="G318" s="21">
        <f t="shared" si="4"/>
        <v>0</v>
      </c>
    </row>
    <row r="319" spans="2:7" x14ac:dyDescent="0.55000000000000004">
      <c r="B319" s="88"/>
      <c r="C319" s="88"/>
      <c r="D319" s="38" t="s">
        <v>388</v>
      </c>
      <c r="E319" s="21"/>
      <c r="F319" s="21"/>
      <c r="G319" s="21">
        <f t="shared" si="4"/>
        <v>0</v>
      </c>
    </row>
    <row r="320" spans="2:7" x14ac:dyDescent="0.55000000000000004">
      <c r="B320" s="88"/>
      <c r="C320" s="88"/>
      <c r="D320" s="38" t="s">
        <v>404</v>
      </c>
      <c r="E320" s="21"/>
      <c r="F320" s="21"/>
      <c r="G320" s="21">
        <f t="shared" si="4"/>
        <v>0</v>
      </c>
    </row>
    <row r="321" spans="2:7" x14ac:dyDescent="0.55000000000000004">
      <c r="B321" s="88"/>
      <c r="C321" s="88"/>
      <c r="D321" s="38" t="s">
        <v>410</v>
      </c>
      <c r="E321" s="21"/>
      <c r="F321" s="21"/>
      <c r="G321" s="21">
        <f t="shared" si="4"/>
        <v>0</v>
      </c>
    </row>
    <row r="322" spans="2:7" x14ac:dyDescent="0.55000000000000004">
      <c r="B322" s="88"/>
      <c r="C322" s="88"/>
      <c r="D322" s="38" t="s">
        <v>405</v>
      </c>
      <c r="E322" s="21"/>
      <c r="F322" s="21"/>
      <c r="G322" s="21">
        <f t="shared" si="4"/>
        <v>0</v>
      </c>
    </row>
    <row r="323" spans="2:7" x14ac:dyDescent="0.55000000000000004">
      <c r="B323" s="88"/>
      <c r="C323" s="88"/>
      <c r="D323" s="38" t="s">
        <v>411</v>
      </c>
      <c r="E323" s="21"/>
      <c r="F323" s="21"/>
      <c r="G323" s="21">
        <f t="shared" si="4"/>
        <v>0</v>
      </c>
    </row>
    <row r="324" spans="2:7" x14ac:dyDescent="0.55000000000000004">
      <c r="B324" s="88"/>
      <c r="C324" s="88"/>
      <c r="D324" s="38" t="s">
        <v>389</v>
      </c>
      <c r="E324" s="21"/>
      <c r="F324" s="21"/>
      <c r="G324" s="21">
        <f t="shared" si="4"/>
        <v>0</v>
      </c>
    </row>
    <row r="325" spans="2:7" x14ac:dyDescent="0.55000000000000004">
      <c r="B325" s="88"/>
      <c r="C325" s="89"/>
      <c r="D325" s="42" t="s">
        <v>390</v>
      </c>
      <c r="E325" s="23">
        <f>+E310+E311+E312+E317+E318+E319+E320+E321+E322+E323+E324</f>
        <v>0</v>
      </c>
      <c r="F325" s="23">
        <f>+F310+F311+F312+F317+F318+F319+F320+F321+F322+F323+F324</f>
        <v>0</v>
      </c>
      <c r="G325" s="23">
        <f t="shared" si="4"/>
        <v>0</v>
      </c>
    </row>
    <row r="326" spans="2:7" x14ac:dyDescent="0.55000000000000004">
      <c r="B326" s="89"/>
      <c r="C326" s="24" t="s">
        <v>391</v>
      </c>
      <c r="D326" s="44"/>
      <c r="E326" s="45">
        <f xml:space="preserve"> +E309 - E325</f>
        <v>5300000</v>
      </c>
      <c r="F326" s="45">
        <f xml:space="preserve"> +F309 - F325</f>
        <v>5839000</v>
      </c>
      <c r="G326" s="45">
        <f t="shared" si="4"/>
        <v>-539000</v>
      </c>
    </row>
    <row r="327" spans="2:7" x14ac:dyDescent="0.55000000000000004">
      <c r="B327" s="19" t="s">
        <v>392</v>
      </c>
      <c r="C327" s="46"/>
      <c r="D327" s="47"/>
      <c r="E327" s="48">
        <f xml:space="preserve"> +E291 +E326</f>
        <v>-1945212</v>
      </c>
      <c r="F327" s="48">
        <f xml:space="preserve"> +F291 +F326</f>
        <v>-986468</v>
      </c>
      <c r="G327" s="48">
        <f t="shared" ref="G327:G333" si="5">E327-F327</f>
        <v>-958744</v>
      </c>
    </row>
    <row r="328" spans="2:7" x14ac:dyDescent="0.55000000000000004">
      <c r="B328" s="84" t="s">
        <v>393</v>
      </c>
      <c r="C328" s="46" t="s">
        <v>394</v>
      </c>
      <c r="D328" s="47"/>
      <c r="E328" s="48">
        <v>89477463</v>
      </c>
      <c r="F328" s="48">
        <v>90463931</v>
      </c>
      <c r="G328" s="48">
        <f t="shared" si="5"/>
        <v>-986468</v>
      </c>
    </row>
    <row r="329" spans="2:7" x14ac:dyDescent="0.55000000000000004">
      <c r="B329" s="85"/>
      <c r="C329" s="46" t="s">
        <v>395</v>
      </c>
      <c r="D329" s="47"/>
      <c r="E329" s="48">
        <f xml:space="preserve"> +E327 +E328</f>
        <v>87532251</v>
      </c>
      <c r="F329" s="48">
        <f xml:space="preserve"> +F327 +F328</f>
        <v>89477463</v>
      </c>
      <c r="G329" s="48">
        <f t="shared" si="5"/>
        <v>-1945212</v>
      </c>
    </row>
    <row r="330" spans="2:7" x14ac:dyDescent="0.55000000000000004">
      <c r="B330" s="85"/>
      <c r="C330" s="46" t="s">
        <v>396</v>
      </c>
      <c r="D330" s="47"/>
      <c r="E330" s="48"/>
      <c r="F330" s="48"/>
      <c r="G330" s="48">
        <f t="shared" si="5"/>
        <v>0</v>
      </c>
    </row>
    <row r="331" spans="2:7" x14ac:dyDescent="0.55000000000000004">
      <c r="B331" s="85"/>
      <c r="C331" s="46" t="s">
        <v>397</v>
      </c>
      <c r="D331" s="47"/>
      <c r="E331" s="48"/>
      <c r="F331" s="48"/>
      <c r="G331" s="48">
        <f t="shared" si="5"/>
        <v>0</v>
      </c>
    </row>
    <row r="332" spans="2:7" x14ac:dyDescent="0.55000000000000004">
      <c r="B332" s="85"/>
      <c r="C332" s="46" t="s">
        <v>398</v>
      </c>
      <c r="D332" s="47"/>
      <c r="E332" s="48"/>
      <c r="F332" s="48"/>
      <c r="G332" s="48">
        <f t="shared" si="5"/>
        <v>0</v>
      </c>
    </row>
    <row r="333" spans="2:7" x14ac:dyDescent="0.55000000000000004">
      <c r="B333" s="86"/>
      <c r="C333" s="46" t="s">
        <v>399</v>
      </c>
      <c r="D333" s="47"/>
      <c r="E333" s="48">
        <f xml:space="preserve"> +E329 +E330 +E331 - E332</f>
        <v>87532251</v>
      </c>
      <c r="F333" s="48">
        <f xml:space="preserve"> +F329 +F330 +F331 - F332</f>
        <v>89477463</v>
      </c>
      <c r="G333" s="48">
        <f t="shared" si="5"/>
        <v>-1945212</v>
      </c>
    </row>
  </sheetData>
  <mergeCells count="13">
    <mergeCell ref="B2:G2"/>
    <mergeCell ref="B3:G3"/>
    <mergeCell ref="B5:D5"/>
    <mergeCell ref="B6:B263"/>
    <mergeCell ref="C6:C184"/>
    <mergeCell ref="C185:C262"/>
    <mergeCell ref="B328:B333"/>
    <mergeCell ref="B264:B290"/>
    <mergeCell ref="C264:C277"/>
    <mergeCell ref="C278:C289"/>
    <mergeCell ref="B292:B326"/>
    <mergeCell ref="C292:C309"/>
    <mergeCell ref="C310:C325"/>
  </mergeCells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ABC62-B1BA-4CEF-88FA-EC02CFC342D2}">
  <dimension ref="B1:H292"/>
  <sheetViews>
    <sheetView workbookViewId="0">
      <selection sqref="A1:XFD1048576"/>
    </sheetView>
  </sheetViews>
  <sheetFormatPr defaultRowHeight="18" x14ac:dyDescent="0.55000000000000004"/>
  <cols>
    <col min="1" max="3" width="2.83203125" customWidth="1"/>
    <col min="4" max="4" width="44.33203125" customWidth="1"/>
    <col min="5" max="8" width="20.75" customWidth="1"/>
  </cols>
  <sheetData>
    <row r="1" spans="2:8" ht="22" x14ac:dyDescent="0.55000000000000004">
      <c r="B1" s="1"/>
      <c r="C1" s="1"/>
      <c r="D1" s="1"/>
      <c r="E1" s="1"/>
      <c r="G1" s="35"/>
      <c r="H1" s="36" t="s">
        <v>588</v>
      </c>
    </row>
    <row r="2" spans="2:8" ht="22" x14ac:dyDescent="0.55000000000000004">
      <c r="B2" s="69" t="s">
        <v>589</v>
      </c>
      <c r="C2" s="69"/>
      <c r="D2" s="69"/>
      <c r="E2" s="69"/>
      <c r="F2" s="69"/>
      <c r="G2" s="69"/>
      <c r="H2" s="69"/>
    </row>
    <row r="3" spans="2:8" ht="22" x14ac:dyDescent="0.55000000000000004">
      <c r="B3" s="70" t="s">
        <v>2</v>
      </c>
      <c r="C3" s="70"/>
      <c r="D3" s="70"/>
      <c r="E3" s="70"/>
      <c r="F3" s="70"/>
      <c r="G3" s="70"/>
      <c r="H3" s="70"/>
    </row>
    <row r="4" spans="2:8" x14ac:dyDescent="0.55000000000000004">
      <c r="B4" s="4"/>
      <c r="C4" s="4"/>
      <c r="D4" s="4"/>
      <c r="E4" s="4"/>
      <c r="F4" s="2"/>
      <c r="G4" s="2"/>
      <c r="H4" s="4" t="s">
        <v>3</v>
      </c>
    </row>
    <row r="5" spans="2:8" x14ac:dyDescent="0.55000000000000004">
      <c r="B5" s="75" t="s">
        <v>4</v>
      </c>
      <c r="C5" s="76"/>
      <c r="D5" s="77"/>
      <c r="E5" s="5" t="s">
        <v>296</v>
      </c>
      <c r="F5" s="81" t="s">
        <v>99</v>
      </c>
      <c r="G5" s="81" t="s">
        <v>82</v>
      </c>
      <c r="H5" s="81" t="s">
        <v>297</v>
      </c>
    </row>
    <row r="6" spans="2:8" x14ac:dyDescent="0.55000000000000004">
      <c r="B6" s="78"/>
      <c r="C6" s="79"/>
      <c r="D6" s="80"/>
      <c r="E6" s="37" t="s">
        <v>298</v>
      </c>
      <c r="F6" s="82"/>
      <c r="G6" s="82"/>
      <c r="H6" s="82"/>
    </row>
    <row r="7" spans="2:8" x14ac:dyDescent="0.55000000000000004">
      <c r="B7" s="87" t="s">
        <v>323</v>
      </c>
      <c r="C7" s="87" t="s">
        <v>324</v>
      </c>
      <c r="D7" s="40" t="s">
        <v>325</v>
      </c>
      <c r="E7" s="41">
        <f>+E8+E12+E20+E27+E30+E34+E46+E54</f>
        <v>0</v>
      </c>
      <c r="F7" s="41">
        <f>+E7</f>
        <v>0</v>
      </c>
      <c r="G7" s="41">
        <f>+G8+G12+G20+G27+G30+G34+G46+G54</f>
        <v>0</v>
      </c>
      <c r="H7" s="41">
        <f>F7-ABS(G7)</f>
        <v>0</v>
      </c>
    </row>
    <row r="8" spans="2:8" x14ac:dyDescent="0.55000000000000004">
      <c r="B8" s="88"/>
      <c r="C8" s="88"/>
      <c r="D8" s="38" t="s">
        <v>414</v>
      </c>
      <c r="E8" s="21">
        <f>+E9+E10+E11</f>
        <v>0</v>
      </c>
      <c r="F8" s="21">
        <f t="shared" ref="F8:F71" si="0">+E8</f>
        <v>0</v>
      </c>
      <c r="G8" s="21">
        <f>+G9+G10+G11</f>
        <v>0</v>
      </c>
      <c r="H8" s="21">
        <f t="shared" ref="H8:H71" si="1">F8-ABS(G8)</f>
        <v>0</v>
      </c>
    </row>
    <row r="9" spans="2:8" x14ac:dyDescent="0.55000000000000004">
      <c r="B9" s="88"/>
      <c r="C9" s="88"/>
      <c r="D9" s="38" t="s">
        <v>415</v>
      </c>
      <c r="E9" s="21"/>
      <c r="F9" s="21">
        <f t="shared" si="0"/>
        <v>0</v>
      </c>
      <c r="G9" s="21"/>
      <c r="H9" s="21">
        <f t="shared" si="1"/>
        <v>0</v>
      </c>
    </row>
    <row r="10" spans="2:8" x14ac:dyDescent="0.55000000000000004">
      <c r="B10" s="88"/>
      <c r="C10" s="88"/>
      <c r="D10" s="38" t="s">
        <v>416</v>
      </c>
      <c r="E10" s="21"/>
      <c r="F10" s="21">
        <f t="shared" si="0"/>
        <v>0</v>
      </c>
      <c r="G10" s="21"/>
      <c r="H10" s="21">
        <f t="shared" si="1"/>
        <v>0</v>
      </c>
    </row>
    <row r="11" spans="2:8" x14ac:dyDescent="0.55000000000000004">
      <c r="B11" s="88"/>
      <c r="C11" s="88"/>
      <c r="D11" s="38" t="s">
        <v>417</v>
      </c>
      <c r="E11" s="21"/>
      <c r="F11" s="21">
        <f t="shared" si="0"/>
        <v>0</v>
      </c>
      <c r="G11" s="21"/>
      <c r="H11" s="21">
        <f t="shared" si="1"/>
        <v>0</v>
      </c>
    </row>
    <row r="12" spans="2:8" x14ac:dyDescent="0.55000000000000004">
      <c r="B12" s="88"/>
      <c r="C12" s="88"/>
      <c r="D12" s="38" t="s">
        <v>418</v>
      </c>
      <c r="E12" s="21">
        <f>+E13+E14+E15+E16+E17+E18+E19</f>
        <v>0</v>
      </c>
      <c r="F12" s="21">
        <f t="shared" si="0"/>
        <v>0</v>
      </c>
      <c r="G12" s="21">
        <f>+G13+G14+G15+G16+G17+G18+G19</f>
        <v>0</v>
      </c>
      <c r="H12" s="21">
        <f t="shared" si="1"/>
        <v>0</v>
      </c>
    </row>
    <row r="13" spans="2:8" x14ac:dyDescent="0.55000000000000004">
      <c r="B13" s="88"/>
      <c r="C13" s="88"/>
      <c r="D13" s="38" t="s">
        <v>415</v>
      </c>
      <c r="E13" s="21"/>
      <c r="F13" s="21">
        <f t="shared" si="0"/>
        <v>0</v>
      </c>
      <c r="G13" s="21"/>
      <c r="H13" s="21">
        <f t="shared" si="1"/>
        <v>0</v>
      </c>
    </row>
    <row r="14" spans="2:8" x14ac:dyDescent="0.55000000000000004">
      <c r="B14" s="88"/>
      <c r="C14" s="88"/>
      <c r="D14" s="38" t="s">
        <v>419</v>
      </c>
      <c r="E14" s="21"/>
      <c r="F14" s="21">
        <f t="shared" si="0"/>
        <v>0</v>
      </c>
      <c r="G14" s="21"/>
      <c r="H14" s="21">
        <f t="shared" si="1"/>
        <v>0</v>
      </c>
    </row>
    <row r="15" spans="2:8" x14ac:dyDescent="0.55000000000000004">
      <c r="B15" s="88"/>
      <c r="C15" s="88"/>
      <c r="D15" s="38" t="s">
        <v>420</v>
      </c>
      <c r="E15" s="21"/>
      <c r="F15" s="21">
        <f t="shared" si="0"/>
        <v>0</v>
      </c>
      <c r="G15" s="21"/>
      <c r="H15" s="21">
        <f t="shared" si="1"/>
        <v>0</v>
      </c>
    </row>
    <row r="16" spans="2:8" x14ac:dyDescent="0.55000000000000004">
      <c r="B16" s="88"/>
      <c r="C16" s="88"/>
      <c r="D16" s="38" t="s">
        <v>421</v>
      </c>
      <c r="E16" s="21"/>
      <c r="F16" s="21">
        <f t="shared" si="0"/>
        <v>0</v>
      </c>
      <c r="G16" s="21"/>
      <c r="H16" s="21">
        <f t="shared" si="1"/>
        <v>0</v>
      </c>
    </row>
    <row r="17" spans="2:8" x14ac:dyDescent="0.55000000000000004">
      <c r="B17" s="88"/>
      <c r="C17" s="88"/>
      <c r="D17" s="38" t="s">
        <v>422</v>
      </c>
      <c r="E17" s="21"/>
      <c r="F17" s="21">
        <f t="shared" si="0"/>
        <v>0</v>
      </c>
      <c r="G17" s="21"/>
      <c r="H17" s="21">
        <f t="shared" si="1"/>
        <v>0</v>
      </c>
    </row>
    <row r="18" spans="2:8" x14ac:dyDescent="0.55000000000000004">
      <c r="B18" s="88"/>
      <c r="C18" s="88"/>
      <c r="D18" s="38" t="s">
        <v>423</v>
      </c>
      <c r="E18" s="21"/>
      <c r="F18" s="21">
        <f t="shared" si="0"/>
        <v>0</v>
      </c>
      <c r="G18" s="21"/>
      <c r="H18" s="21">
        <f t="shared" si="1"/>
        <v>0</v>
      </c>
    </row>
    <row r="19" spans="2:8" x14ac:dyDescent="0.55000000000000004">
      <c r="B19" s="88"/>
      <c r="C19" s="88"/>
      <c r="D19" s="38" t="s">
        <v>424</v>
      </c>
      <c r="E19" s="21"/>
      <c r="F19" s="21">
        <f t="shared" si="0"/>
        <v>0</v>
      </c>
      <c r="G19" s="21"/>
      <c r="H19" s="21">
        <f t="shared" si="1"/>
        <v>0</v>
      </c>
    </row>
    <row r="20" spans="2:8" x14ac:dyDescent="0.55000000000000004">
      <c r="B20" s="88"/>
      <c r="C20" s="88"/>
      <c r="D20" s="38" t="s">
        <v>425</v>
      </c>
      <c r="E20" s="21">
        <f>+E21+E22+E23+E24+E25+E26</f>
        <v>0</v>
      </c>
      <c r="F20" s="21">
        <f t="shared" si="0"/>
        <v>0</v>
      </c>
      <c r="G20" s="21">
        <f>+G21+G22+G23+G24+G25+G26</f>
        <v>0</v>
      </c>
      <c r="H20" s="21">
        <f t="shared" si="1"/>
        <v>0</v>
      </c>
    </row>
    <row r="21" spans="2:8" x14ac:dyDescent="0.55000000000000004">
      <c r="B21" s="88"/>
      <c r="C21" s="88"/>
      <c r="D21" s="38" t="s">
        <v>415</v>
      </c>
      <c r="E21" s="21"/>
      <c r="F21" s="21">
        <f t="shared" si="0"/>
        <v>0</v>
      </c>
      <c r="G21" s="21"/>
      <c r="H21" s="21">
        <f t="shared" si="1"/>
        <v>0</v>
      </c>
    </row>
    <row r="22" spans="2:8" x14ac:dyDescent="0.55000000000000004">
      <c r="B22" s="88"/>
      <c r="C22" s="88"/>
      <c r="D22" s="38" t="s">
        <v>419</v>
      </c>
      <c r="E22" s="21"/>
      <c r="F22" s="21">
        <f t="shared" si="0"/>
        <v>0</v>
      </c>
      <c r="G22" s="21"/>
      <c r="H22" s="21">
        <f t="shared" si="1"/>
        <v>0</v>
      </c>
    </row>
    <row r="23" spans="2:8" x14ac:dyDescent="0.55000000000000004">
      <c r="B23" s="88"/>
      <c r="C23" s="88"/>
      <c r="D23" s="38" t="s">
        <v>420</v>
      </c>
      <c r="E23" s="21"/>
      <c r="F23" s="21">
        <f t="shared" si="0"/>
        <v>0</v>
      </c>
      <c r="G23" s="21"/>
      <c r="H23" s="21">
        <f t="shared" si="1"/>
        <v>0</v>
      </c>
    </row>
    <row r="24" spans="2:8" x14ac:dyDescent="0.55000000000000004">
      <c r="B24" s="88"/>
      <c r="C24" s="88"/>
      <c r="D24" s="38" t="s">
        <v>421</v>
      </c>
      <c r="E24" s="21"/>
      <c r="F24" s="21">
        <f t="shared" si="0"/>
        <v>0</v>
      </c>
      <c r="G24" s="21"/>
      <c r="H24" s="21">
        <f t="shared" si="1"/>
        <v>0</v>
      </c>
    </row>
    <row r="25" spans="2:8" x14ac:dyDescent="0.55000000000000004">
      <c r="B25" s="88"/>
      <c r="C25" s="88"/>
      <c r="D25" s="38" t="s">
        <v>422</v>
      </c>
      <c r="E25" s="21"/>
      <c r="F25" s="21">
        <f t="shared" si="0"/>
        <v>0</v>
      </c>
      <c r="G25" s="21"/>
      <c r="H25" s="21">
        <f t="shared" si="1"/>
        <v>0</v>
      </c>
    </row>
    <row r="26" spans="2:8" x14ac:dyDescent="0.55000000000000004">
      <c r="B26" s="88"/>
      <c r="C26" s="88"/>
      <c r="D26" s="38" t="s">
        <v>423</v>
      </c>
      <c r="E26" s="21"/>
      <c r="F26" s="21">
        <f t="shared" si="0"/>
        <v>0</v>
      </c>
      <c r="G26" s="21"/>
      <c r="H26" s="21">
        <f t="shared" si="1"/>
        <v>0</v>
      </c>
    </row>
    <row r="27" spans="2:8" x14ac:dyDescent="0.55000000000000004">
      <c r="B27" s="88"/>
      <c r="C27" s="88"/>
      <c r="D27" s="38" t="s">
        <v>426</v>
      </c>
      <c r="E27" s="21">
        <f>+E28+E29</f>
        <v>0</v>
      </c>
      <c r="F27" s="21">
        <f t="shared" si="0"/>
        <v>0</v>
      </c>
      <c r="G27" s="21">
        <f>+G28+G29</f>
        <v>0</v>
      </c>
      <c r="H27" s="21">
        <f t="shared" si="1"/>
        <v>0</v>
      </c>
    </row>
    <row r="28" spans="2:8" x14ac:dyDescent="0.55000000000000004">
      <c r="B28" s="88"/>
      <c r="C28" s="88"/>
      <c r="D28" s="38" t="s">
        <v>427</v>
      </c>
      <c r="E28" s="21"/>
      <c r="F28" s="21">
        <f t="shared" si="0"/>
        <v>0</v>
      </c>
      <c r="G28" s="21"/>
      <c r="H28" s="21">
        <f t="shared" si="1"/>
        <v>0</v>
      </c>
    </row>
    <row r="29" spans="2:8" x14ac:dyDescent="0.55000000000000004">
      <c r="B29" s="88"/>
      <c r="C29" s="88"/>
      <c r="D29" s="38" t="s">
        <v>428</v>
      </c>
      <c r="E29" s="21"/>
      <c r="F29" s="21">
        <f t="shared" si="0"/>
        <v>0</v>
      </c>
      <c r="G29" s="21"/>
      <c r="H29" s="21">
        <f t="shared" si="1"/>
        <v>0</v>
      </c>
    </row>
    <row r="30" spans="2:8" x14ac:dyDescent="0.55000000000000004">
      <c r="B30" s="88"/>
      <c r="C30" s="88"/>
      <c r="D30" s="38" t="s">
        <v>429</v>
      </c>
      <c r="E30" s="21">
        <f>+E31+E32+E33</f>
        <v>0</v>
      </c>
      <c r="F30" s="21">
        <f t="shared" si="0"/>
        <v>0</v>
      </c>
      <c r="G30" s="21">
        <f>+G31+G32+G33</f>
        <v>0</v>
      </c>
      <c r="H30" s="21">
        <f t="shared" si="1"/>
        <v>0</v>
      </c>
    </row>
    <row r="31" spans="2:8" x14ac:dyDescent="0.55000000000000004">
      <c r="B31" s="88"/>
      <c r="C31" s="88"/>
      <c r="D31" s="38" t="s">
        <v>430</v>
      </c>
      <c r="E31" s="21"/>
      <c r="F31" s="21">
        <f t="shared" si="0"/>
        <v>0</v>
      </c>
      <c r="G31" s="21"/>
      <c r="H31" s="21">
        <f t="shared" si="1"/>
        <v>0</v>
      </c>
    </row>
    <row r="32" spans="2:8" x14ac:dyDescent="0.55000000000000004">
      <c r="B32" s="88"/>
      <c r="C32" s="88"/>
      <c r="D32" s="38" t="s">
        <v>431</v>
      </c>
      <c r="E32" s="21"/>
      <c r="F32" s="21">
        <f t="shared" si="0"/>
        <v>0</v>
      </c>
      <c r="G32" s="21"/>
      <c r="H32" s="21">
        <f t="shared" si="1"/>
        <v>0</v>
      </c>
    </row>
    <row r="33" spans="2:8" x14ac:dyDescent="0.55000000000000004">
      <c r="B33" s="88"/>
      <c r="C33" s="88"/>
      <c r="D33" s="38" t="s">
        <v>432</v>
      </c>
      <c r="E33" s="21"/>
      <c r="F33" s="21">
        <f t="shared" si="0"/>
        <v>0</v>
      </c>
      <c r="G33" s="21"/>
      <c r="H33" s="21">
        <f t="shared" si="1"/>
        <v>0</v>
      </c>
    </row>
    <row r="34" spans="2:8" x14ac:dyDescent="0.55000000000000004">
      <c r="B34" s="88"/>
      <c r="C34" s="88"/>
      <c r="D34" s="38" t="s">
        <v>433</v>
      </c>
      <c r="E34" s="21">
        <f>+E35+E36+E37+E38+E39+E40+E41+E42+E43+E44+E45</f>
        <v>0</v>
      </c>
      <c r="F34" s="21">
        <f t="shared" si="0"/>
        <v>0</v>
      </c>
      <c r="G34" s="21">
        <f>+G35+G36+G37+G38+G39+G40+G41+G42+G43+G44+G45</f>
        <v>0</v>
      </c>
      <c r="H34" s="21">
        <f t="shared" si="1"/>
        <v>0</v>
      </c>
    </row>
    <row r="35" spans="2:8" x14ac:dyDescent="0.55000000000000004">
      <c r="B35" s="88"/>
      <c r="C35" s="88"/>
      <c r="D35" s="38" t="s">
        <v>434</v>
      </c>
      <c r="E35" s="21"/>
      <c r="F35" s="21">
        <f t="shared" si="0"/>
        <v>0</v>
      </c>
      <c r="G35" s="21"/>
      <c r="H35" s="21">
        <f t="shared" si="1"/>
        <v>0</v>
      </c>
    </row>
    <row r="36" spans="2:8" x14ac:dyDescent="0.55000000000000004">
      <c r="B36" s="88"/>
      <c r="C36" s="88"/>
      <c r="D36" s="38" t="s">
        <v>435</v>
      </c>
      <c r="E36" s="21"/>
      <c r="F36" s="21">
        <f t="shared" si="0"/>
        <v>0</v>
      </c>
      <c r="G36" s="21"/>
      <c r="H36" s="21">
        <f t="shared" si="1"/>
        <v>0</v>
      </c>
    </row>
    <row r="37" spans="2:8" x14ac:dyDescent="0.55000000000000004">
      <c r="B37" s="88"/>
      <c r="C37" s="88"/>
      <c r="D37" s="38" t="s">
        <v>436</v>
      </c>
      <c r="E37" s="21"/>
      <c r="F37" s="21">
        <f t="shared" si="0"/>
        <v>0</v>
      </c>
      <c r="G37" s="21"/>
      <c r="H37" s="21">
        <f t="shared" si="1"/>
        <v>0</v>
      </c>
    </row>
    <row r="38" spans="2:8" x14ac:dyDescent="0.55000000000000004">
      <c r="B38" s="88"/>
      <c r="C38" s="88"/>
      <c r="D38" s="38" t="s">
        <v>437</v>
      </c>
      <c r="E38" s="21"/>
      <c r="F38" s="21">
        <f t="shared" si="0"/>
        <v>0</v>
      </c>
      <c r="G38" s="21"/>
      <c r="H38" s="21">
        <f t="shared" si="1"/>
        <v>0</v>
      </c>
    </row>
    <row r="39" spans="2:8" x14ac:dyDescent="0.55000000000000004">
      <c r="B39" s="88"/>
      <c r="C39" s="88"/>
      <c r="D39" s="38" t="s">
        <v>438</v>
      </c>
      <c r="E39" s="21"/>
      <c r="F39" s="21">
        <f t="shared" si="0"/>
        <v>0</v>
      </c>
      <c r="G39" s="21"/>
      <c r="H39" s="21">
        <f t="shared" si="1"/>
        <v>0</v>
      </c>
    </row>
    <row r="40" spans="2:8" x14ac:dyDescent="0.55000000000000004">
      <c r="B40" s="88"/>
      <c r="C40" s="88"/>
      <c r="D40" s="38" t="s">
        <v>439</v>
      </c>
      <c r="E40" s="21"/>
      <c r="F40" s="21">
        <f t="shared" si="0"/>
        <v>0</v>
      </c>
      <c r="G40" s="21"/>
      <c r="H40" s="21">
        <f t="shared" si="1"/>
        <v>0</v>
      </c>
    </row>
    <row r="41" spans="2:8" x14ac:dyDescent="0.55000000000000004">
      <c r="B41" s="88"/>
      <c r="C41" s="88"/>
      <c r="D41" s="38" t="s">
        <v>440</v>
      </c>
      <c r="E41" s="21"/>
      <c r="F41" s="21">
        <f t="shared" si="0"/>
        <v>0</v>
      </c>
      <c r="G41" s="21"/>
      <c r="H41" s="21">
        <f t="shared" si="1"/>
        <v>0</v>
      </c>
    </row>
    <row r="42" spans="2:8" x14ac:dyDescent="0.55000000000000004">
      <c r="B42" s="88"/>
      <c r="C42" s="88"/>
      <c r="D42" s="38" t="s">
        <v>441</v>
      </c>
      <c r="E42" s="21"/>
      <c r="F42" s="21">
        <f t="shared" si="0"/>
        <v>0</v>
      </c>
      <c r="G42" s="21"/>
      <c r="H42" s="21">
        <f t="shared" si="1"/>
        <v>0</v>
      </c>
    </row>
    <row r="43" spans="2:8" x14ac:dyDescent="0.55000000000000004">
      <c r="B43" s="88"/>
      <c r="C43" s="88"/>
      <c r="D43" s="38" t="s">
        <v>442</v>
      </c>
      <c r="E43" s="21"/>
      <c r="F43" s="21">
        <f t="shared" si="0"/>
        <v>0</v>
      </c>
      <c r="G43" s="21"/>
      <c r="H43" s="21">
        <f t="shared" si="1"/>
        <v>0</v>
      </c>
    </row>
    <row r="44" spans="2:8" x14ac:dyDescent="0.55000000000000004">
      <c r="B44" s="88"/>
      <c r="C44" s="88"/>
      <c r="D44" s="38" t="s">
        <v>443</v>
      </c>
      <c r="E44" s="21"/>
      <c r="F44" s="21">
        <f t="shared" si="0"/>
        <v>0</v>
      </c>
      <c r="G44" s="21"/>
      <c r="H44" s="21">
        <f t="shared" si="1"/>
        <v>0</v>
      </c>
    </row>
    <row r="45" spans="2:8" x14ac:dyDescent="0.55000000000000004">
      <c r="B45" s="88"/>
      <c r="C45" s="88"/>
      <c r="D45" s="38" t="s">
        <v>444</v>
      </c>
      <c r="E45" s="21"/>
      <c r="F45" s="21">
        <f t="shared" si="0"/>
        <v>0</v>
      </c>
      <c r="G45" s="21"/>
      <c r="H45" s="21">
        <f t="shared" si="1"/>
        <v>0</v>
      </c>
    </row>
    <row r="46" spans="2:8" x14ac:dyDescent="0.55000000000000004">
      <c r="B46" s="88"/>
      <c r="C46" s="88"/>
      <c r="D46" s="38" t="s">
        <v>445</v>
      </c>
      <c r="E46" s="21">
        <f>+E47+E48+E49+E50+E51+E52+E53</f>
        <v>0</v>
      </c>
      <c r="F46" s="21">
        <f t="shared" si="0"/>
        <v>0</v>
      </c>
      <c r="G46" s="21">
        <f>+G47+G48+G49+G50+G51+G52+G53</f>
        <v>0</v>
      </c>
      <c r="H46" s="21">
        <f t="shared" si="1"/>
        <v>0</v>
      </c>
    </row>
    <row r="47" spans="2:8" x14ac:dyDescent="0.55000000000000004">
      <c r="B47" s="88"/>
      <c r="C47" s="88"/>
      <c r="D47" s="38" t="s">
        <v>446</v>
      </c>
      <c r="E47" s="21"/>
      <c r="F47" s="21">
        <f t="shared" si="0"/>
        <v>0</v>
      </c>
      <c r="G47" s="21"/>
      <c r="H47" s="21">
        <f t="shared" si="1"/>
        <v>0</v>
      </c>
    </row>
    <row r="48" spans="2:8" x14ac:dyDescent="0.55000000000000004">
      <c r="B48" s="88"/>
      <c r="C48" s="88"/>
      <c r="D48" s="38" t="s">
        <v>447</v>
      </c>
      <c r="E48" s="21"/>
      <c r="F48" s="21">
        <f t="shared" si="0"/>
        <v>0</v>
      </c>
      <c r="G48" s="21"/>
      <c r="H48" s="21">
        <f t="shared" si="1"/>
        <v>0</v>
      </c>
    </row>
    <row r="49" spans="2:8" x14ac:dyDescent="0.55000000000000004">
      <c r="B49" s="88"/>
      <c r="C49" s="88"/>
      <c r="D49" s="38" t="s">
        <v>448</v>
      </c>
      <c r="E49" s="21"/>
      <c r="F49" s="21">
        <f t="shared" si="0"/>
        <v>0</v>
      </c>
      <c r="G49" s="21"/>
      <c r="H49" s="21">
        <f t="shared" si="1"/>
        <v>0</v>
      </c>
    </row>
    <row r="50" spans="2:8" x14ac:dyDescent="0.55000000000000004">
      <c r="B50" s="88"/>
      <c r="C50" s="88"/>
      <c r="D50" s="38" t="s">
        <v>449</v>
      </c>
      <c r="E50" s="21"/>
      <c r="F50" s="21">
        <f t="shared" si="0"/>
        <v>0</v>
      </c>
      <c r="G50" s="21"/>
      <c r="H50" s="21">
        <f t="shared" si="1"/>
        <v>0</v>
      </c>
    </row>
    <row r="51" spans="2:8" x14ac:dyDescent="0.55000000000000004">
      <c r="B51" s="88"/>
      <c r="C51" s="88"/>
      <c r="D51" s="38" t="s">
        <v>450</v>
      </c>
      <c r="E51" s="21"/>
      <c r="F51" s="21">
        <f t="shared" si="0"/>
        <v>0</v>
      </c>
      <c r="G51" s="21"/>
      <c r="H51" s="21">
        <f t="shared" si="1"/>
        <v>0</v>
      </c>
    </row>
    <row r="52" spans="2:8" x14ac:dyDescent="0.55000000000000004">
      <c r="B52" s="88"/>
      <c r="C52" s="88"/>
      <c r="D52" s="38" t="s">
        <v>451</v>
      </c>
      <c r="E52" s="21"/>
      <c r="F52" s="21">
        <f t="shared" si="0"/>
        <v>0</v>
      </c>
      <c r="G52" s="21"/>
      <c r="H52" s="21">
        <f t="shared" si="1"/>
        <v>0</v>
      </c>
    </row>
    <row r="53" spans="2:8" x14ac:dyDescent="0.55000000000000004">
      <c r="B53" s="88"/>
      <c r="C53" s="88"/>
      <c r="D53" s="38" t="s">
        <v>452</v>
      </c>
      <c r="E53" s="21"/>
      <c r="F53" s="21">
        <f t="shared" si="0"/>
        <v>0</v>
      </c>
      <c r="G53" s="21"/>
      <c r="H53" s="21">
        <f t="shared" si="1"/>
        <v>0</v>
      </c>
    </row>
    <row r="54" spans="2:8" x14ac:dyDescent="0.55000000000000004">
      <c r="B54" s="88"/>
      <c r="C54" s="88"/>
      <c r="D54" s="38" t="s">
        <v>149</v>
      </c>
      <c r="E54" s="21"/>
      <c r="F54" s="21">
        <f t="shared" si="0"/>
        <v>0</v>
      </c>
      <c r="G54" s="21"/>
      <c r="H54" s="21">
        <f t="shared" si="1"/>
        <v>0</v>
      </c>
    </row>
    <row r="55" spans="2:8" x14ac:dyDescent="0.55000000000000004">
      <c r="B55" s="88"/>
      <c r="C55" s="88"/>
      <c r="D55" s="38" t="s">
        <v>326</v>
      </c>
      <c r="E55" s="21">
        <f>+E56+E61+E67</f>
        <v>0</v>
      </c>
      <c r="F55" s="21">
        <f t="shared" si="0"/>
        <v>0</v>
      </c>
      <c r="G55" s="21">
        <f>+G56+G61+G67</f>
        <v>0</v>
      </c>
      <c r="H55" s="21">
        <f t="shared" si="1"/>
        <v>0</v>
      </c>
    </row>
    <row r="56" spans="2:8" x14ac:dyDescent="0.55000000000000004">
      <c r="B56" s="88"/>
      <c r="C56" s="88"/>
      <c r="D56" s="38" t="s">
        <v>453</v>
      </c>
      <c r="E56" s="21">
        <f>+E57+E58+E59+E60</f>
        <v>0</v>
      </c>
      <c r="F56" s="21">
        <f t="shared" si="0"/>
        <v>0</v>
      </c>
      <c r="G56" s="21">
        <f>+G57+G58+G59+G60</f>
        <v>0</v>
      </c>
      <c r="H56" s="21">
        <f t="shared" si="1"/>
        <v>0</v>
      </c>
    </row>
    <row r="57" spans="2:8" x14ac:dyDescent="0.55000000000000004">
      <c r="B57" s="88"/>
      <c r="C57" s="88"/>
      <c r="D57" s="38" t="s">
        <v>454</v>
      </c>
      <c r="E57" s="21"/>
      <c r="F57" s="21">
        <f t="shared" si="0"/>
        <v>0</v>
      </c>
      <c r="G57" s="21"/>
      <c r="H57" s="21">
        <f t="shared" si="1"/>
        <v>0</v>
      </c>
    </row>
    <row r="58" spans="2:8" x14ac:dyDescent="0.55000000000000004">
      <c r="B58" s="88"/>
      <c r="C58" s="88"/>
      <c r="D58" s="38" t="s">
        <v>430</v>
      </c>
      <c r="E58" s="21"/>
      <c r="F58" s="21">
        <f t="shared" si="0"/>
        <v>0</v>
      </c>
      <c r="G58" s="21"/>
      <c r="H58" s="21">
        <f t="shared" si="1"/>
        <v>0</v>
      </c>
    </row>
    <row r="59" spans="2:8" x14ac:dyDescent="0.55000000000000004">
      <c r="B59" s="88"/>
      <c r="C59" s="88"/>
      <c r="D59" s="38" t="s">
        <v>444</v>
      </c>
      <c r="E59" s="21"/>
      <c r="F59" s="21">
        <f t="shared" si="0"/>
        <v>0</v>
      </c>
      <c r="G59" s="21"/>
      <c r="H59" s="21">
        <f t="shared" si="1"/>
        <v>0</v>
      </c>
    </row>
    <row r="60" spans="2:8" x14ac:dyDescent="0.55000000000000004">
      <c r="B60" s="88"/>
      <c r="C60" s="88"/>
      <c r="D60" s="38" t="s">
        <v>452</v>
      </c>
      <c r="E60" s="21"/>
      <c r="F60" s="21">
        <f t="shared" si="0"/>
        <v>0</v>
      </c>
      <c r="G60" s="21"/>
      <c r="H60" s="21">
        <f t="shared" si="1"/>
        <v>0</v>
      </c>
    </row>
    <row r="61" spans="2:8" x14ac:dyDescent="0.55000000000000004">
      <c r="B61" s="88"/>
      <c r="C61" s="88"/>
      <c r="D61" s="38" t="s">
        <v>455</v>
      </c>
      <c r="E61" s="21">
        <f>+E62+E63+E64+E65+E66</f>
        <v>0</v>
      </c>
      <c r="F61" s="21">
        <f t="shared" si="0"/>
        <v>0</v>
      </c>
      <c r="G61" s="21">
        <f>+G62+G63+G64+G65+G66</f>
        <v>0</v>
      </c>
      <c r="H61" s="21">
        <f t="shared" si="1"/>
        <v>0</v>
      </c>
    </row>
    <row r="62" spans="2:8" x14ac:dyDescent="0.55000000000000004">
      <c r="B62" s="88"/>
      <c r="C62" s="88"/>
      <c r="D62" s="38" t="s">
        <v>456</v>
      </c>
      <c r="E62" s="21"/>
      <c r="F62" s="21">
        <f t="shared" si="0"/>
        <v>0</v>
      </c>
      <c r="G62" s="21"/>
      <c r="H62" s="21">
        <f t="shared" si="1"/>
        <v>0</v>
      </c>
    </row>
    <row r="63" spans="2:8" x14ac:dyDescent="0.55000000000000004">
      <c r="B63" s="88"/>
      <c r="C63" s="88"/>
      <c r="D63" s="38" t="s">
        <v>444</v>
      </c>
      <c r="E63" s="21"/>
      <c r="F63" s="21">
        <f t="shared" si="0"/>
        <v>0</v>
      </c>
      <c r="G63" s="21"/>
      <c r="H63" s="21">
        <f t="shared" si="1"/>
        <v>0</v>
      </c>
    </row>
    <row r="64" spans="2:8" x14ac:dyDescent="0.55000000000000004">
      <c r="B64" s="88"/>
      <c r="C64" s="88"/>
      <c r="D64" s="38" t="s">
        <v>446</v>
      </c>
      <c r="E64" s="21"/>
      <c r="F64" s="21">
        <f t="shared" si="0"/>
        <v>0</v>
      </c>
      <c r="G64" s="21"/>
      <c r="H64" s="21">
        <f t="shared" si="1"/>
        <v>0</v>
      </c>
    </row>
    <row r="65" spans="2:8" x14ac:dyDescent="0.55000000000000004">
      <c r="B65" s="88"/>
      <c r="C65" s="88"/>
      <c r="D65" s="38" t="s">
        <v>447</v>
      </c>
      <c r="E65" s="21"/>
      <c r="F65" s="21">
        <f t="shared" si="0"/>
        <v>0</v>
      </c>
      <c r="G65" s="21"/>
      <c r="H65" s="21">
        <f t="shared" si="1"/>
        <v>0</v>
      </c>
    </row>
    <row r="66" spans="2:8" x14ac:dyDescent="0.55000000000000004">
      <c r="B66" s="88"/>
      <c r="C66" s="88"/>
      <c r="D66" s="38" t="s">
        <v>452</v>
      </c>
      <c r="E66" s="21"/>
      <c r="F66" s="21">
        <f t="shared" si="0"/>
        <v>0</v>
      </c>
      <c r="G66" s="21"/>
      <c r="H66" s="21">
        <f t="shared" si="1"/>
        <v>0</v>
      </c>
    </row>
    <row r="67" spans="2:8" x14ac:dyDescent="0.55000000000000004">
      <c r="B67" s="88"/>
      <c r="C67" s="88"/>
      <c r="D67" s="38" t="s">
        <v>445</v>
      </c>
      <c r="E67" s="21">
        <f>+E68+E69+E70</f>
        <v>0</v>
      </c>
      <c r="F67" s="21">
        <f t="shared" si="0"/>
        <v>0</v>
      </c>
      <c r="G67" s="21">
        <f>+G68+G69+G70</f>
        <v>0</v>
      </c>
      <c r="H67" s="21">
        <f t="shared" si="1"/>
        <v>0</v>
      </c>
    </row>
    <row r="68" spans="2:8" x14ac:dyDescent="0.55000000000000004">
      <c r="B68" s="88"/>
      <c r="C68" s="88"/>
      <c r="D68" s="38" t="s">
        <v>456</v>
      </c>
      <c r="E68" s="21"/>
      <c r="F68" s="21">
        <f t="shared" si="0"/>
        <v>0</v>
      </c>
      <c r="G68" s="21"/>
      <c r="H68" s="21">
        <f t="shared" si="1"/>
        <v>0</v>
      </c>
    </row>
    <row r="69" spans="2:8" x14ac:dyDescent="0.55000000000000004">
      <c r="B69" s="88"/>
      <c r="C69" s="88"/>
      <c r="D69" s="38" t="s">
        <v>444</v>
      </c>
      <c r="E69" s="21"/>
      <c r="F69" s="21">
        <f t="shared" si="0"/>
        <v>0</v>
      </c>
      <c r="G69" s="21"/>
      <c r="H69" s="21">
        <f t="shared" si="1"/>
        <v>0</v>
      </c>
    </row>
    <row r="70" spans="2:8" x14ac:dyDescent="0.55000000000000004">
      <c r="B70" s="88"/>
      <c r="C70" s="88"/>
      <c r="D70" s="38" t="s">
        <v>452</v>
      </c>
      <c r="E70" s="21"/>
      <c r="F70" s="21">
        <f t="shared" si="0"/>
        <v>0</v>
      </c>
      <c r="G70" s="21"/>
      <c r="H70" s="21">
        <f t="shared" si="1"/>
        <v>0</v>
      </c>
    </row>
    <row r="71" spans="2:8" x14ac:dyDescent="0.55000000000000004">
      <c r="B71" s="88"/>
      <c r="C71" s="88"/>
      <c r="D71" s="38" t="s">
        <v>327</v>
      </c>
      <c r="E71" s="21">
        <f>+E72+E75+E76</f>
        <v>0</v>
      </c>
      <c r="F71" s="21">
        <f t="shared" si="0"/>
        <v>0</v>
      </c>
      <c r="G71" s="21">
        <f>+G72+G75+G76</f>
        <v>0</v>
      </c>
      <c r="H71" s="21">
        <f t="shared" si="1"/>
        <v>0</v>
      </c>
    </row>
    <row r="72" spans="2:8" x14ac:dyDescent="0.55000000000000004">
      <c r="B72" s="88"/>
      <c r="C72" s="88"/>
      <c r="D72" s="38" t="s">
        <v>457</v>
      </c>
      <c r="E72" s="21">
        <f>+E73+E74</f>
        <v>0</v>
      </c>
      <c r="F72" s="21">
        <f t="shared" ref="F72:F135" si="2">+E72</f>
        <v>0</v>
      </c>
      <c r="G72" s="21">
        <f>+G73+G74</f>
        <v>0</v>
      </c>
      <c r="H72" s="21">
        <f t="shared" ref="H72:H135" si="3">F72-ABS(G72)</f>
        <v>0</v>
      </c>
    </row>
    <row r="73" spans="2:8" x14ac:dyDescent="0.55000000000000004">
      <c r="B73" s="88"/>
      <c r="C73" s="88"/>
      <c r="D73" s="38" t="s">
        <v>454</v>
      </c>
      <c r="E73" s="21"/>
      <c r="F73" s="21">
        <f t="shared" si="2"/>
        <v>0</v>
      </c>
      <c r="G73" s="21"/>
      <c r="H73" s="21">
        <f t="shared" si="3"/>
        <v>0</v>
      </c>
    </row>
    <row r="74" spans="2:8" x14ac:dyDescent="0.55000000000000004">
      <c r="B74" s="88"/>
      <c r="C74" s="88"/>
      <c r="D74" s="38" t="s">
        <v>430</v>
      </c>
      <c r="E74" s="21"/>
      <c r="F74" s="21">
        <f t="shared" si="2"/>
        <v>0</v>
      </c>
      <c r="G74" s="21"/>
      <c r="H74" s="21">
        <f t="shared" si="3"/>
        <v>0</v>
      </c>
    </row>
    <row r="75" spans="2:8" x14ac:dyDescent="0.55000000000000004">
      <c r="B75" s="88"/>
      <c r="C75" s="88"/>
      <c r="D75" s="38" t="s">
        <v>458</v>
      </c>
      <c r="E75" s="21"/>
      <c r="F75" s="21">
        <f t="shared" si="2"/>
        <v>0</v>
      </c>
      <c r="G75" s="21"/>
      <c r="H75" s="21">
        <f t="shared" si="3"/>
        <v>0</v>
      </c>
    </row>
    <row r="76" spans="2:8" x14ac:dyDescent="0.55000000000000004">
      <c r="B76" s="88"/>
      <c r="C76" s="88"/>
      <c r="D76" s="38" t="s">
        <v>445</v>
      </c>
      <c r="E76" s="21">
        <f>+E77+E78+E79+E80+E81</f>
        <v>0</v>
      </c>
      <c r="F76" s="21">
        <f t="shared" si="2"/>
        <v>0</v>
      </c>
      <c r="G76" s="21">
        <f>+G77+G78+G79+G80+G81</f>
        <v>0</v>
      </c>
      <c r="H76" s="21">
        <f t="shared" si="3"/>
        <v>0</v>
      </c>
    </row>
    <row r="77" spans="2:8" x14ac:dyDescent="0.55000000000000004">
      <c r="B77" s="88"/>
      <c r="C77" s="88"/>
      <c r="D77" s="38" t="s">
        <v>446</v>
      </c>
      <c r="E77" s="21"/>
      <c r="F77" s="21">
        <f t="shared" si="2"/>
        <v>0</v>
      </c>
      <c r="G77" s="21"/>
      <c r="H77" s="21">
        <f t="shared" si="3"/>
        <v>0</v>
      </c>
    </row>
    <row r="78" spans="2:8" x14ac:dyDescent="0.55000000000000004">
      <c r="B78" s="88"/>
      <c r="C78" s="88"/>
      <c r="D78" s="38" t="s">
        <v>447</v>
      </c>
      <c r="E78" s="21"/>
      <c r="F78" s="21">
        <f t="shared" si="2"/>
        <v>0</v>
      </c>
      <c r="G78" s="21"/>
      <c r="H78" s="21">
        <f t="shared" si="3"/>
        <v>0</v>
      </c>
    </row>
    <row r="79" spans="2:8" x14ac:dyDescent="0.55000000000000004">
      <c r="B79" s="88"/>
      <c r="C79" s="88"/>
      <c r="D79" s="38" t="s">
        <v>450</v>
      </c>
      <c r="E79" s="21"/>
      <c r="F79" s="21">
        <f t="shared" si="2"/>
        <v>0</v>
      </c>
      <c r="G79" s="21"/>
      <c r="H79" s="21">
        <f t="shared" si="3"/>
        <v>0</v>
      </c>
    </row>
    <row r="80" spans="2:8" x14ac:dyDescent="0.55000000000000004">
      <c r="B80" s="88"/>
      <c r="C80" s="88"/>
      <c r="D80" s="38" t="s">
        <v>451</v>
      </c>
      <c r="E80" s="21"/>
      <c r="F80" s="21">
        <f t="shared" si="2"/>
        <v>0</v>
      </c>
      <c r="G80" s="21"/>
      <c r="H80" s="21">
        <f t="shared" si="3"/>
        <v>0</v>
      </c>
    </row>
    <row r="81" spans="2:8" x14ac:dyDescent="0.55000000000000004">
      <c r="B81" s="88"/>
      <c r="C81" s="88"/>
      <c r="D81" s="38" t="s">
        <v>452</v>
      </c>
      <c r="E81" s="21"/>
      <c r="F81" s="21">
        <f t="shared" si="2"/>
        <v>0</v>
      </c>
      <c r="G81" s="21"/>
      <c r="H81" s="21">
        <f t="shared" si="3"/>
        <v>0</v>
      </c>
    </row>
    <row r="82" spans="2:8" x14ac:dyDescent="0.55000000000000004">
      <c r="B82" s="88"/>
      <c r="C82" s="88"/>
      <c r="D82" s="38" t="s">
        <v>328</v>
      </c>
      <c r="E82" s="21">
        <f>+E83+E86+E89+E92+E95+E96+E100+E101</f>
        <v>0</v>
      </c>
      <c r="F82" s="21">
        <f t="shared" si="2"/>
        <v>0</v>
      </c>
      <c r="G82" s="21">
        <f>+G83+G86+G89+G92+G95+G96+G100+G101</f>
        <v>0</v>
      </c>
      <c r="H82" s="21">
        <f t="shared" si="3"/>
        <v>0</v>
      </c>
    </row>
    <row r="83" spans="2:8" x14ac:dyDescent="0.55000000000000004">
      <c r="B83" s="88"/>
      <c r="C83" s="88"/>
      <c r="D83" s="38" t="s">
        <v>459</v>
      </c>
      <c r="E83" s="21">
        <f>+E84+E85</f>
        <v>0</v>
      </c>
      <c r="F83" s="21">
        <f t="shared" si="2"/>
        <v>0</v>
      </c>
      <c r="G83" s="21">
        <f>+G84+G85</f>
        <v>0</v>
      </c>
      <c r="H83" s="21">
        <f t="shared" si="3"/>
        <v>0</v>
      </c>
    </row>
    <row r="84" spans="2:8" x14ac:dyDescent="0.55000000000000004">
      <c r="B84" s="88"/>
      <c r="C84" s="88"/>
      <c r="D84" s="38" t="s">
        <v>460</v>
      </c>
      <c r="E84" s="21"/>
      <c r="F84" s="21">
        <f t="shared" si="2"/>
        <v>0</v>
      </c>
      <c r="G84" s="21"/>
      <c r="H84" s="21">
        <f t="shared" si="3"/>
        <v>0</v>
      </c>
    </row>
    <row r="85" spans="2:8" x14ac:dyDescent="0.55000000000000004">
      <c r="B85" s="88"/>
      <c r="C85" s="88"/>
      <c r="D85" s="38" t="s">
        <v>424</v>
      </c>
      <c r="E85" s="21"/>
      <c r="F85" s="21">
        <f t="shared" si="2"/>
        <v>0</v>
      </c>
      <c r="G85" s="21"/>
      <c r="H85" s="21">
        <f t="shared" si="3"/>
        <v>0</v>
      </c>
    </row>
    <row r="86" spans="2:8" x14ac:dyDescent="0.55000000000000004">
      <c r="B86" s="88"/>
      <c r="C86" s="88"/>
      <c r="D86" s="38" t="s">
        <v>461</v>
      </c>
      <c r="E86" s="21">
        <f>+E87+E88</f>
        <v>0</v>
      </c>
      <c r="F86" s="21">
        <f t="shared" si="2"/>
        <v>0</v>
      </c>
      <c r="G86" s="21">
        <f>+G87+G88</f>
        <v>0</v>
      </c>
      <c r="H86" s="21">
        <f t="shared" si="3"/>
        <v>0</v>
      </c>
    </row>
    <row r="87" spans="2:8" x14ac:dyDescent="0.55000000000000004">
      <c r="B87" s="88"/>
      <c r="C87" s="88"/>
      <c r="D87" s="38" t="s">
        <v>462</v>
      </c>
      <c r="E87" s="21"/>
      <c r="F87" s="21">
        <f t="shared" si="2"/>
        <v>0</v>
      </c>
      <c r="G87" s="21"/>
      <c r="H87" s="21">
        <f t="shared" si="3"/>
        <v>0</v>
      </c>
    </row>
    <row r="88" spans="2:8" x14ac:dyDescent="0.55000000000000004">
      <c r="B88" s="88"/>
      <c r="C88" s="88"/>
      <c r="D88" s="38" t="s">
        <v>424</v>
      </c>
      <c r="E88" s="21"/>
      <c r="F88" s="21">
        <f t="shared" si="2"/>
        <v>0</v>
      </c>
      <c r="G88" s="21"/>
      <c r="H88" s="21">
        <f t="shared" si="3"/>
        <v>0</v>
      </c>
    </row>
    <row r="89" spans="2:8" x14ac:dyDescent="0.55000000000000004">
      <c r="B89" s="88"/>
      <c r="C89" s="88"/>
      <c r="D89" s="38" t="s">
        <v>463</v>
      </c>
      <c r="E89" s="21">
        <f>+E90+E91</f>
        <v>0</v>
      </c>
      <c r="F89" s="21">
        <f t="shared" si="2"/>
        <v>0</v>
      </c>
      <c r="G89" s="21">
        <f>+G90+G91</f>
        <v>0</v>
      </c>
      <c r="H89" s="21">
        <f t="shared" si="3"/>
        <v>0</v>
      </c>
    </row>
    <row r="90" spans="2:8" x14ac:dyDescent="0.55000000000000004">
      <c r="B90" s="88"/>
      <c r="C90" s="88"/>
      <c r="D90" s="38" t="s">
        <v>464</v>
      </c>
      <c r="E90" s="21"/>
      <c r="F90" s="21">
        <f t="shared" si="2"/>
        <v>0</v>
      </c>
      <c r="G90" s="21"/>
      <c r="H90" s="21">
        <f t="shared" si="3"/>
        <v>0</v>
      </c>
    </row>
    <row r="91" spans="2:8" x14ac:dyDescent="0.55000000000000004">
      <c r="B91" s="88"/>
      <c r="C91" s="88"/>
      <c r="D91" s="38" t="s">
        <v>424</v>
      </c>
      <c r="E91" s="21"/>
      <c r="F91" s="21">
        <f t="shared" si="2"/>
        <v>0</v>
      </c>
      <c r="G91" s="21"/>
      <c r="H91" s="21">
        <f t="shared" si="3"/>
        <v>0</v>
      </c>
    </row>
    <row r="92" spans="2:8" x14ac:dyDescent="0.55000000000000004">
      <c r="B92" s="88"/>
      <c r="C92" s="88"/>
      <c r="D92" s="38" t="s">
        <v>465</v>
      </c>
      <c r="E92" s="21">
        <f>+E93+E94</f>
        <v>0</v>
      </c>
      <c r="F92" s="21">
        <f t="shared" si="2"/>
        <v>0</v>
      </c>
      <c r="G92" s="21">
        <f>+G93+G94</f>
        <v>0</v>
      </c>
      <c r="H92" s="21">
        <f t="shared" si="3"/>
        <v>0</v>
      </c>
    </row>
    <row r="93" spans="2:8" x14ac:dyDescent="0.55000000000000004">
      <c r="B93" s="88"/>
      <c r="C93" s="88"/>
      <c r="D93" s="38" t="s">
        <v>466</v>
      </c>
      <c r="E93" s="21"/>
      <c r="F93" s="21">
        <f t="shared" si="2"/>
        <v>0</v>
      </c>
      <c r="G93" s="21"/>
      <c r="H93" s="21">
        <f t="shared" si="3"/>
        <v>0</v>
      </c>
    </row>
    <row r="94" spans="2:8" x14ac:dyDescent="0.55000000000000004">
      <c r="B94" s="88"/>
      <c r="C94" s="88"/>
      <c r="D94" s="38" t="s">
        <v>424</v>
      </c>
      <c r="E94" s="21"/>
      <c r="F94" s="21">
        <f t="shared" si="2"/>
        <v>0</v>
      </c>
      <c r="G94" s="21"/>
      <c r="H94" s="21">
        <f t="shared" si="3"/>
        <v>0</v>
      </c>
    </row>
    <row r="95" spans="2:8" x14ac:dyDescent="0.55000000000000004">
      <c r="B95" s="88"/>
      <c r="C95" s="88"/>
      <c r="D95" s="38" t="s">
        <v>467</v>
      </c>
      <c r="E95" s="21"/>
      <c r="F95" s="21">
        <f t="shared" si="2"/>
        <v>0</v>
      </c>
      <c r="G95" s="21"/>
      <c r="H95" s="21">
        <f t="shared" si="3"/>
        <v>0</v>
      </c>
    </row>
    <row r="96" spans="2:8" x14ac:dyDescent="0.55000000000000004">
      <c r="B96" s="88"/>
      <c r="C96" s="88"/>
      <c r="D96" s="38" t="s">
        <v>433</v>
      </c>
      <c r="E96" s="21">
        <f>+E97+E98+E99</f>
        <v>0</v>
      </c>
      <c r="F96" s="21">
        <f t="shared" si="2"/>
        <v>0</v>
      </c>
      <c r="G96" s="21">
        <f>+G97+G98+G99</f>
        <v>0</v>
      </c>
      <c r="H96" s="21">
        <f t="shared" si="3"/>
        <v>0</v>
      </c>
    </row>
    <row r="97" spans="2:8" x14ac:dyDescent="0.55000000000000004">
      <c r="B97" s="88"/>
      <c r="C97" s="88"/>
      <c r="D97" s="38" t="s">
        <v>468</v>
      </c>
      <c r="E97" s="21"/>
      <c r="F97" s="21">
        <f t="shared" si="2"/>
        <v>0</v>
      </c>
      <c r="G97" s="21"/>
      <c r="H97" s="21">
        <f t="shared" si="3"/>
        <v>0</v>
      </c>
    </row>
    <row r="98" spans="2:8" x14ac:dyDescent="0.55000000000000004">
      <c r="B98" s="88"/>
      <c r="C98" s="88"/>
      <c r="D98" s="38" t="s">
        <v>469</v>
      </c>
      <c r="E98" s="21"/>
      <c r="F98" s="21">
        <f t="shared" si="2"/>
        <v>0</v>
      </c>
      <c r="G98" s="21"/>
      <c r="H98" s="21">
        <f t="shared" si="3"/>
        <v>0</v>
      </c>
    </row>
    <row r="99" spans="2:8" x14ac:dyDescent="0.55000000000000004">
      <c r="B99" s="88"/>
      <c r="C99" s="88"/>
      <c r="D99" s="38" t="s">
        <v>444</v>
      </c>
      <c r="E99" s="21"/>
      <c r="F99" s="21">
        <f t="shared" si="2"/>
        <v>0</v>
      </c>
      <c r="G99" s="21"/>
      <c r="H99" s="21">
        <f t="shared" si="3"/>
        <v>0</v>
      </c>
    </row>
    <row r="100" spans="2:8" x14ac:dyDescent="0.55000000000000004">
      <c r="B100" s="88"/>
      <c r="C100" s="88"/>
      <c r="D100" s="38" t="s">
        <v>458</v>
      </c>
      <c r="E100" s="21"/>
      <c r="F100" s="21">
        <f t="shared" si="2"/>
        <v>0</v>
      </c>
      <c r="G100" s="21"/>
      <c r="H100" s="21">
        <f t="shared" si="3"/>
        <v>0</v>
      </c>
    </row>
    <row r="101" spans="2:8" x14ac:dyDescent="0.55000000000000004">
      <c r="B101" s="88"/>
      <c r="C101" s="88"/>
      <c r="D101" s="38" t="s">
        <v>445</v>
      </c>
      <c r="E101" s="21">
        <f>+E102+E103+E104+E105+E106</f>
        <v>0</v>
      </c>
      <c r="F101" s="21">
        <f t="shared" si="2"/>
        <v>0</v>
      </c>
      <c r="G101" s="21">
        <f>+G102+G103+G104+G105+G106</f>
        <v>0</v>
      </c>
      <c r="H101" s="21">
        <f t="shared" si="3"/>
        <v>0</v>
      </c>
    </row>
    <row r="102" spans="2:8" x14ac:dyDescent="0.55000000000000004">
      <c r="B102" s="88"/>
      <c r="C102" s="88"/>
      <c r="D102" s="38" t="s">
        <v>446</v>
      </c>
      <c r="E102" s="21"/>
      <c r="F102" s="21">
        <f t="shared" si="2"/>
        <v>0</v>
      </c>
      <c r="G102" s="21"/>
      <c r="H102" s="21">
        <f t="shared" si="3"/>
        <v>0</v>
      </c>
    </row>
    <row r="103" spans="2:8" x14ac:dyDescent="0.55000000000000004">
      <c r="B103" s="88"/>
      <c r="C103" s="88"/>
      <c r="D103" s="38" t="s">
        <v>447</v>
      </c>
      <c r="E103" s="21"/>
      <c r="F103" s="21">
        <f t="shared" si="2"/>
        <v>0</v>
      </c>
      <c r="G103" s="21"/>
      <c r="H103" s="21">
        <f t="shared" si="3"/>
        <v>0</v>
      </c>
    </row>
    <row r="104" spans="2:8" x14ac:dyDescent="0.55000000000000004">
      <c r="B104" s="88"/>
      <c r="C104" s="88"/>
      <c r="D104" s="38" t="s">
        <v>450</v>
      </c>
      <c r="E104" s="21"/>
      <c r="F104" s="21">
        <f t="shared" si="2"/>
        <v>0</v>
      </c>
      <c r="G104" s="21"/>
      <c r="H104" s="21">
        <f t="shared" si="3"/>
        <v>0</v>
      </c>
    </row>
    <row r="105" spans="2:8" x14ac:dyDescent="0.55000000000000004">
      <c r="B105" s="88"/>
      <c r="C105" s="88"/>
      <c r="D105" s="38" t="s">
        <v>451</v>
      </c>
      <c r="E105" s="21"/>
      <c r="F105" s="21">
        <f t="shared" si="2"/>
        <v>0</v>
      </c>
      <c r="G105" s="21"/>
      <c r="H105" s="21">
        <f t="shared" si="3"/>
        <v>0</v>
      </c>
    </row>
    <row r="106" spans="2:8" x14ac:dyDescent="0.55000000000000004">
      <c r="B106" s="88"/>
      <c r="C106" s="88"/>
      <c r="D106" s="38" t="s">
        <v>452</v>
      </c>
      <c r="E106" s="21"/>
      <c r="F106" s="21">
        <f t="shared" si="2"/>
        <v>0</v>
      </c>
      <c r="G106" s="21"/>
      <c r="H106" s="21">
        <f t="shared" si="3"/>
        <v>0</v>
      </c>
    </row>
    <row r="107" spans="2:8" x14ac:dyDescent="0.55000000000000004">
      <c r="B107" s="88"/>
      <c r="C107" s="88"/>
      <c r="D107" s="38" t="s">
        <v>329</v>
      </c>
      <c r="E107" s="21"/>
      <c r="F107" s="21">
        <f t="shared" si="2"/>
        <v>0</v>
      </c>
      <c r="G107" s="21"/>
      <c r="H107" s="21">
        <f t="shared" si="3"/>
        <v>0</v>
      </c>
    </row>
    <row r="108" spans="2:8" x14ac:dyDescent="0.55000000000000004">
      <c r="B108" s="88"/>
      <c r="C108" s="88"/>
      <c r="D108" s="38" t="s">
        <v>330</v>
      </c>
      <c r="E108" s="21">
        <f>+E109+E118+E123+E124+E128+E131+E137</f>
        <v>0</v>
      </c>
      <c r="F108" s="21">
        <f t="shared" si="2"/>
        <v>0</v>
      </c>
      <c r="G108" s="21">
        <f>+G109+G118+G123+G124+G128+G131+G137</f>
        <v>0</v>
      </c>
      <c r="H108" s="21">
        <f t="shared" si="3"/>
        <v>0</v>
      </c>
    </row>
    <row r="109" spans="2:8" x14ac:dyDescent="0.55000000000000004">
      <c r="B109" s="88"/>
      <c r="C109" s="88"/>
      <c r="D109" s="38" t="s">
        <v>470</v>
      </c>
      <c r="E109" s="21">
        <f>+E110+E111+E112+E113+E114+E115+E116+E117</f>
        <v>0</v>
      </c>
      <c r="F109" s="21">
        <f t="shared" si="2"/>
        <v>0</v>
      </c>
      <c r="G109" s="21">
        <f>+G110+G111+G112+G113+G114+G115+G116+G117</f>
        <v>0</v>
      </c>
      <c r="H109" s="21">
        <f t="shared" si="3"/>
        <v>0</v>
      </c>
    </row>
    <row r="110" spans="2:8" x14ac:dyDescent="0.55000000000000004">
      <c r="B110" s="88"/>
      <c r="C110" s="88"/>
      <c r="D110" s="38" t="s">
        <v>471</v>
      </c>
      <c r="E110" s="21"/>
      <c r="F110" s="21">
        <f t="shared" si="2"/>
        <v>0</v>
      </c>
      <c r="G110" s="21"/>
      <c r="H110" s="21">
        <f t="shared" si="3"/>
        <v>0</v>
      </c>
    </row>
    <row r="111" spans="2:8" x14ac:dyDescent="0.55000000000000004">
      <c r="B111" s="88"/>
      <c r="C111" s="88"/>
      <c r="D111" s="38" t="s">
        <v>472</v>
      </c>
      <c r="E111" s="21"/>
      <c r="F111" s="21">
        <f t="shared" si="2"/>
        <v>0</v>
      </c>
      <c r="G111" s="21"/>
      <c r="H111" s="21">
        <f t="shared" si="3"/>
        <v>0</v>
      </c>
    </row>
    <row r="112" spans="2:8" x14ac:dyDescent="0.55000000000000004">
      <c r="B112" s="88"/>
      <c r="C112" s="88"/>
      <c r="D112" s="38" t="s">
        <v>473</v>
      </c>
      <c r="E112" s="21"/>
      <c r="F112" s="21">
        <f t="shared" si="2"/>
        <v>0</v>
      </c>
      <c r="G112" s="21"/>
      <c r="H112" s="21">
        <f t="shared" si="3"/>
        <v>0</v>
      </c>
    </row>
    <row r="113" spans="2:8" x14ac:dyDescent="0.55000000000000004">
      <c r="B113" s="88"/>
      <c r="C113" s="88"/>
      <c r="D113" s="38" t="s">
        <v>474</v>
      </c>
      <c r="E113" s="21"/>
      <c r="F113" s="21">
        <f t="shared" si="2"/>
        <v>0</v>
      </c>
      <c r="G113" s="21"/>
      <c r="H113" s="21">
        <f t="shared" si="3"/>
        <v>0</v>
      </c>
    </row>
    <row r="114" spans="2:8" x14ac:dyDescent="0.55000000000000004">
      <c r="B114" s="88"/>
      <c r="C114" s="88"/>
      <c r="D114" s="38" t="s">
        <v>475</v>
      </c>
      <c r="E114" s="21"/>
      <c r="F114" s="21">
        <f t="shared" si="2"/>
        <v>0</v>
      </c>
      <c r="G114" s="21"/>
      <c r="H114" s="21">
        <f t="shared" si="3"/>
        <v>0</v>
      </c>
    </row>
    <row r="115" spans="2:8" x14ac:dyDescent="0.55000000000000004">
      <c r="B115" s="88"/>
      <c r="C115" s="88"/>
      <c r="D115" s="38" t="s">
        <v>476</v>
      </c>
      <c r="E115" s="21"/>
      <c r="F115" s="21">
        <f t="shared" si="2"/>
        <v>0</v>
      </c>
      <c r="G115" s="21"/>
      <c r="H115" s="21">
        <f t="shared" si="3"/>
        <v>0</v>
      </c>
    </row>
    <row r="116" spans="2:8" x14ac:dyDescent="0.55000000000000004">
      <c r="B116" s="88"/>
      <c r="C116" s="88"/>
      <c r="D116" s="38" t="s">
        <v>477</v>
      </c>
      <c r="E116" s="21"/>
      <c r="F116" s="21">
        <f t="shared" si="2"/>
        <v>0</v>
      </c>
      <c r="G116" s="21"/>
      <c r="H116" s="21">
        <f t="shared" si="3"/>
        <v>0</v>
      </c>
    </row>
    <row r="117" spans="2:8" x14ac:dyDescent="0.55000000000000004">
      <c r="B117" s="88"/>
      <c r="C117" s="88"/>
      <c r="D117" s="38" t="s">
        <v>478</v>
      </c>
      <c r="E117" s="21"/>
      <c r="F117" s="21">
        <f t="shared" si="2"/>
        <v>0</v>
      </c>
      <c r="G117" s="21"/>
      <c r="H117" s="21">
        <f t="shared" si="3"/>
        <v>0</v>
      </c>
    </row>
    <row r="118" spans="2:8" x14ac:dyDescent="0.55000000000000004">
      <c r="B118" s="88"/>
      <c r="C118" s="88"/>
      <c r="D118" s="38" t="s">
        <v>479</v>
      </c>
      <c r="E118" s="21">
        <f>+E119+E120+E121+E122</f>
        <v>0</v>
      </c>
      <c r="F118" s="21">
        <f t="shared" si="2"/>
        <v>0</v>
      </c>
      <c r="G118" s="21">
        <f>+G119+G120+G121+G122</f>
        <v>0</v>
      </c>
      <c r="H118" s="21">
        <f t="shared" si="3"/>
        <v>0</v>
      </c>
    </row>
    <row r="119" spans="2:8" x14ac:dyDescent="0.55000000000000004">
      <c r="B119" s="88"/>
      <c r="C119" s="88"/>
      <c r="D119" s="38" t="s">
        <v>480</v>
      </c>
      <c r="E119" s="21"/>
      <c r="F119" s="21">
        <f t="shared" si="2"/>
        <v>0</v>
      </c>
      <c r="G119" s="21"/>
      <c r="H119" s="21">
        <f t="shared" si="3"/>
        <v>0</v>
      </c>
    </row>
    <row r="120" spans="2:8" x14ac:dyDescent="0.55000000000000004">
      <c r="B120" s="88"/>
      <c r="C120" s="88"/>
      <c r="D120" s="38" t="s">
        <v>481</v>
      </c>
      <c r="E120" s="21"/>
      <c r="F120" s="21">
        <f t="shared" si="2"/>
        <v>0</v>
      </c>
      <c r="G120" s="21"/>
      <c r="H120" s="21">
        <f t="shared" si="3"/>
        <v>0</v>
      </c>
    </row>
    <row r="121" spans="2:8" x14ac:dyDescent="0.55000000000000004">
      <c r="B121" s="88"/>
      <c r="C121" s="88"/>
      <c r="D121" s="38" t="s">
        <v>482</v>
      </c>
      <c r="E121" s="21"/>
      <c r="F121" s="21">
        <f t="shared" si="2"/>
        <v>0</v>
      </c>
      <c r="G121" s="21"/>
      <c r="H121" s="21">
        <f t="shared" si="3"/>
        <v>0</v>
      </c>
    </row>
    <row r="122" spans="2:8" x14ac:dyDescent="0.55000000000000004">
      <c r="B122" s="88"/>
      <c r="C122" s="88"/>
      <c r="D122" s="38" t="s">
        <v>483</v>
      </c>
      <c r="E122" s="21"/>
      <c r="F122" s="21">
        <f t="shared" si="2"/>
        <v>0</v>
      </c>
      <c r="G122" s="21"/>
      <c r="H122" s="21">
        <f t="shared" si="3"/>
        <v>0</v>
      </c>
    </row>
    <row r="123" spans="2:8" x14ac:dyDescent="0.55000000000000004">
      <c r="B123" s="88"/>
      <c r="C123" s="88"/>
      <c r="D123" s="38" t="s">
        <v>484</v>
      </c>
      <c r="E123" s="21"/>
      <c r="F123" s="21">
        <f t="shared" si="2"/>
        <v>0</v>
      </c>
      <c r="G123" s="21"/>
      <c r="H123" s="21">
        <f t="shared" si="3"/>
        <v>0</v>
      </c>
    </row>
    <row r="124" spans="2:8" x14ac:dyDescent="0.55000000000000004">
      <c r="B124" s="88"/>
      <c r="C124" s="88"/>
      <c r="D124" s="38" t="s">
        <v>485</v>
      </c>
      <c r="E124" s="21">
        <f>+E125+E126+E127</f>
        <v>0</v>
      </c>
      <c r="F124" s="21">
        <f t="shared" si="2"/>
        <v>0</v>
      </c>
      <c r="G124" s="21">
        <f>+G125+G126+G127</f>
        <v>0</v>
      </c>
      <c r="H124" s="21">
        <f t="shared" si="3"/>
        <v>0</v>
      </c>
    </row>
    <row r="125" spans="2:8" x14ac:dyDescent="0.55000000000000004">
      <c r="B125" s="88"/>
      <c r="C125" s="88"/>
      <c r="D125" s="38" t="s">
        <v>486</v>
      </c>
      <c r="E125" s="21"/>
      <c r="F125" s="21">
        <f t="shared" si="2"/>
        <v>0</v>
      </c>
      <c r="G125" s="21"/>
      <c r="H125" s="21">
        <f t="shared" si="3"/>
        <v>0</v>
      </c>
    </row>
    <row r="126" spans="2:8" x14ac:dyDescent="0.55000000000000004">
      <c r="B126" s="88"/>
      <c r="C126" s="88"/>
      <c r="D126" s="38" t="s">
        <v>487</v>
      </c>
      <c r="E126" s="21"/>
      <c r="F126" s="21">
        <f t="shared" si="2"/>
        <v>0</v>
      </c>
      <c r="G126" s="21"/>
      <c r="H126" s="21">
        <f t="shared" si="3"/>
        <v>0</v>
      </c>
    </row>
    <row r="127" spans="2:8" x14ac:dyDescent="0.55000000000000004">
      <c r="B127" s="88"/>
      <c r="C127" s="88"/>
      <c r="D127" s="38" t="s">
        <v>488</v>
      </c>
      <c r="E127" s="21"/>
      <c r="F127" s="21">
        <f t="shared" si="2"/>
        <v>0</v>
      </c>
      <c r="G127" s="21"/>
      <c r="H127" s="21">
        <f t="shared" si="3"/>
        <v>0</v>
      </c>
    </row>
    <row r="128" spans="2:8" x14ac:dyDescent="0.55000000000000004">
      <c r="B128" s="88"/>
      <c r="C128" s="88"/>
      <c r="D128" s="38" t="s">
        <v>489</v>
      </c>
      <c r="E128" s="21">
        <f>+E129+E130</f>
        <v>0</v>
      </c>
      <c r="F128" s="21">
        <f t="shared" si="2"/>
        <v>0</v>
      </c>
      <c r="G128" s="21">
        <f>+G129+G130</f>
        <v>0</v>
      </c>
      <c r="H128" s="21">
        <f t="shared" si="3"/>
        <v>0</v>
      </c>
    </row>
    <row r="129" spans="2:8" x14ac:dyDescent="0.55000000000000004">
      <c r="B129" s="88"/>
      <c r="C129" s="88"/>
      <c r="D129" s="38" t="s">
        <v>424</v>
      </c>
      <c r="E129" s="21"/>
      <c r="F129" s="21">
        <f t="shared" si="2"/>
        <v>0</v>
      </c>
      <c r="G129" s="21"/>
      <c r="H129" s="21">
        <f t="shared" si="3"/>
        <v>0</v>
      </c>
    </row>
    <row r="130" spans="2:8" x14ac:dyDescent="0.55000000000000004">
      <c r="B130" s="88"/>
      <c r="C130" s="88"/>
      <c r="D130" s="38" t="s">
        <v>490</v>
      </c>
      <c r="E130" s="21"/>
      <c r="F130" s="21">
        <f t="shared" si="2"/>
        <v>0</v>
      </c>
      <c r="G130" s="21"/>
      <c r="H130" s="21">
        <f t="shared" si="3"/>
        <v>0</v>
      </c>
    </row>
    <row r="131" spans="2:8" x14ac:dyDescent="0.55000000000000004">
      <c r="B131" s="88"/>
      <c r="C131" s="88"/>
      <c r="D131" s="38" t="s">
        <v>445</v>
      </c>
      <c r="E131" s="21">
        <f>+E132+E133+E134+E135+E136</f>
        <v>0</v>
      </c>
      <c r="F131" s="21">
        <f t="shared" si="2"/>
        <v>0</v>
      </c>
      <c r="G131" s="21">
        <f>+G132+G133+G134+G135+G136</f>
        <v>0</v>
      </c>
      <c r="H131" s="21">
        <f t="shared" si="3"/>
        <v>0</v>
      </c>
    </row>
    <row r="132" spans="2:8" x14ac:dyDescent="0.55000000000000004">
      <c r="B132" s="88"/>
      <c r="C132" s="88"/>
      <c r="D132" s="38" t="s">
        <v>446</v>
      </c>
      <c r="E132" s="21"/>
      <c r="F132" s="21">
        <f t="shared" si="2"/>
        <v>0</v>
      </c>
      <c r="G132" s="21"/>
      <c r="H132" s="21">
        <f t="shared" si="3"/>
        <v>0</v>
      </c>
    </row>
    <row r="133" spans="2:8" x14ac:dyDescent="0.55000000000000004">
      <c r="B133" s="88"/>
      <c r="C133" s="88"/>
      <c r="D133" s="38" t="s">
        <v>447</v>
      </c>
      <c r="E133" s="21"/>
      <c r="F133" s="21">
        <f t="shared" si="2"/>
        <v>0</v>
      </c>
      <c r="G133" s="21"/>
      <c r="H133" s="21">
        <f t="shared" si="3"/>
        <v>0</v>
      </c>
    </row>
    <row r="134" spans="2:8" x14ac:dyDescent="0.55000000000000004">
      <c r="B134" s="88"/>
      <c r="C134" s="88"/>
      <c r="D134" s="38" t="s">
        <v>450</v>
      </c>
      <c r="E134" s="21"/>
      <c r="F134" s="21">
        <f t="shared" si="2"/>
        <v>0</v>
      </c>
      <c r="G134" s="21"/>
      <c r="H134" s="21">
        <f t="shared" si="3"/>
        <v>0</v>
      </c>
    </row>
    <row r="135" spans="2:8" x14ac:dyDescent="0.55000000000000004">
      <c r="B135" s="88"/>
      <c r="C135" s="88"/>
      <c r="D135" s="38" t="s">
        <v>451</v>
      </c>
      <c r="E135" s="21"/>
      <c r="F135" s="21">
        <f t="shared" si="2"/>
        <v>0</v>
      </c>
      <c r="G135" s="21"/>
      <c r="H135" s="21">
        <f t="shared" si="3"/>
        <v>0</v>
      </c>
    </row>
    <row r="136" spans="2:8" x14ac:dyDescent="0.55000000000000004">
      <c r="B136" s="88"/>
      <c r="C136" s="88"/>
      <c r="D136" s="38" t="s">
        <v>452</v>
      </c>
      <c r="E136" s="21"/>
      <c r="F136" s="21">
        <f t="shared" ref="F136:F199" si="4">+E136</f>
        <v>0</v>
      </c>
      <c r="G136" s="21"/>
      <c r="H136" s="21">
        <f t="shared" ref="H136:H199" si="5">F136-ABS(G136)</f>
        <v>0</v>
      </c>
    </row>
    <row r="137" spans="2:8" x14ac:dyDescent="0.55000000000000004">
      <c r="B137" s="88"/>
      <c r="C137" s="88"/>
      <c r="D137" s="38" t="s">
        <v>149</v>
      </c>
      <c r="E137" s="21"/>
      <c r="F137" s="21">
        <f t="shared" si="4"/>
        <v>0</v>
      </c>
      <c r="G137" s="21"/>
      <c r="H137" s="21">
        <f t="shared" si="5"/>
        <v>0</v>
      </c>
    </row>
    <row r="138" spans="2:8" x14ac:dyDescent="0.55000000000000004">
      <c r="B138" s="88"/>
      <c r="C138" s="88"/>
      <c r="D138" s="38" t="s">
        <v>331</v>
      </c>
      <c r="E138" s="21">
        <f>+E139+E142+E143+E144</f>
        <v>0</v>
      </c>
      <c r="F138" s="21">
        <f t="shared" si="4"/>
        <v>0</v>
      </c>
      <c r="G138" s="21">
        <f>+G139+G142+G143+G144</f>
        <v>0</v>
      </c>
      <c r="H138" s="21">
        <f t="shared" si="5"/>
        <v>0</v>
      </c>
    </row>
    <row r="139" spans="2:8" x14ac:dyDescent="0.55000000000000004">
      <c r="B139" s="88"/>
      <c r="C139" s="88"/>
      <c r="D139" s="38" t="s">
        <v>457</v>
      </c>
      <c r="E139" s="21">
        <f>+E140+E141</f>
        <v>0</v>
      </c>
      <c r="F139" s="21">
        <f t="shared" si="4"/>
        <v>0</v>
      </c>
      <c r="G139" s="21">
        <f>+G140+G141</f>
        <v>0</v>
      </c>
      <c r="H139" s="21">
        <f t="shared" si="5"/>
        <v>0</v>
      </c>
    </row>
    <row r="140" spans="2:8" x14ac:dyDescent="0.55000000000000004">
      <c r="B140" s="88"/>
      <c r="C140" s="88"/>
      <c r="D140" s="38" t="s">
        <v>454</v>
      </c>
      <c r="E140" s="21"/>
      <c r="F140" s="21">
        <f t="shared" si="4"/>
        <v>0</v>
      </c>
      <c r="G140" s="21"/>
      <c r="H140" s="21">
        <f t="shared" si="5"/>
        <v>0</v>
      </c>
    </row>
    <row r="141" spans="2:8" x14ac:dyDescent="0.55000000000000004">
      <c r="B141" s="88"/>
      <c r="C141" s="88"/>
      <c r="D141" s="38" t="s">
        <v>430</v>
      </c>
      <c r="E141" s="21"/>
      <c r="F141" s="21">
        <f t="shared" si="4"/>
        <v>0</v>
      </c>
      <c r="G141" s="21"/>
      <c r="H141" s="21">
        <f t="shared" si="5"/>
        <v>0</v>
      </c>
    </row>
    <row r="142" spans="2:8" x14ac:dyDescent="0.55000000000000004">
      <c r="B142" s="88"/>
      <c r="C142" s="88"/>
      <c r="D142" s="38" t="s">
        <v>491</v>
      </c>
      <c r="E142" s="21"/>
      <c r="F142" s="21">
        <f t="shared" si="4"/>
        <v>0</v>
      </c>
      <c r="G142" s="21"/>
      <c r="H142" s="21">
        <f t="shared" si="5"/>
        <v>0</v>
      </c>
    </row>
    <row r="143" spans="2:8" x14ac:dyDescent="0.55000000000000004">
      <c r="B143" s="88"/>
      <c r="C143" s="88"/>
      <c r="D143" s="38" t="s">
        <v>484</v>
      </c>
      <c r="E143" s="21"/>
      <c r="F143" s="21">
        <f t="shared" si="4"/>
        <v>0</v>
      </c>
      <c r="G143" s="21"/>
      <c r="H143" s="21">
        <f t="shared" si="5"/>
        <v>0</v>
      </c>
    </row>
    <row r="144" spans="2:8" x14ac:dyDescent="0.55000000000000004">
      <c r="B144" s="88"/>
      <c r="C144" s="88"/>
      <c r="D144" s="38" t="s">
        <v>445</v>
      </c>
      <c r="E144" s="21">
        <f>+E145+E146+E147+E148+E149</f>
        <v>0</v>
      </c>
      <c r="F144" s="21">
        <f t="shared" si="4"/>
        <v>0</v>
      </c>
      <c r="G144" s="21">
        <f>+G145+G146+G147+G148+G149</f>
        <v>0</v>
      </c>
      <c r="H144" s="21">
        <f t="shared" si="5"/>
        <v>0</v>
      </c>
    </row>
    <row r="145" spans="2:8" x14ac:dyDescent="0.55000000000000004">
      <c r="B145" s="88"/>
      <c r="C145" s="88"/>
      <c r="D145" s="38" t="s">
        <v>446</v>
      </c>
      <c r="E145" s="21"/>
      <c r="F145" s="21">
        <f t="shared" si="4"/>
        <v>0</v>
      </c>
      <c r="G145" s="21"/>
      <c r="H145" s="21">
        <f t="shared" si="5"/>
        <v>0</v>
      </c>
    </row>
    <row r="146" spans="2:8" x14ac:dyDescent="0.55000000000000004">
      <c r="B146" s="88"/>
      <c r="C146" s="88"/>
      <c r="D146" s="38" t="s">
        <v>447</v>
      </c>
      <c r="E146" s="21"/>
      <c r="F146" s="21">
        <f t="shared" si="4"/>
        <v>0</v>
      </c>
      <c r="G146" s="21"/>
      <c r="H146" s="21">
        <f t="shared" si="5"/>
        <v>0</v>
      </c>
    </row>
    <row r="147" spans="2:8" x14ac:dyDescent="0.55000000000000004">
      <c r="B147" s="88"/>
      <c r="C147" s="88"/>
      <c r="D147" s="38" t="s">
        <v>450</v>
      </c>
      <c r="E147" s="21"/>
      <c r="F147" s="21">
        <f t="shared" si="4"/>
        <v>0</v>
      </c>
      <c r="G147" s="21"/>
      <c r="H147" s="21">
        <f t="shared" si="5"/>
        <v>0</v>
      </c>
    </row>
    <row r="148" spans="2:8" x14ac:dyDescent="0.55000000000000004">
      <c r="B148" s="88"/>
      <c r="C148" s="88"/>
      <c r="D148" s="38" t="s">
        <v>451</v>
      </c>
      <c r="E148" s="21"/>
      <c r="F148" s="21">
        <f t="shared" si="4"/>
        <v>0</v>
      </c>
      <c r="G148" s="21"/>
      <c r="H148" s="21">
        <f t="shared" si="5"/>
        <v>0</v>
      </c>
    </row>
    <row r="149" spans="2:8" x14ac:dyDescent="0.55000000000000004">
      <c r="B149" s="88"/>
      <c r="C149" s="88"/>
      <c r="D149" s="38" t="s">
        <v>452</v>
      </c>
      <c r="E149" s="21"/>
      <c r="F149" s="21">
        <f t="shared" si="4"/>
        <v>0</v>
      </c>
      <c r="G149" s="21"/>
      <c r="H149" s="21">
        <f t="shared" si="5"/>
        <v>0</v>
      </c>
    </row>
    <row r="150" spans="2:8" x14ac:dyDescent="0.55000000000000004">
      <c r="B150" s="88"/>
      <c r="C150" s="88"/>
      <c r="D150" s="38" t="s">
        <v>332</v>
      </c>
      <c r="E150" s="21">
        <f>+E151+E152+E153+E154+E155+E156+E157+E158+E159+E160+E163+E169</f>
        <v>0</v>
      </c>
      <c r="F150" s="21">
        <f t="shared" si="4"/>
        <v>0</v>
      </c>
      <c r="G150" s="21">
        <f>+G151+G152+G153+G154+G155+G156+G157+G158+G159+G160+G163+G169</f>
        <v>0</v>
      </c>
      <c r="H150" s="21">
        <f t="shared" si="5"/>
        <v>0</v>
      </c>
    </row>
    <row r="151" spans="2:8" x14ac:dyDescent="0.55000000000000004">
      <c r="B151" s="88"/>
      <c r="C151" s="88"/>
      <c r="D151" s="38" t="s">
        <v>492</v>
      </c>
      <c r="E151" s="21"/>
      <c r="F151" s="21">
        <f t="shared" si="4"/>
        <v>0</v>
      </c>
      <c r="G151" s="21"/>
      <c r="H151" s="21">
        <f t="shared" si="5"/>
        <v>0</v>
      </c>
    </row>
    <row r="152" spans="2:8" x14ac:dyDescent="0.55000000000000004">
      <c r="B152" s="88"/>
      <c r="C152" s="88"/>
      <c r="D152" s="38" t="s">
        <v>493</v>
      </c>
      <c r="E152" s="21"/>
      <c r="F152" s="21">
        <f t="shared" si="4"/>
        <v>0</v>
      </c>
      <c r="G152" s="21"/>
      <c r="H152" s="21">
        <f t="shared" si="5"/>
        <v>0</v>
      </c>
    </row>
    <row r="153" spans="2:8" x14ac:dyDescent="0.55000000000000004">
      <c r="B153" s="88"/>
      <c r="C153" s="88"/>
      <c r="D153" s="38" t="s">
        <v>494</v>
      </c>
      <c r="E153" s="21"/>
      <c r="F153" s="21">
        <f t="shared" si="4"/>
        <v>0</v>
      </c>
      <c r="G153" s="21"/>
      <c r="H153" s="21">
        <f t="shared" si="5"/>
        <v>0</v>
      </c>
    </row>
    <row r="154" spans="2:8" x14ac:dyDescent="0.55000000000000004">
      <c r="B154" s="88"/>
      <c r="C154" s="88"/>
      <c r="D154" s="38" t="s">
        <v>495</v>
      </c>
      <c r="E154" s="21"/>
      <c r="F154" s="21">
        <f t="shared" si="4"/>
        <v>0</v>
      </c>
      <c r="G154" s="21"/>
      <c r="H154" s="21">
        <f t="shared" si="5"/>
        <v>0</v>
      </c>
    </row>
    <row r="155" spans="2:8" x14ac:dyDescent="0.55000000000000004">
      <c r="B155" s="88"/>
      <c r="C155" s="88"/>
      <c r="D155" s="38" t="s">
        <v>496</v>
      </c>
      <c r="E155" s="21"/>
      <c r="F155" s="21">
        <f t="shared" si="4"/>
        <v>0</v>
      </c>
      <c r="G155" s="21"/>
      <c r="H155" s="21">
        <f t="shared" si="5"/>
        <v>0</v>
      </c>
    </row>
    <row r="156" spans="2:8" x14ac:dyDescent="0.55000000000000004">
      <c r="B156" s="88"/>
      <c r="C156" s="88"/>
      <c r="D156" s="38" t="s">
        <v>497</v>
      </c>
      <c r="E156" s="21"/>
      <c r="F156" s="21">
        <f t="shared" si="4"/>
        <v>0</v>
      </c>
      <c r="G156" s="21"/>
      <c r="H156" s="21">
        <f t="shared" si="5"/>
        <v>0</v>
      </c>
    </row>
    <row r="157" spans="2:8" x14ac:dyDescent="0.55000000000000004">
      <c r="B157" s="88"/>
      <c r="C157" s="88"/>
      <c r="D157" s="38" t="s">
        <v>498</v>
      </c>
      <c r="E157" s="21"/>
      <c r="F157" s="21">
        <f t="shared" si="4"/>
        <v>0</v>
      </c>
      <c r="G157" s="21"/>
      <c r="H157" s="21">
        <f t="shared" si="5"/>
        <v>0</v>
      </c>
    </row>
    <row r="158" spans="2:8" x14ac:dyDescent="0.55000000000000004">
      <c r="B158" s="88"/>
      <c r="C158" s="88"/>
      <c r="D158" s="38" t="s">
        <v>499</v>
      </c>
      <c r="E158" s="21"/>
      <c r="F158" s="21">
        <f t="shared" si="4"/>
        <v>0</v>
      </c>
      <c r="G158" s="21"/>
      <c r="H158" s="21">
        <f t="shared" si="5"/>
        <v>0</v>
      </c>
    </row>
    <row r="159" spans="2:8" x14ac:dyDescent="0.55000000000000004">
      <c r="B159" s="88"/>
      <c r="C159" s="88"/>
      <c r="D159" s="38" t="s">
        <v>500</v>
      </c>
      <c r="E159" s="21"/>
      <c r="F159" s="21">
        <f t="shared" si="4"/>
        <v>0</v>
      </c>
      <c r="G159" s="21"/>
      <c r="H159" s="21">
        <f t="shared" si="5"/>
        <v>0</v>
      </c>
    </row>
    <row r="160" spans="2:8" x14ac:dyDescent="0.55000000000000004">
      <c r="B160" s="88"/>
      <c r="C160" s="88"/>
      <c r="D160" s="38" t="s">
        <v>501</v>
      </c>
      <c r="E160" s="21">
        <f>+E161+E162</f>
        <v>0</v>
      </c>
      <c r="F160" s="21">
        <f t="shared" si="4"/>
        <v>0</v>
      </c>
      <c r="G160" s="21">
        <f>+G161+G162</f>
        <v>0</v>
      </c>
      <c r="H160" s="21">
        <f t="shared" si="5"/>
        <v>0</v>
      </c>
    </row>
    <row r="161" spans="2:8" x14ac:dyDescent="0.55000000000000004">
      <c r="B161" s="88"/>
      <c r="C161" s="88"/>
      <c r="D161" s="38" t="s">
        <v>502</v>
      </c>
      <c r="E161" s="21"/>
      <c r="F161" s="21">
        <f t="shared" si="4"/>
        <v>0</v>
      </c>
      <c r="G161" s="21"/>
      <c r="H161" s="21">
        <f t="shared" si="5"/>
        <v>0</v>
      </c>
    </row>
    <row r="162" spans="2:8" x14ac:dyDescent="0.55000000000000004">
      <c r="B162" s="88"/>
      <c r="C162" s="88"/>
      <c r="D162" s="38" t="s">
        <v>503</v>
      </c>
      <c r="E162" s="21"/>
      <c r="F162" s="21">
        <f t="shared" si="4"/>
        <v>0</v>
      </c>
      <c r="G162" s="21"/>
      <c r="H162" s="21">
        <f t="shared" si="5"/>
        <v>0</v>
      </c>
    </row>
    <row r="163" spans="2:8" x14ac:dyDescent="0.55000000000000004">
      <c r="B163" s="88"/>
      <c r="C163" s="88"/>
      <c r="D163" s="38" t="s">
        <v>504</v>
      </c>
      <c r="E163" s="21">
        <f>+E164+E165+E166+E167+E168</f>
        <v>0</v>
      </c>
      <c r="F163" s="21">
        <f t="shared" si="4"/>
        <v>0</v>
      </c>
      <c r="G163" s="21">
        <f>+G164+G165+G166+G167+G168</f>
        <v>0</v>
      </c>
      <c r="H163" s="21">
        <f t="shared" si="5"/>
        <v>0</v>
      </c>
    </row>
    <row r="164" spans="2:8" x14ac:dyDescent="0.55000000000000004">
      <c r="B164" s="88"/>
      <c r="C164" s="88"/>
      <c r="D164" s="38" t="s">
        <v>446</v>
      </c>
      <c r="E164" s="21"/>
      <c r="F164" s="21">
        <f t="shared" si="4"/>
        <v>0</v>
      </c>
      <c r="G164" s="21"/>
      <c r="H164" s="21">
        <f t="shared" si="5"/>
        <v>0</v>
      </c>
    </row>
    <row r="165" spans="2:8" x14ac:dyDescent="0.55000000000000004">
      <c r="B165" s="88"/>
      <c r="C165" s="88"/>
      <c r="D165" s="38" t="s">
        <v>447</v>
      </c>
      <c r="E165" s="21"/>
      <c r="F165" s="21">
        <f t="shared" si="4"/>
        <v>0</v>
      </c>
      <c r="G165" s="21"/>
      <c r="H165" s="21">
        <f t="shared" si="5"/>
        <v>0</v>
      </c>
    </row>
    <row r="166" spans="2:8" x14ac:dyDescent="0.55000000000000004">
      <c r="B166" s="88"/>
      <c r="C166" s="88"/>
      <c r="D166" s="38" t="s">
        <v>450</v>
      </c>
      <c r="E166" s="21"/>
      <c r="F166" s="21">
        <f t="shared" si="4"/>
        <v>0</v>
      </c>
      <c r="G166" s="21"/>
      <c r="H166" s="21">
        <f t="shared" si="5"/>
        <v>0</v>
      </c>
    </row>
    <row r="167" spans="2:8" x14ac:dyDescent="0.55000000000000004">
      <c r="B167" s="88"/>
      <c r="C167" s="88"/>
      <c r="D167" s="38" t="s">
        <v>451</v>
      </c>
      <c r="E167" s="21"/>
      <c r="F167" s="21">
        <f t="shared" si="4"/>
        <v>0</v>
      </c>
      <c r="G167" s="21"/>
      <c r="H167" s="21">
        <f t="shared" si="5"/>
        <v>0</v>
      </c>
    </row>
    <row r="168" spans="2:8" x14ac:dyDescent="0.55000000000000004">
      <c r="B168" s="88"/>
      <c r="C168" s="88"/>
      <c r="D168" s="38" t="s">
        <v>505</v>
      </c>
      <c r="E168" s="21"/>
      <c r="F168" s="21">
        <f t="shared" si="4"/>
        <v>0</v>
      </c>
      <c r="G168" s="21"/>
      <c r="H168" s="21">
        <f t="shared" si="5"/>
        <v>0</v>
      </c>
    </row>
    <row r="169" spans="2:8" x14ac:dyDescent="0.55000000000000004">
      <c r="B169" s="88"/>
      <c r="C169" s="88"/>
      <c r="D169" s="38" t="s">
        <v>149</v>
      </c>
      <c r="E169" s="21"/>
      <c r="F169" s="21">
        <f t="shared" si="4"/>
        <v>0</v>
      </c>
      <c r="G169" s="21"/>
      <c r="H169" s="21">
        <f t="shared" si="5"/>
        <v>0</v>
      </c>
    </row>
    <row r="170" spans="2:8" x14ac:dyDescent="0.55000000000000004">
      <c r="B170" s="88"/>
      <c r="C170" s="88"/>
      <c r="D170" s="38" t="s">
        <v>333</v>
      </c>
      <c r="E170" s="21">
        <f>+E171</f>
        <v>0</v>
      </c>
      <c r="F170" s="21">
        <f t="shared" si="4"/>
        <v>0</v>
      </c>
      <c r="G170" s="21">
        <f>+G171</f>
        <v>0</v>
      </c>
      <c r="H170" s="21">
        <f t="shared" si="5"/>
        <v>0</v>
      </c>
    </row>
    <row r="171" spans="2:8" x14ac:dyDescent="0.55000000000000004">
      <c r="B171" s="88"/>
      <c r="C171" s="88"/>
      <c r="D171" s="38" t="s">
        <v>445</v>
      </c>
      <c r="E171" s="21">
        <f>+E172+E173</f>
        <v>0</v>
      </c>
      <c r="F171" s="21">
        <f t="shared" si="4"/>
        <v>0</v>
      </c>
      <c r="G171" s="21">
        <f>+G172+G173</f>
        <v>0</v>
      </c>
      <c r="H171" s="21">
        <f t="shared" si="5"/>
        <v>0</v>
      </c>
    </row>
    <row r="172" spans="2:8" x14ac:dyDescent="0.55000000000000004">
      <c r="B172" s="88"/>
      <c r="C172" s="88"/>
      <c r="D172" s="38" t="s">
        <v>506</v>
      </c>
      <c r="E172" s="21"/>
      <c r="F172" s="21">
        <f t="shared" si="4"/>
        <v>0</v>
      </c>
      <c r="G172" s="21"/>
      <c r="H172" s="21">
        <f t="shared" si="5"/>
        <v>0</v>
      </c>
    </row>
    <row r="173" spans="2:8" x14ac:dyDescent="0.55000000000000004">
      <c r="B173" s="88"/>
      <c r="C173" s="88"/>
      <c r="D173" s="38" t="s">
        <v>507</v>
      </c>
      <c r="E173" s="21"/>
      <c r="F173" s="21">
        <f t="shared" si="4"/>
        <v>0</v>
      </c>
      <c r="G173" s="21"/>
      <c r="H173" s="21">
        <f t="shared" si="5"/>
        <v>0</v>
      </c>
    </row>
    <row r="174" spans="2:8" x14ac:dyDescent="0.55000000000000004">
      <c r="B174" s="88"/>
      <c r="C174" s="88"/>
      <c r="D174" s="38" t="s">
        <v>334</v>
      </c>
      <c r="E174" s="21">
        <f>+E175</f>
        <v>0</v>
      </c>
      <c r="F174" s="21">
        <f t="shared" si="4"/>
        <v>0</v>
      </c>
      <c r="G174" s="21">
        <f>+G175</f>
        <v>0</v>
      </c>
      <c r="H174" s="21">
        <f t="shared" si="5"/>
        <v>0</v>
      </c>
    </row>
    <row r="175" spans="2:8" x14ac:dyDescent="0.55000000000000004">
      <c r="B175" s="88"/>
      <c r="C175" s="88"/>
      <c r="D175" s="38" t="s">
        <v>445</v>
      </c>
      <c r="E175" s="21">
        <f>+E176+E177</f>
        <v>0</v>
      </c>
      <c r="F175" s="21">
        <f t="shared" si="4"/>
        <v>0</v>
      </c>
      <c r="G175" s="21">
        <f>+G176+G177</f>
        <v>0</v>
      </c>
      <c r="H175" s="21">
        <f t="shared" si="5"/>
        <v>0</v>
      </c>
    </row>
    <row r="176" spans="2:8" x14ac:dyDescent="0.55000000000000004">
      <c r="B176" s="88"/>
      <c r="C176" s="88"/>
      <c r="D176" s="38" t="s">
        <v>508</v>
      </c>
      <c r="E176" s="21"/>
      <c r="F176" s="21">
        <f t="shared" si="4"/>
        <v>0</v>
      </c>
      <c r="G176" s="21"/>
      <c r="H176" s="21">
        <f t="shared" si="5"/>
        <v>0</v>
      </c>
    </row>
    <row r="177" spans="2:8" x14ac:dyDescent="0.55000000000000004">
      <c r="B177" s="88"/>
      <c r="C177" s="88"/>
      <c r="D177" s="38" t="s">
        <v>507</v>
      </c>
      <c r="E177" s="21"/>
      <c r="F177" s="21">
        <f t="shared" si="4"/>
        <v>0</v>
      </c>
      <c r="G177" s="21"/>
      <c r="H177" s="21">
        <f t="shared" si="5"/>
        <v>0</v>
      </c>
    </row>
    <row r="178" spans="2:8" x14ac:dyDescent="0.55000000000000004">
      <c r="B178" s="88"/>
      <c r="C178" s="88"/>
      <c r="D178" s="38" t="s">
        <v>335</v>
      </c>
      <c r="E178" s="21">
        <f>+E179</f>
        <v>0</v>
      </c>
      <c r="F178" s="21">
        <f t="shared" si="4"/>
        <v>0</v>
      </c>
      <c r="G178" s="21">
        <f>+G179</f>
        <v>0</v>
      </c>
      <c r="H178" s="21">
        <f t="shared" si="5"/>
        <v>0</v>
      </c>
    </row>
    <row r="179" spans="2:8" x14ac:dyDescent="0.55000000000000004">
      <c r="B179" s="88"/>
      <c r="C179" s="88"/>
      <c r="D179" s="38" t="s">
        <v>445</v>
      </c>
      <c r="E179" s="21">
        <f>+E180</f>
        <v>0</v>
      </c>
      <c r="F179" s="21">
        <f t="shared" si="4"/>
        <v>0</v>
      </c>
      <c r="G179" s="21">
        <f>+G180</f>
        <v>0</v>
      </c>
      <c r="H179" s="21">
        <f t="shared" si="5"/>
        <v>0</v>
      </c>
    </row>
    <row r="180" spans="2:8" x14ac:dyDescent="0.55000000000000004">
      <c r="B180" s="88"/>
      <c r="C180" s="88"/>
      <c r="D180" s="38" t="s">
        <v>507</v>
      </c>
      <c r="E180" s="21"/>
      <c r="F180" s="21">
        <f t="shared" si="4"/>
        <v>0</v>
      </c>
      <c r="G180" s="21"/>
      <c r="H180" s="21">
        <f t="shared" si="5"/>
        <v>0</v>
      </c>
    </row>
    <row r="181" spans="2:8" x14ac:dyDescent="0.55000000000000004">
      <c r="B181" s="88"/>
      <c r="C181" s="88"/>
      <c r="D181" s="38" t="s">
        <v>336</v>
      </c>
      <c r="E181" s="21">
        <f>+E182</f>
        <v>0</v>
      </c>
      <c r="F181" s="21">
        <f t="shared" si="4"/>
        <v>0</v>
      </c>
      <c r="G181" s="21">
        <f>+G182</f>
        <v>0</v>
      </c>
      <c r="H181" s="21">
        <f t="shared" si="5"/>
        <v>0</v>
      </c>
    </row>
    <row r="182" spans="2:8" x14ac:dyDescent="0.55000000000000004">
      <c r="B182" s="88"/>
      <c r="C182" s="88"/>
      <c r="D182" s="38" t="s">
        <v>509</v>
      </c>
      <c r="E182" s="21"/>
      <c r="F182" s="21">
        <f t="shared" si="4"/>
        <v>0</v>
      </c>
      <c r="G182" s="21"/>
      <c r="H182" s="21">
        <f t="shared" si="5"/>
        <v>0</v>
      </c>
    </row>
    <row r="183" spans="2:8" x14ac:dyDescent="0.55000000000000004">
      <c r="B183" s="88"/>
      <c r="C183" s="88"/>
      <c r="D183" s="38" t="s">
        <v>337</v>
      </c>
      <c r="E183" s="21">
        <v>8453564</v>
      </c>
      <c r="F183" s="21">
        <f t="shared" si="4"/>
        <v>8453564</v>
      </c>
      <c r="G183" s="21"/>
      <c r="H183" s="21">
        <f t="shared" si="5"/>
        <v>8453564</v>
      </c>
    </row>
    <row r="184" spans="2:8" x14ac:dyDescent="0.55000000000000004">
      <c r="B184" s="88"/>
      <c r="C184" s="88"/>
      <c r="D184" s="38" t="s">
        <v>338</v>
      </c>
      <c r="E184" s="21"/>
      <c r="F184" s="21">
        <f t="shared" si="4"/>
        <v>0</v>
      </c>
      <c r="G184" s="21"/>
      <c r="H184" s="21">
        <f t="shared" si="5"/>
        <v>0</v>
      </c>
    </row>
    <row r="185" spans="2:8" x14ac:dyDescent="0.55000000000000004">
      <c r="B185" s="88"/>
      <c r="C185" s="89"/>
      <c r="D185" s="42" t="s">
        <v>339</v>
      </c>
      <c r="E185" s="23">
        <f>+E7+E55+E71+E82+E107+E108+E138+E150+E170+E174+E178+E181+E183+E184</f>
        <v>8453564</v>
      </c>
      <c r="F185" s="23">
        <f t="shared" si="4"/>
        <v>8453564</v>
      </c>
      <c r="G185" s="23">
        <f>+G7+G55+G71+G82+G107+G108+G138+G150+G170+G174+G178+G181+G183+G184</f>
        <v>0</v>
      </c>
      <c r="H185" s="23">
        <f t="shared" si="5"/>
        <v>8453564</v>
      </c>
    </row>
    <row r="186" spans="2:8" x14ac:dyDescent="0.55000000000000004">
      <c r="B186" s="88"/>
      <c r="C186" s="87" t="s">
        <v>340</v>
      </c>
      <c r="D186" s="38" t="s">
        <v>341</v>
      </c>
      <c r="E186" s="21">
        <f>+E187+E188+E189+E190+E191+E192+E193+E194+E195+E196</f>
        <v>0</v>
      </c>
      <c r="F186" s="21">
        <f t="shared" si="4"/>
        <v>0</v>
      </c>
      <c r="G186" s="21">
        <f>+G187+G188+G189+G190+G191+G192+G193+G194+G195+G196</f>
        <v>0</v>
      </c>
      <c r="H186" s="21">
        <f t="shared" si="5"/>
        <v>0</v>
      </c>
    </row>
    <row r="187" spans="2:8" x14ac:dyDescent="0.55000000000000004">
      <c r="B187" s="88"/>
      <c r="C187" s="88"/>
      <c r="D187" s="38" t="s">
        <v>510</v>
      </c>
      <c r="E187" s="21"/>
      <c r="F187" s="21">
        <f t="shared" si="4"/>
        <v>0</v>
      </c>
      <c r="G187" s="21"/>
      <c r="H187" s="21">
        <f t="shared" si="5"/>
        <v>0</v>
      </c>
    </row>
    <row r="188" spans="2:8" x14ac:dyDescent="0.55000000000000004">
      <c r="B188" s="88"/>
      <c r="C188" s="88"/>
      <c r="D188" s="38" t="s">
        <v>511</v>
      </c>
      <c r="E188" s="21"/>
      <c r="F188" s="21">
        <f t="shared" si="4"/>
        <v>0</v>
      </c>
      <c r="G188" s="21"/>
      <c r="H188" s="21">
        <f t="shared" si="5"/>
        <v>0</v>
      </c>
    </row>
    <row r="189" spans="2:8" x14ac:dyDescent="0.55000000000000004">
      <c r="B189" s="88"/>
      <c r="C189" s="88"/>
      <c r="D189" s="38" t="s">
        <v>512</v>
      </c>
      <c r="E189" s="21"/>
      <c r="F189" s="21">
        <f t="shared" si="4"/>
        <v>0</v>
      </c>
      <c r="G189" s="21"/>
      <c r="H189" s="21">
        <f t="shared" si="5"/>
        <v>0</v>
      </c>
    </row>
    <row r="190" spans="2:8" x14ac:dyDescent="0.55000000000000004">
      <c r="B190" s="88"/>
      <c r="C190" s="88"/>
      <c r="D190" s="38" t="s">
        <v>513</v>
      </c>
      <c r="E190" s="21"/>
      <c r="F190" s="21">
        <f t="shared" si="4"/>
        <v>0</v>
      </c>
      <c r="G190" s="21"/>
      <c r="H190" s="21">
        <f t="shared" si="5"/>
        <v>0</v>
      </c>
    </row>
    <row r="191" spans="2:8" x14ac:dyDescent="0.55000000000000004">
      <c r="B191" s="88"/>
      <c r="C191" s="88"/>
      <c r="D191" s="38" t="s">
        <v>514</v>
      </c>
      <c r="E191" s="21"/>
      <c r="F191" s="21">
        <f t="shared" si="4"/>
        <v>0</v>
      </c>
      <c r="G191" s="21"/>
      <c r="H191" s="21">
        <f t="shared" si="5"/>
        <v>0</v>
      </c>
    </row>
    <row r="192" spans="2:8" x14ac:dyDescent="0.55000000000000004">
      <c r="B192" s="88"/>
      <c r="C192" s="88"/>
      <c r="D192" s="38" t="s">
        <v>515</v>
      </c>
      <c r="E192" s="21"/>
      <c r="F192" s="21">
        <f t="shared" si="4"/>
        <v>0</v>
      </c>
      <c r="G192" s="21"/>
      <c r="H192" s="21">
        <f t="shared" si="5"/>
        <v>0</v>
      </c>
    </row>
    <row r="193" spans="2:8" x14ac:dyDescent="0.55000000000000004">
      <c r="B193" s="88"/>
      <c r="C193" s="88"/>
      <c r="D193" s="38" t="s">
        <v>516</v>
      </c>
      <c r="E193" s="21"/>
      <c r="F193" s="21">
        <f t="shared" si="4"/>
        <v>0</v>
      </c>
      <c r="G193" s="21"/>
      <c r="H193" s="21">
        <f t="shared" si="5"/>
        <v>0</v>
      </c>
    </row>
    <row r="194" spans="2:8" x14ac:dyDescent="0.55000000000000004">
      <c r="B194" s="88"/>
      <c r="C194" s="88"/>
      <c r="D194" s="38" t="s">
        <v>517</v>
      </c>
      <c r="E194" s="21"/>
      <c r="F194" s="21">
        <f t="shared" si="4"/>
        <v>0</v>
      </c>
      <c r="G194" s="21"/>
      <c r="H194" s="21">
        <f t="shared" si="5"/>
        <v>0</v>
      </c>
    </row>
    <row r="195" spans="2:8" x14ac:dyDescent="0.55000000000000004">
      <c r="B195" s="88"/>
      <c r="C195" s="88"/>
      <c r="D195" s="38" t="s">
        <v>518</v>
      </c>
      <c r="E195" s="21"/>
      <c r="F195" s="21">
        <f t="shared" si="4"/>
        <v>0</v>
      </c>
      <c r="G195" s="21"/>
      <c r="H195" s="21">
        <f t="shared" si="5"/>
        <v>0</v>
      </c>
    </row>
    <row r="196" spans="2:8" x14ac:dyDescent="0.55000000000000004">
      <c r="B196" s="88"/>
      <c r="C196" s="88"/>
      <c r="D196" s="38" t="s">
        <v>519</v>
      </c>
      <c r="E196" s="21"/>
      <c r="F196" s="21">
        <f t="shared" si="4"/>
        <v>0</v>
      </c>
      <c r="G196" s="21"/>
      <c r="H196" s="21">
        <f t="shared" si="5"/>
        <v>0</v>
      </c>
    </row>
    <row r="197" spans="2:8" x14ac:dyDescent="0.55000000000000004">
      <c r="B197" s="88"/>
      <c r="C197" s="88"/>
      <c r="D197" s="38" t="s">
        <v>342</v>
      </c>
      <c r="E197" s="21">
        <f>+E198+E199+E200+E201+E202+E203+E204+E205+E206+E207+E208+E209+E210+E211+E212+E213+E214+E215+E216+E217+E218+E219+E220+E221+E222+E223+E224+E225</f>
        <v>1371878</v>
      </c>
      <c r="F197" s="21">
        <f t="shared" si="4"/>
        <v>1371878</v>
      </c>
      <c r="G197" s="21">
        <f>+G198+G199+G200+G201+G202+G203+G204+G205+G206+G207+G208+G209+G210+G211+G212+G213+G214+G215+G216+G217+G218+G219+G220+G221+G222+G223+G224+G225</f>
        <v>0</v>
      </c>
      <c r="H197" s="21">
        <f t="shared" si="5"/>
        <v>1371878</v>
      </c>
    </row>
    <row r="198" spans="2:8" x14ac:dyDescent="0.55000000000000004">
      <c r="B198" s="88"/>
      <c r="C198" s="88"/>
      <c r="D198" s="38" t="s">
        <v>520</v>
      </c>
      <c r="E198" s="21"/>
      <c r="F198" s="21">
        <f t="shared" si="4"/>
        <v>0</v>
      </c>
      <c r="G198" s="21"/>
      <c r="H198" s="21">
        <f t="shared" si="5"/>
        <v>0</v>
      </c>
    </row>
    <row r="199" spans="2:8" x14ac:dyDescent="0.55000000000000004">
      <c r="B199" s="88"/>
      <c r="C199" s="88"/>
      <c r="D199" s="38" t="s">
        <v>521</v>
      </c>
      <c r="E199" s="21"/>
      <c r="F199" s="21">
        <f t="shared" si="4"/>
        <v>0</v>
      </c>
      <c r="G199" s="21"/>
      <c r="H199" s="21">
        <f t="shared" si="5"/>
        <v>0</v>
      </c>
    </row>
    <row r="200" spans="2:8" x14ac:dyDescent="0.55000000000000004">
      <c r="B200" s="88"/>
      <c r="C200" s="88"/>
      <c r="D200" s="38" t="s">
        <v>522</v>
      </c>
      <c r="E200" s="21"/>
      <c r="F200" s="21">
        <f t="shared" ref="F200:F263" si="6">+E200</f>
        <v>0</v>
      </c>
      <c r="G200" s="21"/>
      <c r="H200" s="21">
        <f t="shared" ref="H200:H263" si="7">F200-ABS(G200)</f>
        <v>0</v>
      </c>
    </row>
    <row r="201" spans="2:8" x14ac:dyDescent="0.55000000000000004">
      <c r="B201" s="88"/>
      <c r="C201" s="88"/>
      <c r="D201" s="38" t="s">
        <v>523</v>
      </c>
      <c r="E201" s="21"/>
      <c r="F201" s="21">
        <f t="shared" si="6"/>
        <v>0</v>
      </c>
      <c r="G201" s="21"/>
      <c r="H201" s="21">
        <f t="shared" si="7"/>
        <v>0</v>
      </c>
    </row>
    <row r="202" spans="2:8" x14ac:dyDescent="0.55000000000000004">
      <c r="B202" s="88"/>
      <c r="C202" s="88"/>
      <c r="D202" s="38" t="s">
        <v>524</v>
      </c>
      <c r="E202" s="21"/>
      <c r="F202" s="21">
        <f t="shared" si="6"/>
        <v>0</v>
      </c>
      <c r="G202" s="21"/>
      <c r="H202" s="21">
        <f t="shared" si="7"/>
        <v>0</v>
      </c>
    </row>
    <row r="203" spans="2:8" x14ac:dyDescent="0.55000000000000004">
      <c r="B203" s="88"/>
      <c r="C203" s="88"/>
      <c r="D203" s="38" t="s">
        <v>525</v>
      </c>
      <c r="E203" s="21"/>
      <c r="F203" s="21">
        <f t="shared" si="6"/>
        <v>0</v>
      </c>
      <c r="G203" s="21"/>
      <c r="H203" s="21">
        <f t="shared" si="7"/>
        <v>0</v>
      </c>
    </row>
    <row r="204" spans="2:8" x14ac:dyDescent="0.55000000000000004">
      <c r="B204" s="88"/>
      <c r="C204" s="88"/>
      <c r="D204" s="38" t="s">
        <v>526</v>
      </c>
      <c r="E204" s="21"/>
      <c r="F204" s="21">
        <f t="shared" si="6"/>
        <v>0</v>
      </c>
      <c r="G204" s="21"/>
      <c r="H204" s="21">
        <f t="shared" si="7"/>
        <v>0</v>
      </c>
    </row>
    <row r="205" spans="2:8" x14ac:dyDescent="0.55000000000000004">
      <c r="B205" s="88"/>
      <c r="C205" s="88"/>
      <c r="D205" s="38" t="s">
        <v>527</v>
      </c>
      <c r="E205" s="21"/>
      <c r="F205" s="21">
        <f t="shared" si="6"/>
        <v>0</v>
      </c>
      <c r="G205" s="21"/>
      <c r="H205" s="21">
        <f t="shared" si="7"/>
        <v>0</v>
      </c>
    </row>
    <row r="206" spans="2:8" x14ac:dyDescent="0.55000000000000004">
      <c r="B206" s="88"/>
      <c r="C206" s="88"/>
      <c r="D206" s="38" t="s">
        <v>528</v>
      </c>
      <c r="E206" s="21"/>
      <c r="F206" s="21">
        <f t="shared" si="6"/>
        <v>0</v>
      </c>
      <c r="G206" s="21"/>
      <c r="H206" s="21">
        <f t="shared" si="7"/>
        <v>0</v>
      </c>
    </row>
    <row r="207" spans="2:8" x14ac:dyDescent="0.55000000000000004">
      <c r="B207" s="88"/>
      <c r="C207" s="88"/>
      <c r="D207" s="38" t="s">
        <v>529</v>
      </c>
      <c r="E207" s="21"/>
      <c r="F207" s="21">
        <f t="shared" si="6"/>
        <v>0</v>
      </c>
      <c r="G207" s="21"/>
      <c r="H207" s="21">
        <f t="shared" si="7"/>
        <v>0</v>
      </c>
    </row>
    <row r="208" spans="2:8" x14ac:dyDescent="0.55000000000000004">
      <c r="B208" s="88"/>
      <c r="C208" s="88"/>
      <c r="D208" s="38" t="s">
        <v>530</v>
      </c>
      <c r="E208" s="21"/>
      <c r="F208" s="21">
        <f t="shared" si="6"/>
        <v>0</v>
      </c>
      <c r="G208" s="21"/>
      <c r="H208" s="21">
        <f t="shared" si="7"/>
        <v>0</v>
      </c>
    </row>
    <row r="209" spans="2:8" x14ac:dyDescent="0.55000000000000004">
      <c r="B209" s="88"/>
      <c r="C209" s="88"/>
      <c r="D209" s="38" t="s">
        <v>531</v>
      </c>
      <c r="E209" s="21"/>
      <c r="F209" s="21">
        <f t="shared" si="6"/>
        <v>0</v>
      </c>
      <c r="G209" s="21"/>
      <c r="H209" s="21">
        <f t="shared" si="7"/>
        <v>0</v>
      </c>
    </row>
    <row r="210" spans="2:8" x14ac:dyDescent="0.55000000000000004">
      <c r="B210" s="88"/>
      <c r="C210" s="88"/>
      <c r="D210" s="38" t="s">
        <v>532</v>
      </c>
      <c r="E210" s="21"/>
      <c r="F210" s="21">
        <f t="shared" si="6"/>
        <v>0</v>
      </c>
      <c r="G210" s="21"/>
      <c r="H210" s="21">
        <f t="shared" si="7"/>
        <v>0</v>
      </c>
    </row>
    <row r="211" spans="2:8" x14ac:dyDescent="0.55000000000000004">
      <c r="B211" s="88"/>
      <c r="C211" s="88"/>
      <c r="D211" s="38" t="s">
        <v>533</v>
      </c>
      <c r="E211" s="21"/>
      <c r="F211" s="21">
        <f t="shared" si="6"/>
        <v>0</v>
      </c>
      <c r="G211" s="21"/>
      <c r="H211" s="21">
        <f t="shared" si="7"/>
        <v>0</v>
      </c>
    </row>
    <row r="212" spans="2:8" x14ac:dyDescent="0.55000000000000004">
      <c r="B212" s="88"/>
      <c r="C212" s="88"/>
      <c r="D212" s="38" t="s">
        <v>534</v>
      </c>
      <c r="E212" s="21"/>
      <c r="F212" s="21">
        <f t="shared" si="6"/>
        <v>0</v>
      </c>
      <c r="G212" s="21"/>
      <c r="H212" s="21">
        <f t="shared" si="7"/>
        <v>0</v>
      </c>
    </row>
    <row r="213" spans="2:8" x14ac:dyDescent="0.55000000000000004">
      <c r="B213" s="88"/>
      <c r="C213" s="88"/>
      <c r="D213" s="38" t="s">
        <v>535</v>
      </c>
      <c r="E213" s="21"/>
      <c r="F213" s="21">
        <f t="shared" si="6"/>
        <v>0</v>
      </c>
      <c r="G213" s="21"/>
      <c r="H213" s="21">
        <f t="shared" si="7"/>
        <v>0</v>
      </c>
    </row>
    <row r="214" spans="2:8" x14ac:dyDescent="0.55000000000000004">
      <c r="B214" s="88"/>
      <c r="C214" s="88"/>
      <c r="D214" s="38" t="s">
        <v>536</v>
      </c>
      <c r="E214" s="21"/>
      <c r="F214" s="21">
        <f t="shared" si="6"/>
        <v>0</v>
      </c>
      <c r="G214" s="21"/>
      <c r="H214" s="21">
        <f t="shared" si="7"/>
        <v>0</v>
      </c>
    </row>
    <row r="215" spans="2:8" x14ac:dyDescent="0.55000000000000004">
      <c r="B215" s="88"/>
      <c r="C215" s="88"/>
      <c r="D215" s="38" t="s">
        <v>537</v>
      </c>
      <c r="E215" s="21"/>
      <c r="F215" s="21">
        <f t="shared" si="6"/>
        <v>0</v>
      </c>
      <c r="G215" s="21"/>
      <c r="H215" s="21">
        <f t="shared" si="7"/>
        <v>0</v>
      </c>
    </row>
    <row r="216" spans="2:8" x14ac:dyDescent="0.55000000000000004">
      <c r="B216" s="88"/>
      <c r="C216" s="88"/>
      <c r="D216" s="38" t="s">
        <v>538</v>
      </c>
      <c r="E216" s="21"/>
      <c r="F216" s="21">
        <f t="shared" si="6"/>
        <v>0</v>
      </c>
      <c r="G216" s="21"/>
      <c r="H216" s="21">
        <f t="shared" si="7"/>
        <v>0</v>
      </c>
    </row>
    <row r="217" spans="2:8" x14ac:dyDescent="0.55000000000000004">
      <c r="B217" s="88"/>
      <c r="C217" s="88"/>
      <c r="D217" s="38" t="s">
        <v>539</v>
      </c>
      <c r="E217" s="21"/>
      <c r="F217" s="21">
        <f t="shared" si="6"/>
        <v>0</v>
      </c>
      <c r="G217" s="21"/>
      <c r="H217" s="21">
        <f t="shared" si="7"/>
        <v>0</v>
      </c>
    </row>
    <row r="218" spans="2:8" x14ac:dyDescent="0.55000000000000004">
      <c r="B218" s="88"/>
      <c r="C218" s="88"/>
      <c r="D218" s="38" t="s">
        <v>540</v>
      </c>
      <c r="E218" s="21"/>
      <c r="F218" s="21">
        <f t="shared" si="6"/>
        <v>0</v>
      </c>
      <c r="G218" s="21"/>
      <c r="H218" s="21">
        <f t="shared" si="7"/>
        <v>0</v>
      </c>
    </row>
    <row r="219" spans="2:8" x14ac:dyDescent="0.55000000000000004">
      <c r="B219" s="88"/>
      <c r="C219" s="88"/>
      <c r="D219" s="38" t="s">
        <v>242</v>
      </c>
      <c r="E219" s="21"/>
      <c r="F219" s="21">
        <f t="shared" si="6"/>
        <v>0</v>
      </c>
      <c r="G219" s="21"/>
      <c r="H219" s="21">
        <f t="shared" si="7"/>
        <v>0</v>
      </c>
    </row>
    <row r="220" spans="2:8" x14ac:dyDescent="0.55000000000000004">
      <c r="B220" s="88"/>
      <c r="C220" s="88"/>
      <c r="D220" s="38" t="s">
        <v>541</v>
      </c>
      <c r="E220" s="21"/>
      <c r="F220" s="21">
        <f t="shared" si="6"/>
        <v>0</v>
      </c>
      <c r="G220" s="21"/>
      <c r="H220" s="21">
        <f t="shared" si="7"/>
        <v>0</v>
      </c>
    </row>
    <row r="221" spans="2:8" x14ac:dyDescent="0.55000000000000004">
      <c r="B221" s="88"/>
      <c r="C221" s="88"/>
      <c r="D221" s="38" t="s">
        <v>542</v>
      </c>
      <c r="E221" s="21">
        <v>1371878</v>
      </c>
      <c r="F221" s="21">
        <f t="shared" si="6"/>
        <v>1371878</v>
      </c>
      <c r="G221" s="21"/>
      <c r="H221" s="21">
        <f t="shared" si="7"/>
        <v>1371878</v>
      </c>
    </row>
    <row r="222" spans="2:8" x14ac:dyDescent="0.55000000000000004">
      <c r="B222" s="88"/>
      <c r="C222" s="88"/>
      <c r="D222" s="38" t="s">
        <v>543</v>
      </c>
      <c r="E222" s="21"/>
      <c r="F222" s="21">
        <f t="shared" si="6"/>
        <v>0</v>
      </c>
      <c r="G222" s="21"/>
      <c r="H222" s="21">
        <f t="shared" si="7"/>
        <v>0</v>
      </c>
    </row>
    <row r="223" spans="2:8" x14ac:dyDescent="0.55000000000000004">
      <c r="B223" s="88"/>
      <c r="C223" s="88"/>
      <c r="D223" s="38" t="s">
        <v>544</v>
      </c>
      <c r="E223" s="21"/>
      <c r="F223" s="21">
        <f t="shared" si="6"/>
        <v>0</v>
      </c>
      <c r="G223" s="21"/>
      <c r="H223" s="21">
        <f t="shared" si="7"/>
        <v>0</v>
      </c>
    </row>
    <row r="224" spans="2:8" x14ac:dyDescent="0.55000000000000004">
      <c r="B224" s="88"/>
      <c r="C224" s="88"/>
      <c r="D224" s="38" t="s">
        <v>545</v>
      </c>
      <c r="E224" s="21"/>
      <c r="F224" s="21">
        <f t="shared" si="6"/>
        <v>0</v>
      </c>
      <c r="G224" s="21"/>
      <c r="H224" s="21">
        <f t="shared" si="7"/>
        <v>0</v>
      </c>
    </row>
    <row r="225" spans="2:8" x14ac:dyDescent="0.55000000000000004">
      <c r="B225" s="88"/>
      <c r="C225" s="88"/>
      <c r="D225" s="38" t="s">
        <v>546</v>
      </c>
      <c r="E225" s="21"/>
      <c r="F225" s="21">
        <f t="shared" si="6"/>
        <v>0</v>
      </c>
      <c r="G225" s="21"/>
      <c r="H225" s="21">
        <f t="shared" si="7"/>
        <v>0</v>
      </c>
    </row>
    <row r="226" spans="2:8" x14ac:dyDescent="0.55000000000000004">
      <c r="B226" s="88"/>
      <c r="C226" s="88"/>
      <c r="D226" s="38" t="s">
        <v>343</v>
      </c>
      <c r="E226" s="21">
        <f>+E227+E228+E229+E230+E231+E232+E233+E234+E235+E236+E237+E238+E239+E240+E241+E242+E243+E244+E245+E246+E247+E248</f>
        <v>3898697</v>
      </c>
      <c r="F226" s="21">
        <f t="shared" si="6"/>
        <v>3898697</v>
      </c>
      <c r="G226" s="21">
        <f>+G227+G228+G229+G230+G231+G232+G233+G234+G235+G236+G237+G238+G239+G240+G241+G242+G243+G244+G245+G246+G247+G248</f>
        <v>0</v>
      </c>
      <c r="H226" s="21">
        <f t="shared" si="7"/>
        <v>3898697</v>
      </c>
    </row>
    <row r="227" spans="2:8" x14ac:dyDescent="0.55000000000000004">
      <c r="B227" s="88"/>
      <c r="C227" s="88"/>
      <c r="D227" s="38" t="s">
        <v>547</v>
      </c>
      <c r="E227" s="21"/>
      <c r="F227" s="21">
        <f t="shared" si="6"/>
        <v>0</v>
      </c>
      <c r="G227" s="21"/>
      <c r="H227" s="21">
        <f t="shared" si="7"/>
        <v>0</v>
      </c>
    </row>
    <row r="228" spans="2:8" x14ac:dyDescent="0.55000000000000004">
      <c r="B228" s="88"/>
      <c r="C228" s="88"/>
      <c r="D228" s="38" t="s">
        <v>548</v>
      </c>
      <c r="E228" s="21"/>
      <c r="F228" s="21">
        <f t="shared" si="6"/>
        <v>0</v>
      </c>
      <c r="G228" s="21"/>
      <c r="H228" s="21">
        <f t="shared" si="7"/>
        <v>0</v>
      </c>
    </row>
    <row r="229" spans="2:8" x14ac:dyDescent="0.55000000000000004">
      <c r="B229" s="88"/>
      <c r="C229" s="88"/>
      <c r="D229" s="38" t="s">
        <v>549</v>
      </c>
      <c r="E229" s="21">
        <v>393040</v>
      </c>
      <c r="F229" s="21">
        <f t="shared" si="6"/>
        <v>393040</v>
      </c>
      <c r="G229" s="21"/>
      <c r="H229" s="21">
        <f t="shared" si="7"/>
        <v>393040</v>
      </c>
    </row>
    <row r="230" spans="2:8" x14ac:dyDescent="0.55000000000000004">
      <c r="B230" s="88"/>
      <c r="C230" s="88"/>
      <c r="D230" s="38" t="s">
        <v>550</v>
      </c>
      <c r="E230" s="21"/>
      <c r="F230" s="21">
        <f t="shared" si="6"/>
        <v>0</v>
      </c>
      <c r="G230" s="21"/>
      <c r="H230" s="21">
        <f t="shared" si="7"/>
        <v>0</v>
      </c>
    </row>
    <row r="231" spans="2:8" x14ac:dyDescent="0.55000000000000004">
      <c r="B231" s="88"/>
      <c r="C231" s="88"/>
      <c r="D231" s="38" t="s">
        <v>551</v>
      </c>
      <c r="E231" s="21"/>
      <c r="F231" s="21">
        <f t="shared" si="6"/>
        <v>0</v>
      </c>
      <c r="G231" s="21"/>
      <c r="H231" s="21">
        <f t="shared" si="7"/>
        <v>0</v>
      </c>
    </row>
    <row r="232" spans="2:8" x14ac:dyDescent="0.55000000000000004">
      <c r="B232" s="88"/>
      <c r="C232" s="88"/>
      <c r="D232" s="38" t="s">
        <v>552</v>
      </c>
      <c r="E232" s="21"/>
      <c r="F232" s="21">
        <f t="shared" si="6"/>
        <v>0</v>
      </c>
      <c r="G232" s="21"/>
      <c r="H232" s="21">
        <f t="shared" si="7"/>
        <v>0</v>
      </c>
    </row>
    <row r="233" spans="2:8" x14ac:dyDescent="0.55000000000000004">
      <c r="B233" s="88"/>
      <c r="C233" s="88"/>
      <c r="D233" s="38" t="s">
        <v>531</v>
      </c>
      <c r="E233" s="21"/>
      <c r="F233" s="21">
        <f t="shared" si="6"/>
        <v>0</v>
      </c>
      <c r="G233" s="21"/>
      <c r="H233" s="21">
        <f t="shared" si="7"/>
        <v>0</v>
      </c>
    </row>
    <row r="234" spans="2:8" x14ac:dyDescent="0.55000000000000004">
      <c r="B234" s="88"/>
      <c r="C234" s="88"/>
      <c r="D234" s="38" t="s">
        <v>532</v>
      </c>
      <c r="E234" s="21"/>
      <c r="F234" s="21">
        <f t="shared" si="6"/>
        <v>0</v>
      </c>
      <c r="G234" s="21"/>
      <c r="H234" s="21">
        <f t="shared" si="7"/>
        <v>0</v>
      </c>
    </row>
    <row r="235" spans="2:8" x14ac:dyDescent="0.55000000000000004">
      <c r="B235" s="88"/>
      <c r="C235" s="88"/>
      <c r="D235" s="38" t="s">
        <v>538</v>
      </c>
      <c r="E235" s="21"/>
      <c r="F235" s="21">
        <f t="shared" si="6"/>
        <v>0</v>
      </c>
      <c r="G235" s="21"/>
      <c r="H235" s="21">
        <f t="shared" si="7"/>
        <v>0</v>
      </c>
    </row>
    <row r="236" spans="2:8" x14ac:dyDescent="0.55000000000000004">
      <c r="B236" s="88"/>
      <c r="C236" s="88"/>
      <c r="D236" s="38" t="s">
        <v>553</v>
      </c>
      <c r="E236" s="21"/>
      <c r="F236" s="21">
        <f t="shared" si="6"/>
        <v>0</v>
      </c>
      <c r="G236" s="21"/>
      <c r="H236" s="21">
        <f t="shared" si="7"/>
        <v>0</v>
      </c>
    </row>
    <row r="237" spans="2:8" x14ac:dyDescent="0.55000000000000004">
      <c r="B237" s="88"/>
      <c r="C237" s="88"/>
      <c r="D237" s="38" t="s">
        <v>554</v>
      </c>
      <c r="E237" s="21">
        <v>980665</v>
      </c>
      <c r="F237" s="21">
        <f t="shared" si="6"/>
        <v>980665</v>
      </c>
      <c r="G237" s="21"/>
      <c r="H237" s="21">
        <f t="shared" si="7"/>
        <v>980665</v>
      </c>
    </row>
    <row r="238" spans="2:8" x14ac:dyDescent="0.55000000000000004">
      <c r="B238" s="88"/>
      <c r="C238" s="88"/>
      <c r="D238" s="38" t="s">
        <v>555</v>
      </c>
      <c r="E238" s="21"/>
      <c r="F238" s="21">
        <f t="shared" si="6"/>
        <v>0</v>
      </c>
      <c r="G238" s="21"/>
      <c r="H238" s="21">
        <f t="shared" si="7"/>
        <v>0</v>
      </c>
    </row>
    <row r="239" spans="2:8" x14ac:dyDescent="0.55000000000000004">
      <c r="B239" s="88"/>
      <c r="C239" s="88"/>
      <c r="D239" s="38" t="s">
        <v>556</v>
      </c>
      <c r="E239" s="21">
        <v>2016640</v>
      </c>
      <c r="F239" s="21">
        <f t="shared" si="6"/>
        <v>2016640</v>
      </c>
      <c r="G239" s="21"/>
      <c r="H239" s="21">
        <f t="shared" si="7"/>
        <v>2016640</v>
      </c>
    </row>
    <row r="240" spans="2:8" x14ac:dyDescent="0.55000000000000004">
      <c r="B240" s="88"/>
      <c r="C240" s="88"/>
      <c r="D240" s="38" t="s">
        <v>557</v>
      </c>
      <c r="E240" s="21"/>
      <c r="F240" s="21">
        <f t="shared" si="6"/>
        <v>0</v>
      </c>
      <c r="G240" s="21"/>
      <c r="H240" s="21">
        <f t="shared" si="7"/>
        <v>0</v>
      </c>
    </row>
    <row r="241" spans="2:8" x14ac:dyDescent="0.55000000000000004">
      <c r="B241" s="88"/>
      <c r="C241" s="88"/>
      <c r="D241" s="38" t="s">
        <v>534</v>
      </c>
      <c r="E241" s="21"/>
      <c r="F241" s="21">
        <f t="shared" si="6"/>
        <v>0</v>
      </c>
      <c r="G241" s="21"/>
      <c r="H241" s="21">
        <f t="shared" si="7"/>
        <v>0</v>
      </c>
    </row>
    <row r="242" spans="2:8" x14ac:dyDescent="0.55000000000000004">
      <c r="B242" s="88"/>
      <c r="C242" s="88"/>
      <c r="D242" s="38" t="s">
        <v>535</v>
      </c>
      <c r="E242" s="21">
        <v>195061</v>
      </c>
      <c r="F242" s="21">
        <f t="shared" si="6"/>
        <v>195061</v>
      </c>
      <c r="G242" s="21"/>
      <c r="H242" s="21">
        <f t="shared" si="7"/>
        <v>195061</v>
      </c>
    </row>
    <row r="243" spans="2:8" x14ac:dyDescent="0.55000000000000004">
      <c r="B243" s="88"/>
      <c r="C243" s="88"/>
      <c r="D243" s="38" t="s">
        <v>558</v>
      </c>
      <c r="E243" s="21">
        <v>146166</v>
      </c>
      <c r="F243" s="21">
        <f t="shared" si="6"/>
        <v>146166</v>
      </c>
      <c r="G243" s="21"/>
      <c r="H243" s="21">
        <f t="shared" si="7"/>
        <v>146166</v>
      </c>
    </row>
    <row r="244" spans="2:8" x14ac:dyDescent="0.55000000000000004">
      <c r="B244" s="88"/>
      <c r="C244" s="88"/>
      <c r="D244" s="38" t="s">
        <v>559</v>
      </c>
      <c r="E244" s="21"/>
      <c r="F244" s="21">
        <f t="shared" si="6"/>
        <v>0</v>
      </c>
      <c r="G244" s="21"/>
      <c r="H244" s="21">
        <f t="shared" si="7"/>
        <v>0</v>
      </c>
    </row>
    <row r="245" spans="2:8" x14ac:dyDescent="0.55000000000000004">
      <c r="B245" s="88"/>
      <c r="C245" s="88"/>
      <c r="D245" s="38" t="s">
        <v>560</v>
      </c>
      <c r="E245" s="21"/>
      <c r="F245" s="21">
        <f t="shared" si="6"/>
        <v>0</v>
      </c>
      <c r="G245" s="21"/>
      <c r="H245" s="21">
        <f t="shared" si="7"/>
        <v>0</v>
      </c>
    </row>
    <row r="246" spans="2:8" x14ac:dyDescent="0.55000000000000004">
      <c r="B246" s="88"/>
      <c r="C246" s="88"/>
      <c r="D246" s="38" t="s">
        <v>561</v>
      </c>
      <c r="E246" s="21"/>
      <c r="F246" s="21">
        <f t="shared" si="6"/>
        <v>0</v>
      </c>
      <c r="G246" s="21"/>
      <c r="H246" s="21">
        <f t="shared" si="7"/>
        <v>0</v>
      </c>
    </row>
    <row r="247" spans="2:8" x14ac:dyDescent="0.55000000000000004">
      <c r="B247" s="88"/>
      <c r="C247" s="88"/>
      <c r="D247" s="38" t="s">
        <v>562</v>
      </c>
      <c r="E247" s="21"/>
      <c r="F247" s="21">
        <f t="shared" si="6"/>
        <v>0</v>
      </c>
      <c r="G247" s="21"/>
      <c r="H247" s="21">
        <f t="shared" si="7"/>
        <v>0</v>
      </c>
    </row>
    <row r="248" spans="2:8" x14ac:dyDescent="0.55000000000000004">
      <c r="B248" s="88"/>
      <c r="C248" s="88"/>
      <c r="D248" s="38" t="s">
        <v>546</v>
      </c>
      <c r="E248" s="21">
        <v>167125</v>
      </c>
      <c r="F248" s="21">
        <f t="shared" si="6"/>
        <v>167125</v>
      </c>
      <c r="G248" s="21"/>
      <c r="H248" s="21">
        <f t="shared" si="7"/>
        <v>167125</v>
      </c>
    </row>
    <row r="249" spans="2:8" x14ac:dyDescent="0.55000000000000004">
      <c r="B249" s="88"/>
      <c r="C249" s="88"/>
      <c r="D249" s="38" t="s">
        <v>344</v>
      </c>
      <c r="E249" s="21">
        <f>+E250+E255</f>
        <v>0</v>
      </c>
      <c r="F249" s="21">
        <f t="shared" si="6"/>
        <v>0</v>
      </c>
      <c r="G249" s="21">
        <f>+G250+G255</f>
        <v>0</v>
      </c>
      <c r="H249" s="21">
        <f t="shared" si="7"/>
        <v>0</v>
      </c>
    </row>
    <row r="250" spans="2:8" x14ac:dyDescent="0.55000000000000004">
      <c r="B250" s="88"/>
      <c r="C250" s="88"/>
      <c r="D250" s="38" t="s">
        <v>563</v>
      </c>
      <c r="E250" s="21">
        <f>+E251+E252+E253-E254</f>
        <v>0</v>
      </c>
      <c r="F250" s="21">
        <f t="shared" si="6"/>
        <v>0</v>
      </c>
      <c r="G250" s="21">
        <f>+G251+G252+G253-G254</f>
        <v>0</v>
      </c>
      <c r="H250" s="21">
        <f t="shared" si="7"/>
        <v>0</v>
      </c>
    </row>
    <row r="251" spans="2:8" x14ac:dyDescent="0.55000000000000004">
      <c r="B251" s="88"/>
      <c r="C251" s="88"/>
      <c r="D251" s="38" t="s">
        <v>564</v>
      </c>
      <c r="E251" s="21"/>
      <c r="F251" s="21">
        <f t="shared" si="6"/>
        <v>0</v>
      </c>
      <c r="G251" s="21"/>
      <c r="H251" s="21">
        <f t="shared" si="7"/>
        <v>0</v>
      </c>
    </row>
    <row r="252" spans="2:8" x14ac:dyDescent="0.55000000000000004">
      <c r="B252" s="88"/>
      <c r="C252" s="88"/>
      <c r="D252" s="38" t="s">
        <v>565</v>
      </c>
      <c r="E252" s="21"/>
      <c r="F252" s="21">
        <f t="shared" si="6"/>
        <v>0</v>
      </c>
      <c r="G252" s="21"/>
      <c r="H252" s="21">
        <f t="shared" si="7"/>
        <v>0</v>
      </c>
    </row>
    <row r="253" spans="2:8" x14ac:dyDescent="0.55000000000000004">
      <c r="B253" s="88"/>
      <c r="C253" s="88"/>
      <c r="D253" s="38" t="s">
        <v>566</v>
      </c>
      <c r="E253" s="21"/>
      <c r="F253" s="21">
        <f t="shared" si="6"/>
        <v>0</v>
      </c>
      <c r="G253" s="21"/>
      <c r="H253" s="21">
        <f t="shared" si="7"/>
        <v>0</v>
      </c>
    </row>
    <row r="254" spans="2:8" x14ac:dyDescent="0.55000000000000004">
      <c r="B254" s="88"/>
      <c r="C254" s="88"/>
      <c r="D254" s="38" t="s">
        <v>567</v>
      </c>
      <c r="E254" s="21"/>
      <c r="F254" s="21">
        <f t="shared" si="6"/>
        <v>0</v>
      </c>
      <c r="G254" s="21"/>
      <c r="H254" s="21">
        <f t="shared" si="7"/>
        <v>0</v>
      </c>
    </row>
    <row r="255" spans="2:8" x14ac:dyDescent="0.55000000000000004">
      <c r="B255" s="88"/>
      <c r="C255" s="88"/>
      <c r="D255" s="38" t="s">
        <v>568</v>
      </c>
      <c r="E255" s="21"/>
      <c r="F255" s="21">
        <f t="shared" si="6"/>
        <v>0</v>
      </c>
      <c r="G255" s="21"/>
      <c r="H255" s="21">
        <f t="shared" si="7"/>
        <v>0</v>
      </c>
    </row>
    <row r="256" spans="2:8" x14ac:dyDescent="0.55000000000000004">
      <c r="B256" s="88"/>
      <c r="C256" s="88"/>
      <c r="D256" s="38" t="s">
        <v>345</v>
      </c>
      <c r="E256" s="21"/>
      <c r="F256" s="21">
        <f t="shared" si="6"/>
        <v>0</v>
      </c>
      <c r="G256" s="21"/>
      <c r="H256" s="21">
        <f t="shared" si="7"/>
        <v>0</v>
      </c>
    </row>
    <row r="257" spans="2:8" x14ac:dyDescent="0.55000000000000004">
      <c r="B257" s="88"/>
      <c r="C257" s="88"/>
      <c r="D257" s="38" t="s">
        <v>35</v>
      </c>
      <c r="E257" s="21"/>
      <c r="F257" s="21">
        <f t="shared" si="6"/>
        <v>0</v>
      </c>
      <c r="G257" s="21"/>
      <c r="H257" s="21">
        <f t="shared" si="7"/>
        <v>0</v>
      </c>
    </row>
    <row r="258" spans="2:8" x14ac:dyDescent="0.55000000000000004">
      <c r="B258" s="88"/>
      <c r="C258" s="88"/>
      <c r="D258" s="38" t="s">
        <v>346</v>
      </c>
      <c r="E258" s="21"/>
      <c r="F258" s="21">
        <f t="shared" si="6"/>
        <v>0</v>
      </c>
      <c r="G258" s="21"/>
      <c r="H258" s="21">
        <f t="shared" si="7"/>
        <v>0</v>
      </c>
    </row>
    <row r="259" spans="2:8" x14ac:dyDescent="0.55000000000000004">
      <c r="B259" s="88"/>
      <c r="C259" s="88"/>
      <c r="D259" s="38" t="s">
        <v>347</v>
      </c>
      <c r="E259" s="21"/>
      <c r="F259" s="21">
        <f t="shared" si="6"/>
        <v>0</v>
      </c>
      <c r="G259" s="21"/>
      <c r="H259" s="21">
        <f t="shared" si="7"/>
        <v>0</v>
      </c>
    </row>
    <row r="260" spans="2:8" x14ac:dyDescent="0.55000000000000004">
      <c r="B260" s="88"/>
      <c r="C260" s="88"/>
      <c r="D260" s="38" t="s">
        <v>348</v>
      </c>
      <c r="E260" s="21"/>
      <c r="F260" s="21">
        <f t="shared" si="6"/>
        <v>0</v>
      </c>
      <c r="G260" s="21"/>
      <c r="H260" s="21">
        <f t="shared" si="7"/>
        <v>0</v>
      </c>
    </row>
    <row r="261" spans="2:8" x14ac:dyDescent="0.55000000000000004">
      <c r="B261" s="88"/>
      <c r="C261" s="88"/>
      <c r="D261" s="38" t="s">
        <v>349</v>
      </c>
      <c r="E261" s="21"/>
      <c r="F261" s="21">
        <f t="shared" si="6"/>
        <v>0</v>
      </c>
      <c r="G261" s="21"/>
      <c r="H261" s="21">
        <f t="shared" si="7"/>
        <v>0</v>
      </c>
    </row>
    <row r="262" spans="2:8" x14ac:dyDescent="0.55000000000000004">
      <c r="B262" s="88"/>
      <c r="C262" s="88"/>
      <c r="D262" s="38" t="s">
        <v>350</v>
      </c>
      <c r="E262" s="21"/>
      <c r="F262" s="21">
        <f t="shared" si="6"/>
        <v>0</v>
      </c>
      <c r="G262" s="21"/>
      <c r="H262" s="21">
        <f t="shared" si="7"/>
        <v>0</v>
      </c>
    </row>
    <row r="263" spans="2:8" x14ac:dyDescent="0.55000000000000004">
      <c r="B263" s="88"/>
      <c r="C263" s="89"/>
      <c r="D263" s="42" t="s">
        <v>351</v>
      </c>
      <c r="E263" s="23">
        <f>+E186+E197+E226+E249+E256+E257+E258+E259+E260+E261+E262</f>
        <v>5270575</v>
      </c>
      <c r="F263" s="23">
        <f t="shared" si="6"/>
        <v>5270575</v>
      </c>
      <c r="G263" s="23">
        <f>+G186+G197+G226+G249+G256+G257+G258+G259+G260+G261+G262</f>
        <v>0</v>
      </c>
      <c r="H263" s="23">
        <f t="shared" si="7"/>
        <v>5270575</v>
      </c>
    </row>
    <row r="264" spans="2:8" x14ac:dyDescent="0.55000000000000004">
      <c r="B264" s="89"/>
      <c r="C264" s="19" t="s">
        <v>352</v>
      </c>
      <c r="D264" s="17"/>
      <c r="E264" s="18">
        <f xml:space="preserve"> +E185 - E263</f>
        <v>3182989</v>
      </c>
      <c r="F264" s="18">
        <f t="shared" ref="F264:F292" si="8">+E264</f>
        <v>3182989</v>
      </c>
      <c r="G264" s="18">
        <f xml:space="preserve"> +G185 - G263</f>
        <v>0</v>
      </c>
      <c r="H264" s="18">
        <f>H185-H263</f>
        <v>3182989</v>
      </c>
    </row>
    <row r="265" spans="2:8" x14ac:dyDescent="0.55000000000000004">
      <c r="B265" s="87" t="s">
        <v>353</v>
      </c>
      <c r="C265" s="87" t="s">
        <v>324</v>
      </c>
      <c r="D265" s="38" t="s">
        <v>354</v>
      </c>
      <c r="E265" s="21"/>
      <c r="F265" s="21">
        <f t="shared" si="8"/>
        <v>0</v>
      </c>
      <c r="G265" s="21"/>
      <c r="H265" s="21">
        <f t="shared" ref="H265:H290" si="9">F265-ABS(G265)</f>
        <v>0</v>
      </c>
    </row>
    <row r="266" spans="2:8" x14ac:dyDescent="0.55000000000000004">
      <c r="B266" s="88"/>
      <c r="C266" s="88"/>
      <c r="D266" s="38" t="s">
        <v>355</v>
      </c>
      <c r="E266" s="21"/>
      <c r="F266" s="21">
        <f t="shared" si="8"/>
        <v>0</v>
      </c>
      <c r="G266" s="21"/>
      <c r="H266" s="21">
        <f t="shared" si="9"/>
        <v>0</v>
      </c>
    </row>
    <row r="267" spans="2:8" x14ac:dyDescent="0.55000000000000004">
      <c r="B267" s="88"/>
      <c r="C267" s="88"/>
      <c r="D267" s="38" t="s">
        <v>356</v>
      </c>
      <c r="E267" s="21"/>
      <c r="F267" s="21">
        <f t="shared" si="8"/>
        <v>0</v>
      </c>
      <c r="G267" s="21"/>
      <c r="H267" s="21">
        <f t="shared" si="9"/>
        <v>0</v>
      </c>
    </row>
    <row r="268" spans="2:8" x14ac:dyDescent="0.55000000000000004">
      <c r="B268" s="88"/>
      <c r="C268" s="88"/>
      <c r="D268" s="38" t="s">
        <v>357</v>
      </c>
      <c r="E268" s="21"/>
      <c r="F268" s="21">
        <f t="shared" si="8"/>
        <v>0</v>
      </c>
      <c r="G268" s="21"/>
      <c r="H268" s="21">
        <f t="shared" si="9"/>
        <v>0</v>
      </c>
    </row>
    <row r="269" spans="2:8" x14ac:dyDescent="0.55000000000000004">
      <c r="B269" s="88"/>
      <c r="C269" s="88"/>
      <c r="D269" s="38" t="s">
        <v>358</v>
      </c>
      <c r="E269" s="21"/>
      <c r="F269" s="21">
        <f t="shared" si="8"/>
        <v>0</v>
      </c>
      <c r="G269" s="21"/>
      <c r="H269" s="21">
        <f t="shared" si="9"/>
        <v>0</v>
      </c>
    </row>
    <row r="270" spans="2:8" x14ac:dyDescent="0.55000000000000004">
      <c r="B270" s="88"/>
      <c r="C270" s="88"/>
      <c r="D270" s="38" t="s">
        <v>359</v>
      </c>
      <c r="E270" s="21"/>
      <c r="F270" s="21">
        <f t="shared" si="8"/>
        <v>0</v>
      </c>
      <c r="G270" s="21"/>
      <c r="H270" s="21">
        <f t="shared" si="9"/>
        <v>0</v>
      </c>
    </row>
    <row r="271" spans="2:8" x14ac:dyDescent="0.55000000000000004">
      <c r="B271" s="88"/>
      <c r="C271" s="88"/>
      <c r="D271" s="38" t="s">
        <v>360</v>
      </c>
      <c r="E271" s="21"/>
      <c r="F271" s="21">
        <f t="shared" si="8"/>
        <v>0</v>
      </c>
      <c r="G271" s="21"/>
      <c r="H271" s="21">
        <f t="shared" si="9"/>
        <v>0</v>
      </c>
    </row>
    <row r="272" spans="2:8" x14ac:dyDescent="0.55000000000000004">
      <c r="B272" s="88"/>
      <c r="C272" s="88"/>
      <c r="D272" s="38" t="s">
        <v>361</v>
      </c>
      <c r="E272" s="21"/>
      <c r="F272" s="21">
        <f t="shared" si="8"/>
        <v>0</v>
      </c>
      <c r="G272" s="21"/>
      <c r="H272" s="21">
        <f t="shared" si="9"/>
        <v>0</v>
      </c>
    </row>
    <row r="273" spans="2:8" x14ac:dyDescent="0.55000000000000004">
      <c r="B273" s="88"/>
      <c r="C273" s="88"/>
      <c r="D273" s="38" t="s">
        <v>362</v>
      </c>
      <c r="E273" s="21">
        <f>+E274+E275+E276+E277</f>
        <v>4695030</v>
      </c>
      <c r="F273" s="21">
        <f t="shared" si="8"/>
        <v>4695030</v>
      </c>
      <c r="G273" s="21">
        <f>+G274+G275+G276+G277</f>
        <v>0</v>
      </c>
      <c r="H273" s="21">
        <f t="shared" si="9"/>
        <v>4695030</v>
      </c>
    </row>
    <row r="274" spans="2:8" x14ac:dyDescent="0.55000000000000004">
      <c r="B274" s="88"/>
      <c r="C274" s="88"/>
      <c r="D274" s="38" t="s">
        <v>569</v>
      </c>
      <c r="E274" s="21"/>
      <c r="F274" s="21">
        <f t="shared" si="8"/>
        <v>0</v>
      </c>
      <c r="G274" s="21"/>
      <c r="H274" s="21">
        <f t="shared" si="9"/>
        <v>0</v>
      </c>
    </row>
    <row r="275" spans="2:8" x14ac:dyDescent="0.55000000000000004">
      <c r="B275" s="88"/>
      <c r="C275" s="88"/>
      <c r="D275" s="38" t="s">
        <v>570</v>
      </c>
      <c r="E275" s="21"/>
      <c r="F275" s="21">
        <f t="shared" si="8"/>
        <v>0</v>
      </c>
      <c r="G275" s="21"/>
      <c r="H275" s="21">
        <f t="shared" si="9"/>
        <v>0</v>
      </c>
    </row>
    <row r="276" spans="2:8" x14ac:dyDescent="0.55000000000000004">
      <c r="B276" s="88"/>
      <c r="C276" s="88"/>
      <c r="D276" s="38" t="s">
        <v>212</v>
      </c>
      <c r="E276" s="21"/>
      <c r="F276" s="21">
        <f t="shared" si="8"/>
        <v>0</v>
      </c>
      <c r="G276" s="21"/>
      <c r="H276" s="21">
        <f t="shared" si="9"/>
        <v>0</v>
      </c>
    </row>
    <row r="277" spans="2:8" x14ac:dyDescent="0.55000000000000004">
      <c r="B277" s="88"/>
      <c r="C277" s="88"/>
      <c r="D277" s="38" t="s">
        <v>571</v>
      </c>
      <c r="E277" s="21">
        <v>4695030</v>
      </c>
      <c r="F277" s="21">
        <f t="shared" si="8"/>
        <v>4695030</v>
      </c>
      <c r="G277" s="21"/>
      <c r="H277" s="21">
        <f t="shared" si="9"/>
        <v>4695030</v>
      </c>
    </row>
    <row r="278" spans="2:8" x14ac:dyDescent="0.55000000000000004">
      <c r="B278" s="88"/>
      <c r="C278" s="89"/>
      <c r="D278" s="42" t="s">
        <v>363</v>
      </c>
      <c r="E278" s="23">
        <f>+E265+E266+E267+E268+E269+E270+E271+E272+E273</f>
        <v>4695030</v>
      </c>
      <c r="F278" s="23">
        <f t="shared" si="8"/>
        <v>4695030</v>
      </c>
      <c r="G278" s="23">
        <f>+G265+G266+G267+G268+G269+G270+G271+G272+G273</f>
        <v>0</v>
      </c>
      <c r="H278" s="23">
        <f t="shared" si="9"/>
        <v>4695030</v>
      </c>
    </row>
    <row r="279" spans="2:8" x14ac:dyDescent="0.55000000000000004">
      <c r="B279" s="88"/>
      <c r="C279" s="87" t="s">
        <v>340</v>
      </c>
      <c r="D279" s="38" t="s">
        <v>364</v>
      </c>
      <c r="E279" s="21"/>
      <c r="F279" s="21">
        <f t="shared" si="8"/>
        <v>0</v>
      </c>
      <c r="G279" s="21"/>
      <c r="H279" s="21">
        <f t="shared" si="9"/>
        <v>0</v>
      </c>
    </row>
    <row r="280" spans="2:8" x14ac:dyDescent="0.55000000000000004">
      <c r="B280" s="88"/>
      <c r="C280" s="88"/>
      <c r="D280" s="38" t="s">
        <v>365</v>
      </c>
      <c r="E280" s="21"/>
      <c r="F280" s="21">
        <f t="shared" si="8"/>
        <v>0</v>
      </c>
      <c r="G280" s="21"/>
      <c r="H280" s="21">
        <f t="shared" si="9"/>
        <v>0</v>
      </c>
    </row>
    <row r="281" spans="2:8" x14ac:dyDescent="0.55000000000000004">
      <c r="B281" s="88"/>
      <c r="C281" s="88"/>
      <c r="D281" s="38" t="s">
        <v>366</v>
      </c>
      <c r="E281" s="21"/>
      <c r="F281" s="21">
        <f t="shared" si="8"/>
        <v>0</v>
      </c>
      <c r="G281" s="21"/>
      <c r="H281" s="21">
        <f t="shared" si="9"/>
        <v>0</v>
      </c>
    </row>
    <row r="282" spans="2:8" x14ac:dyDescent="0.55000000000000004">
      <c r="B282" s="88"/>
      <c r="C282" s="88"/>
      <c r="D282" s="38" t="s">
        <v>367</v>
      </c>
      <c r="E282" s="21"/>
      <c r="F282" s="21">
        <f t="shared" si="8"/>
        <v>0</v>
      </c>
      <c r="G282" s="21"/>
      <c r="H282" s="21">
        <f t="shared" si="9"/>
        <v>0</v>
      </c>
    </row>
    <row r="283" spans="2:8" x14ac:dyDescent="0.55000000000000004">
      <c r="B283" s="88"/>
      <c r="C283" s="88"/>
      <c r="D283" s="38" t="s">
        <v>368</v>
      </c>
      <c r="E283" s="21"/>
      <c r="F283" s="21">
        <f t="shared" si="8"/>
        <v>0</v>
      </c>
      <c r="G283" s="21"/>
      <c r="H283" s="21">
        <f t="shared" si="9"/>
        <v>0</v>
      </c>
    </row>
    <row r="284" spans="2:8" x14ac:dyDescent="0.55000000000000004">
      <c r="B284" s="88"/>
      <c r="C284" s="88"/>
      <c r="D284" s="38" t="s">
        <v>369</v>
      </c>
      <c r="E284" s="21"/>
      <c r="F284" s="21">
        <f t="shared" si="8"/>
        <v>0</v>
      </c>
      <c r="G284" s="21"/>
      <c r="H284" s="21">
        <f t="shared" si="9"/>
        <v>0</v>
      </c>
    </row>
    <row r="285" spans="2:8" x14ac:dyDescent="0.55000000000000004">
      <c r="B285" s="88"/>
      <c r="C285" s="88"/>
      <c r="D285" s="38" t="s">
        <v>370</v>
      </c>
      <c r="E285" s="21"/>
      <c r="F285" s="21">
        <f t="shared" si="8"/>
        <v>0</v>
      </c>
      <c r="G285" s="21"/>
      <c r="H285" s="21">
        <f t="shared" si="9"/>
        <v>0</v>
      </c>
    </row>
    <row r="286" spans="2:8" x14ac:dyDescent="0.55000000000000004">
      <c r="B286" s="88"/>
      <c r="C286" s="88"/>
      <c r="D286" s="38" t="s">
        <v>371</v>
      </c>
      <c r="E286" s="21">
        <f>+E287+E288+E289</f>
        <v>0</v>
      </c>
      <c r="F286" s="21">
        <f t="shared" si="8"/>
        <v>0</v>
      </c>
      <c r="G286" s="21">
        <f>+G287+G288+G289</f>
        <v>0</v>
      </c>
      <c r="H286" s="21">
        <f t="shared" si="9"/>
        <v>0</v>
      </c>
    </row>
    <row r="287" spans="2:8" x14ac:dyDescent="0.55000000000000004">
      <c r="B287" s="88"/>
      <c r="C287" s="88"/>
      <c r="D287" s="38" t="s">
        <v>572</v>
      </c>
      <c r="E287" s="21"/>
      <c r="F287" s="21">
        <f t="shared" si="8"/>
        <v>0</v>
      </c>
      <c r="G287" s="21"/>
      <c r="H287" s="21">
        <f t="shared" si="9"/>
        <v>0</v>
      </c>
    </row>
    <row r="288" spans="2:8" x14ac:dyDescent="0.55000000000000004">
      <c r="B288" s="88"/>
      <c r="C288" s="88"/>
      <c r="D288" s="38" t="s">
        <v>273</v>
      </c>
      <c r="E288" s="21"/>
      <c r="F288" s="21">
        <f t="shared" si="8"/>
        <v>0</v>
      </c>
      <c r="G288" s="21"/>
      <c r="H288" s="21">
        <f t="shared" si="9"/>
        <v>0</v>
      </c>
    </row>
    <row r="289" spans="2:8" x14ac:dyDescent="0.55000000000000004">
      <c r="B289" s="88"/>
      <c r="C289" s="88"/>
      <c r="D289" s="38" t="s">
        <v>573</v>
      </c>
      <c r="E289" s="21"/>
      <c r="F289" s="21">
        <f t="shared" si="8"/>
        <v>0</v>
      </c>
      <c r="G289" s="21"/>
      <c r="H289" s="21">
        <f t="shared" si="9"/>
        <v>0</v>
      </c>
    </row>
    <row r="290" spans="2:8" x14ac:dyDescent="0.55000000000000004">
      <c r="B290" s="88"/>
      <c r="C290" s="89"/>
      <c r="D290" s="42" t="s">
        <v>372</v>
      </c>
      <c r="E290" s="23">
        <f>+E279+E280+E281+E282+E283+E284+E285+E286</f>
        <v>0</v>
      </c>
      <c r="F290" s="23">
        <f t="shared" si="8"/>
        <v>0</v>
      </c>
      <c r="G290" s="23">
        <f>+G279+G280+G281+G282+G283+G284+G285+G286</f>
        <v>0</v>
      </c>
      <c r="H290" s="23">
        <f t="shared" si="9"/>
        <v>0</v>
      </c>
    </row>
    <row r="291" spans="2:8" x14ac:dyDescent="0.55000000000000004">
      <c r="B291" s="89"/>
      <c r="C291" s="19" t="s">
        <v>373</v>
      </c>
      <c r="D291" s="30"/>
      <c r="E291" s="43">
        <f xml:space="preserve"> +E278 - E290</f>
        <v>4695030</v>
      </c>
      <c r="F291" s="43">
        <f t="shared" si="8"/>
        <v>4695030</v>
      </c>
      <c r="G291" s="43">
        <f xml:space="preserve"> +G278 - G290</f>
        <v>0</v>
      </c>
      <c r="H291" s="43">
        <f>H278-H290</f>
        <v>4695030</v>
      </c>
    </row>
    <row r="292" spans="2:8" x14ac:dyDescent="0.55000000000000004">
      <c r="B292" s="19" t="s">
        <v>374</v>
      </c>
      <c r="C292" s="16"/>
      <c r="D292" s="17"/>
      <c r="E292" s="18">
        <f xml:space="preserve"> +E264 +E291</f>
        <v>7878019</v>
      </c>
      <c r="F292" s="18">
        <f t="shared" si="8"/>
        <v>7878019</v>
      </c>
      <c r="G292" s="18">
        <f xml:space="preserve"> +G264 +G291</f>
        <v>0</v>
      </c>
      <c r="H292" s="18">
        <f>H264+H291</f>
        <v>7878019</v>
      </c>
    </row>
  </sheetData>
  <mergeCells count="12">
    <mergeCell ref="B2:H2"/>
    <mergeCell ref="B3:H3"/>
    <mergeCell ref="B5:D6"/>
    <mergeCell ref="F5:F6"/>
    <mergeCell ref="G5:G6"/>
    <mergeCell ref="H5:H6"/>
    <mergeCell ref="B7:B264"/>
    <mergeCell ref="C7:C185"/>
    <mergeCell ref="C186:C263"/>
    <mergeCell ref="B265:B291"/>
    <mergeCell ref="C265:C278"/>
    <mergeCell ref="C279:C290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0E6EE-8348-47A6-88B5-5C01E74E445F}">
  <dimension ref="B2:J74"/>
  <sheetViews>
    <sheetView topLeftCell="C1" workbookViewId="0">
      <selection sqref="A1:XFD1048576"/>
    </sheetView>
  </sheetViews>
  <sheetFormatPr defaultRowHeight="18" x14ac:dyDescent="0.55000000000000004"/>
  <cols>
    <col min="1" max="3" width="2.83203125" customWidth="1"/>
    <col min="4" max="4" width="43.75" customWidth="1"/>
    <col min="5" max="10" width="20.75" customWidth="1"/>
  </cols>
  <sheetData>
    <row r="2" spans="2:10" ht="22" x14ac:dyDescent="0.55000000000000004">
      <c r="B2" s="1"/>
      <c r="C2" s="1"/>
      <c r="D2" s="1"/>
      <c r="E2" s="1"/>
      <c r="F2" s="2"/>
      <c r="G2" s="2"/>
      <c r="H2" s="2"/>
      <c r="I2" s="3"/>
      <c r="J2" s="3" t="s">
        <v>76</v>
      </c>
    </row>
    <row r="3" spans="2:10" ht="22" x14ac:dyDescent="0.55000000000000004">
      <c r="B3" s="69" t="s">
        <v>77</v>
      </c>
      <c r="C3" s="69"/>
      <c r="D3" s="69"/>
      <c r="E3" s="69"/>
      <c r="F3" s="69"/>
      <c r="G3" s="69"/>
      <c r="H3" s="69"/>
      <c r="I3" s="69"/>
      <c r="J3" s="69"/>
    </row>
    <row r="4" spans="2:10" x14ac:dyDescent="0.55000000000000004">
      <c r="B4" s="32"/>
      <c r="C4" s="32"/>
      <c r="D4" s="32"/>
      <c r="E4" s="32"/>
      <c r="F4" s="32"/>
      <c r="G4" s="32"/>
      <c r="H4" s="32"/>
      <c r="I4" s="2"/>
      <c r="J4" s="2"/>
    </row>
    <row r="5" spans="2:10" ht="22" x14ac:dyDescent="0.55000000000000004">
      <c r="B5" s="70" t="s">
        <v>2</v>
      </c>
      <c r="C5" s="70"/>
      <c r="D5" s="70"/>
      <c r="E5" s="70"/>
      <c r="F5" s="70"/>
      <c r="G5" s="70"/>
      <c r="H5" s="70"/>
      <c r="I5" s="70"/>
      <c r="J5" s="70"/>
    </row>
    <row r="6" spans="2:10" x14ac:dyDescent="0.55000000000000004">
      <c r="B6" s="4"/>
      <c r="C6" s="4"/>
      <c r="D6" s="4"/>
      <c r="E6" s="4"/>
      <c r="F6" s="4"/>
      <c r="G6" s="4"/>
      <c r="H6" s="2"/>
      <c r="I6" s="2"/>
      <c r="J6" s="4" t="s">
        <v>3</v>
      </c>
    </row>
    <row r="7" spans="2:10" x14ac:dyDescent="0.55000000000000004">
      <c r="B7" s="71" t="s">
        <v>4</v>
      </c>
      <c r="C7" s="71"/>
      <c r="D7" s="71"/>
      <c r="E7" s="5" t="s">
        <v>78</v>
      </c>
      <c r="F7" s="5" t="s">
        <v>79</v>
      </c>
      <c r="G7" s="5" t="s">
        <v>80</v>
      </c>
      <c r="H7" s="5" t="s">
        <v>81</v>
      </c>
      <c r="I7" s="5" t="s">
        <v>82</v>
      </c>
      <c r="J7" s="5" t="s">
        <v>83</v>
      </c>
    </row>
    <row r="8" spans="2:10" x14ac:dyDescent="0.55000000000000004">
      <c r="B8" s="66" t="s">
        <v>9</v>
      </c>
      <c r="C8" s="66" t="s">
        <v>10</v>
      </c>
      <c r="D8" s="6" t="s">
        <v>11</v>
      </c>
      <c r="E8" s="8">
        <v>42946259</v>
      </c>
      <c r="F8" s="8">
        <v>0</v>
      </c>
      <c r="G8" s="8">
        <v>0</v>
      </c>
      <c r="H8" s="8">
        <f>E8+F8+G8</f>
        <v>42946259</v>
      </c>
      <c r="I8" s="7"/>
      <c r="J8" s="8">
        <f>H8-ABS(I8)</f>
        <v>42946259</v>
      </c>
    </row>
    <row r="9" spans="2:10" x14ac:dyDescent="0.55000000000000004">
      <c r="B9" s="67"/>
      <c r="C9" s="67"/>
      <c r="D9" s="9" t="s">
        <v>12</v>
      </c>
      <c r="E9" s="11">
        <v>110054691</v>
      </c>
      <c r="F9" s="11">
        <v>0</v>
      </c>
      <c r="G9" s="11">
        <v>0</v>
      </c>
      <c r="H9" s="11">
        <f t="shared" ref="H9:H72" si="0">E9+F9+G9</f>
        <v>110054691</v>
      </c>
      <c r="I9" s="10"/>
      <c r="J9" s="11">
        <f t="shared" ref="J9:J70" si="1">H9-ABS(I9)</f>
        <v>110054691</v>
      </c>
    </row>
    <row r="10" spans="2:10" x14ac:dyDescent="0.55000000000000004">
      <c r="B10" s="67"/>
      <c r="C10" s="67"/>
      <c r="D10" s="9" t="s">
        <v>13</v>
      </c>
      <c r="E10" s="11">
        <v>0</v>
      </c>
      <c r="F10" s="11">
        <v>0</v>
      </c>
      <c r="G10" s="11">
        <v>0</v>
      </c>
      <c r="H10" s="11">
        <f t="shared" si="0"/>
        <v>0</v>
      </c>
      <c r="I10" s="10"/>
      <c r="J10" s="11">
        <f t="shared" si="1"/>
        <v>0</v>
      </c>
    </row>
    <row r="11" spans="2:10" x14ac:dyDescent="0.55000000000000004">
      <c r="B11" s="67"/>
      <c r="C11" s="67"/>
      <c r="D11" s="9" t="s">
        <v>14</v>
      </c>
      <c r="E11" s="11">
        <v>0</v>
      </c>
      <c r="F11" s="11">
        <v>0</v>
      </c>
      <c r="G11" s="11">
        <v>0</v>
      </c>
      <c r="H11" s="11">
        <f t="shared" si="0"/>
        <v>0</v>
      </c>
      <c r="I11" s="10"/>
      <c r="J11" s="11">
        <f t="shared" si="1"/>
        <v>0</v>
      </c>
    </row>
    <row r="12" spans="2:10" x14ac:dyDescent="0.55000000000000004">
      <c r="B12" s="67"/>
      <c r="C12" s="67"/>
      <c r="D12" s="9" t="s">
        <v>15</v>
      </c>
      <c r="E12" s="11">
        <v>0</v>
      </c>
      <c r="F12" s="11">
        <v>0</v>
      </c>
      <c r="G12" s="11">
        <v>0</v>
      </c>
      <c r="H12" s="11">
        <f t="shared" si="0"/>
        <v>0</v>
      </c>
      <c r="I12" s="10"/>
      <c r="J12" s="11">
        <f t="shared" si="1"/>
        <v>0</v>
      </c>
    </row>
    <row r="13" spans="2:10" x14ac:dyDescent="0.55000000000000004">
      <c r="B13" s="67"/>
      <c r="C13" s="67"/>
      <c r="D13" s="9" t="s">
        <v>16</v>
      </c>
      <c r="E13" s="11">
        <v>43905570</v>
      </c>
      <c r="F13" s="11">
        <v>0</v>
      </c>
      <c r="G13" s="11">
        <v>0</v>
      </c>
      <c r="H13" s="11">
        <f t="shared" si="0"/>
        <v>43905570</v>
      </c>
      <c r="I13" s="10"/>
      <c r="J13" s="11">
        <f t="shared" si="1"/>
        <v>43905570</v>
      </c>
    </row>
    <row r="14" spans="2:10" x14ac:dyDescent="0.55000000000000004">
      <c r="B14" s="67"/>
      <c r="C14" s="67"/>
      <c r="D14" s="9" t="s">
        <v>17</v>
      </c>
      <c r="E14" s="11">
        <v>0</v>
      </c>
      <c r="F14" s="11">
        <v>0</v>
      </c>
      <c r="G14" s="11">
        <v>0</v>
      </c>
      <c r="H14" s="11">
        <f t="shared" si="0"/>
        <v>0</v>
      </c>
      <c r="I14" s="10"/>
      <c r="J14" s="11">
        <f t="shared" si="1"/>
        <v>0</v>
      </c>
    </row>
    <row r="15" spans="2:10" x14ac:dyDescent="0.55000000000000004">
      <c r="B15" s="67"/>
      <c r="C15" s="67"/>
      <c r="D15" s="9" t="s">
        <v>18</v>
      </c>
      <c r="E15" s="11">
        <v>0</v>
      </c>
      <c r="F15" s="11">
        <v>0</v>
      </c>
      <c r="G15" s="11">
        <v>0</v>
      </c>
      <c r="H15" s="11">
        <f t="shared" si="0"/>
        <v>0</v>
      </c>
      <c r="I15" s="10"/>
      <c r="J15" s="11">
        <f t="shared" si="1"/>
        <v>0</v>
      </c>
    </row>
    <row r="16" spans="2:10" x14ac:dyDescent="0.55000000000000004">
      <c r="B16" s="67"/>
      <c r="C16" s="67"/>
      <c r="D16" s="9" t="s">
        <v>19</v>
      </c>
      <c r="E16" s="11">
        <v>14245260</v>
      </c>
      <c r="F16" s="11">
        <v>0</v>
      </c>
      <c r="G16" s="11">
        <v>0</v>
      </c>
      <c r="H16" s="11">
        <f t="shared" si="0"/>
        <v>14245260</v>
      </c>
      <c r="I16" s="10"/>
      <c r="J16" s="11">
        <f t="shared" si="1"/>
        <v>14245260</v>
      </c>
    </row>
    <row r="17" spans="2:10" x14ac:dyDescent="0.55000000000000004">
      <c r="B17" s="67"/>
      <c r="C17" s="67"/>
      <c r="D17" s="9" t="s">
        <v>20</v>
      </c>
      <c r="E17" s="11">
        <v>32425120</v>
      </c>
      <c r="F17" s="11">
        <v>0</v>
      </c>
      <c r="G17" s="11">
        <v>0</v>
      </c>
      <c r="H17" s="11">
        <f t="shared" si="0"/>
        <v>32425120</v>
      </c>
      <c r="I17" s="10"/>
      <c r="J17" s="11">
        <f t="shared" si="1"/>
        <v>32425120</v>
      </c>
    </row>
    <row r="18" spans="2:10" x14ac:dyDescent="0.55000000000000004">
      <c r="B18" s="67"/>
      <c r="C18" s="67"/>
      <c r="D18" s="9" t="s">
        <v>21</v>
      </c>
      <c r="E18" s="11">
        <v>5400000</v>
      </c>
      <c r="F18" s="11">
        <v>0</v>
      </c>
      <c r="G18" s="11">
        <v>0</v>
      </c>
      <c r="H18" s="11">
        <f t="shared" si="0"/>
        <v>5400000</v>
      </c>
      <c r="I18" s="10"/>
      <c r="J18" s="11">
        <f t="shared" si="1"/>
        <v>5400000</v>
      </c>
    </row>
    <row r="19" spans="2:10" x14ac:dyDescent="0.55000000000000004">
      <c r="B19" s="67"/>
      <c r="C19" s="67"/>
      <c r="D19" s="9" t="s">
        <v>22</v>
      </c>
      <c r="E19" s="11">
        <v>0</v>
      </c>
      <c r="F19" s="11">
        <v>0</v>
      </c>
      <c r="G19" s="11">
        <v>0</v>
      </c>
      <c r="H19" s="11">
        <f t="shared" si="0"/>
        <v>0</v>
      </c>
      <c r="I19" s="10"/>
      <c r="J19" s="11">
        <f t="shared" si="1"/>
        <v>0</v>
      </c>
    </row>
    <row r="20" spans="2:10" x14ac:dyDescent="0.55000000000000004">
      <c r="B20" s="67"/>
      <c r="C20" s="67"/>
      <c r="D20" s="9" t="s">
        <v>23</v>
      </c>
      <c r="E20" s="11">
        <v>0</v>
      </c>
      <c r="F20" s="11">
        <v>0</v>
      </c>
      <c r="G20" s="11">
        <v>0</v>
      </c>
      <c r="H20" s="11">
        <f t="shared" si="0"/>
        <v>0</v>
      </c>
      <c r="I20" s="10"/>
      <c r="J20" s="11">
        <f t="shared" si="1"/>
        <v>0</v>
      </c>
    </row>
    <row r="21" spans="2:10" x14ac:dyDescent="0.55000000000000004">
      <c r="B21" s="67"/>
      <c r="C21" s="67"/>
      <c r="D21" s="9" t="s">
        <v>24</v>
      </c>
      <c r="E21" s="11">
        <v>9452282</v>
      </c>
      <c r="F21" s="11">
        <v>0</v>
      </c>
      <c r="G21" s="11">
        <v>0</v>
      </c>
      <c r="H21" s="11">
        <f t="shared" si="0"/>
        <v>9452282</v>
      </c>
      <c r="I21" s="10"/>
      <c r="J21" s="11">
        <f t="shared" si="1"/>
        <v>9452282</v>
      </c>
    </row>
    <row r="22" spans="2:10" x14ac:dyDescent="0.55000000000000004">
      <c r="B22" s="67"/>
      <c r="C22" s="67"/>
      <c r="D22" s="9" t="s">
        <v>25</v>
      </c>
      <c r="E22" s="11">
        <v>832</v>
      </c>
      <c r="F22" s="11">
        <v>0</v>
      </c>
      <c r="G22" s="11">
        <v>0</v>
      </c>
      <c r="H22" s="11">
        <f t="shared" si="0"/>
        <v>832</v>
      </c>
      <c r="I22" s="10"/>
      <c r="J22" s="11">
        <f t="shared" si="1"/>
        <v>832</v>
      </c>
    </row>
    <row r="23" spans="2:10" x14ac:dyDescent="0.55000000000000004">
      <c r="B23" s="67"/>
      <c r="C23" s="67"/>
      <c r="D23" s="9" t="s">
        <v>26</v>
      </c>
      <c r="E23" s="11">
        <v>9718846</v>
      </c>
      <c r="F23" s="11">
        <v>0</v>
      </c>
      <c r="G23" s="11">
        <v>0</v>
      </c>
      <c r="H23" s="11">
        <f t="shared" si="0"/>
        <v>9718846</v>
      </c>
      <c r="I23" s="10"/>
      <c r="J23" s="11">
        <f t="shared" si="1"/>
        <v>9718846</v>
      </c>
    </row>
    <row r="24" spans="2:10" x14ac:dyDescent="0.55000000000000004">
      <c r="B24" s="67"/>
      <c r="C24" s="67"/>
      <c r="D24" s="9" t="s">
        <v>27</v>
      </c>
      <c r="E24" s="11">
        <v>0</v>
      </c>
      <c r="F24" s="11">
        <v>0</v>
      </c>
      <c r="G24" s="11">
        <v>0</v>
      </c>
      <c r="H24" s="11">
        <f t="shared" si="0"/>
        <v>0</v>
      </c>
      <c r="I24" s="12"/>
      <c r="J24" s="11">
        <f t="shared" si="1"/>
        <v>0</v>
      </c>
    </row>
    <row r="25" spans="2:10" x14ac:dyDescent="0.55000000000000004">
      <c r="B25" s="67"/>
      <c r="C25" s="68"/>
      <c r="D25" s="13" t="s">
        <v>28</v>
      </c>
      <c r="E25" s="15">
        <f>+E8+E9+E10+E11+E12+E13+E14+E15+E16+E17+E18+E19+E20+E21+E22+E23+E24</f>
        <v>268148860</v>
      </c>
      <c r="F25" s="15">
        <f>+F8+F9+F10+F11+F12+F13+F14+F15+F16+F17+F18+F19+F20+F21+F22+F23+F24</f>
        <v>0</v>
      </c>
      <c r="G25" s="15">
        <f>+G8+G9+G10+G11+G12+G13+G14+G15+G16+G17+G18+G19+G20+G21+G22+G23+G24</f>
        <v>0</v>
      </c>
      <c r="H25" s="15">
        <f t="shared" si="0"/>
        <v>268148860</v>
      </c>
      <c r="I25" s="14">
        <f>+I8+I9+I10+I11+I12+I13+I14+I15+I16+I17+I18+I19+I20+I21+I22+I23+I24</f>
        <v>0</v>
      </c>
      <c r="J25" s="15">
        <f t="shared" si="1"/>
        <v>268148860</v>
      </c>
    </row>
    <row r="26" spans="2:10" x14ac:dyDescent="0.55000000000000004">
      <c r="B26" s="67"/>
      <c r="C26" s="66" t="s">
        <v>29</v>
      </c>
      <c r="D26" s="9" t="s">
        <v>30</v>
      </c>
      <c r="E26" s="11">
        <v>190789163</v>
      </c>
      <c r="F26" s="11">
        <v>0</v>
      </c>
      <c r="G26" s="11">
        <v>0</v>
      </c>
      <c r="H26" s="11">
        <f t="shared" si="0"/>
        <v>190789163</v>
      </c>
      <c r="I26" s="7"/>
      <c r="J26" s="11">
        <f t="shared" si="1"/>
        <v>190789163</v>
      </c>
    </row>
    <row r="27" spans="2:10" x14ac:dyDescent="0.55000000000000004">
      <c r="B27" s="67"/>
      <c r="C27" s="67"/>
      <c r="D27" s="9" t="s">
        <v>31</v>
      </c>
      <c r="E27" s="11">
        <v>51992810</v>
      </c>
      <c r="F27" s="11">
        <v>0</v>
      </c>
      <c r="G27" s="11">
        <v>0</v>
      </c>
      <c r="H27" s="11">
        <f t="shared" si="0"/>
        <v>51992810</v>
      </c>
      <c r="I27" s="10"/>
      <c r="J27" s="11">
        <f t="shared" si="1"/>
        <v>51992810</v>
      </c>
    </row>
    <row r="28" spans="2:10" x14ac:dyDescent="0.55000000000000004">
      <c r="B28" s="67"/>
      <c r="C28" s="67"/>
      <c r="D28" s="9" t="s">
        <v>32</v>
      </c>
      <c r="E28" s="11">
        <v>27436823</v>
      </c>
      <c r="F28" s="11">
        <v>0</v>
      </c>
      <c r="G28" s="11">
        <v>0</v>
      </c>
      <c r="H28" s="11">
        <f t="shared" si="0"/>
        <v>27436823</v>
      </c>
      <c r="I28" s="10"/>
      <c r="J28" s="11">
        <f t="shared" si="1"/>
        <v>27436823</v>
      </c>
    </row>
    <row r="29" spans="2:10" x14ac:dyDescent="0.55000000000000004">
      <c r="B29" s="67"/>
      <c r="C29" s="67"/>
      <c r="D29" s="9" t="s">
        <v>33</v>
      </c>
      <c r="E29" s="11">
        <v>0</v>
      </c>
      <c r="F29" s="11">
        <v>0</v>
      </c>
      <c r="G29" s="11">
        <v>0</v>
      </c>
      <c r="H29" s="11">
        <f t="shared" si="0"/>
        <v>0</v>
      </c>
      <c r="I29" s="10"/>
      <c r="J29" s="11">
        <f t="shared" si="1"/>
        <v>0</v>
      </c>
    </row>
    <row r="30" spans="2:10" x14ac:dyDescent="0.55000000000000004">
      <c r="B30" s="67"/>
      <c r="C30" s="67"/>
      <c r="D30" s="9" t="s">
        <v>34</v>
      </c>
      <c r="E30" s="11">
        <v>0</v>
      </c>
      <c r="F30" s="11">
        <v>0</v>
      </c>
      <c r="G30" s="11">
        <v>0</v>
      </c>
      <c r="H30" s="11">
        <f t="shared" si="0"/>
        <v>0</v>
      </c>
      <c r="I30" s="10"/>
      <c r="J30" s="11">
        <f t="shared" si="1"/>
        <v>0</v>
      </c>
    </row>
    <row r="31" spans="2:10" x14ac:dyDescent="0.55000000000000004">
      <c r="B31" s="67"/>
      <c r="C31" s="67"/>
      <c r="D31" s="9" t="s">
        <v>35</v>
      </c>
      <c r="E31" s="11">
        <v>0</v>
      </c>
      <c r="F31" s="11">
        <v>0</v>
      </c>
      <c r="G31" s="11">
        <v>0</v>
      </c>
      <c r="H31" s="11">
        <f t="shared" si="0"/>
        <v>0</v>
      </c>
      <c r="I31" s="10"/>
      <c r="J31" s="11">
        <f t="shared" si="1"/>
        <v>0</v>
      </c>
    </row>
    <row r="32" spans="2:10" x14ac:dyDescent="0.55000000000000004">
      <c r="B32" s="67"/>
      <c r="C32" s="67"/>
      <c r="D32" s="9" t="s">
        <v>36</v>
      </c>
      <c r="E32" s="11">
        <v>130900</v>
      </c>
      <c r="F32" s="11">
        <v>0</v>
      </c>
      <c r="G32" s="11">
        <v>0</v>
      </c>
      <c r="H32" s="11">
        <f t="shared" si="0"/>
        <v>130900</v>
      </c>
      <c r="I32" s="10"/>
      <c r="J32" s="11">
        <f t="shared" si="1"/>
        <v>130900</v>
      </c>
    </row>
    <row r="33" spans="2:10" x14ac:dyDescent="0.55000000000000004">
      <c r="B33" s="67"/>
      <c r="C33" s="67"/>
      <c r="D33" s="9" t="s">
        <v>37</v>
      </c>
      <c r="E33" s="11">
        <v>0</v>
      </c>
      <c r="F33" s="11">
        <v>0</v>
      </c>
      <c r="G33" s="11">
        <v>0</v>
      </c>
      <c r="H33" s="11">
        <f t="shared" si="0"/>
        <v>0</v>
      </c>
      <c r="I33" s="10"/>
      <c r="J33" s="11">
        <f t="shared" si="1"/>
        <v>0</v>
      </c>
    </row>
    <row r="34" spans="2:10" x14ac:dyDescent="0.55000000000000004">
      <c r="B34" s="67"/>
      <c r="C34" s="67"/>
      <c r="D34" s="9" t="s">
        <v>38</v>
      </c>
      <c r="E34" s="11">
        <v>0</v>
      </c>
      <c r="F34" s="11">
        <v>0</v>
      </c>
      <c r="G34" s="11">
        <v>0</v>
      </c>
      <c r="H34" s="11">
        <f t="shared" si="0"/>
        <v>0</v>
      </c>
      <c r="I34" s="12"/>
      <c r="J34" s="11">
        <f t="shared" si="1"/>
        <v>0</v>
      </c>
    </row>
    <row r="35" spans="2:10" x14ac:dyDescent="0.55000000000000004">
      <c r="B35" s="67"/>
      <c r="C35" s="68"/>
      <c r="D35" s="13" t="s">
        <v>39</v>
      </c>
      <c r="E35" s="15">
        <f>+E26+E27+E28+E29+E30+E31+E32+E33+E34</f>
        <v>270349696</v>
      </c>
      <c r="F35" s="15">
        <f>+F26+F27+F28+F29+F30+F31+F32+F33+F34</f>
        <v>0</v>
      </c>
      <c r="G35" s="15">
        <f>+G26+G27+G28+G29+G30+G31+G32+G33+G34</f>
        <v>0</v>
      </c>
      <c r="H35" s="15">
        <f t="shared" si="0"/>
        <v>270349696</v>
      </c>
      <c r="I35" s="14">
        <f>+I26+I27+I28+I29+I30+I31+I32+I33+I34</f>
        <v>0</v>
      </c>
      <c r="J35" s="15">
        <f t="shared" si="1"/>
        <v>270349696</v>
      </c>
    </row>
    <row r="36" spans="2:10" x14ac:dyDescent="0.55000000000000004">
      <c r="B36" s="68"/>
      <c r="C36" s="16" t="s">
        <v>40</v>
      </c>
      <c r="D36" s="17"/>
      <c r="E36" s="18">
        <f xml:space="preserve"> +E25 - E35</f>
        <v>-2200836</v>
      </c>
      <c r="F36" s="18">
        <f xml:space="preserve"> +F25 - F35</f>
        <v>0</v>
      </c>
      <c r="G36" s="18">
        <f xml:space="preserve"> +G25 - G35</f>
        <v>0</v>
      </c>
      <c r="H36" s="18">
        <f t="shared" si="0"/>
        <v>-2200836</v>
      </c>
      <c r="I36" s="14">
        <f xml:space="preserve"> +I25 - I35</f>
        <v>0</v>
      </c>
      <c r="J36" s="18">
        <f>J25-J35</f>
        <v>-2200836</v>
      </c>
    </row>
    <row r="37" spans="2:10" x14ac:dyDescent="0.55000000000000004">
      <c r="B37" s="66" t="s">
        <v>41</v>
      </c>
      <c r="C37" s="66" t="s">
        <v>10</v>
      </c>
      <c r="D37" s="9" t="s">
        <v>42</v>
      </c>
      <c r="E37" s="11">
        <v>0</v>
      </c>
      <c r="F37" s="11">
        <v>0</v>
      </c>
      <c r="G37" s="11">
        <v>0</v>
      </c>
      <c r="H37" s="11">
        <f t="shared" si="0"/>
        <v>0</v>
      </c>
      <c r="I37" s="7"/>
      <c r="J37" s="11">
        <f t="shared" si="1"/>
        <v>0</v>
      </c>
    </row>
    <row r="38" spans="2:10" x14ac:dyDescent="0.55000000000000004">
      <c r="B38" s="67"/>
      <c r="C38" s="67"/>
      <c r="D38" s="9" t="s">
        <v>43</v>
      </c>
      <c r="E38" s="11">
        <v>0</v>
      </c>
      <c r="F38" s="11">
        <v>0</v>
      </c>
      <c r="G38" s="11">
        <v>0</v>
      </c>
      <c r="H38" s="11">
        <f t="shared" si="0"/>
        <v>0</v>
      </c>
      <c r="I38" s="10"/>
      <c r="J38" s="11">
        <f t="shared" si="1"/>
        <v>0</v>
      </c>
    </row>
    <row r="39" spans="2:10" x14ac:dyDescent="0.55000000000000004">
      <c r="B39" s="67"/>
      <c r="C39" s="67"/>
      <c r="D39" s="9" t="s">
        <v>44</v>
      </c>
      <c r="E39" s="11">
        <v>0</v>
      </c>
      <c r="F39" s="11">
        <v>0</v>
      </c>
      <c r="G39" s="11">
        <v>0</v>
      </c>
      <c r="H39" s="11">
        <f t="shared" si="0"/>
        <v>0</v>
      </c>
      <c r="I39" s="10"/>
      <c r="J39" s="11">
        <f t="shared" si="1"/>
        <v>0</v>
      </c>
    </row>
    <row r="40" spans="2:10" x14ac:dyDescent="0.55000000000000004">
      <c r="B40" s="67"/>
      <c r="C40" s="67"/>
      <c r="D40" s="9" t="s">
        <v>45</v>
      </c>
      <c r="E40" s="11">
        <v>11845</v>
      </c>
      <c r="F40" s="11">
        <v>0</v>
      </c>
      <c r="G40" s="11">
        <v>0</v>
      </c>
      <c r="H40" s="11">
        <f t="shared" si="0"/>
        <v>11845</v>
      </c>
      <c r="I40" s="10"/>
      <c r="J40" s="11">
        <f t="shared" si="1"/>
        <v>11845</v>
      </c>
    </row>
    <row r="41" spans="2:10" x14ac:dyDescent="0.55000000000000004">
      <c r="B41" s="67"/>
      <c r="C41" s="67"/>
      <c r="D41" s="9" t="s">
        <v>46</v>
      </c>
      <c r="E41" s="11">
        <v>0</v>
      </c>
      <c r="F41" s="11">
        <v>0</v>
      </c>
      <c r="G41" s="11">
        <v>0</v>
      </c>
      <c r="H41" s="11">
        <f t="shared" si="0"/>
        <v>0</v>
      </c>
      <c r="I41" s="12"/>
      <c r="J41" s="11">
        <f t="shared" si="1"/>
        <v>0</v>
      </c>
    </row>
    <row r="42" spans="2:10" x14ac:dyDescent="0.55000000000000004">
      <c r="B42" s="67"/>
      <c r="C42" s="68"/>
      <c r="D42" s="13" t="s">
        <v>47</v>
      </c>
      <c r="E42" s="15">
        <f>+E37+E38+E39+E40+E41</f>
        <v>11845</v>
      </c>
      <c r="F42" s="15">
        <f>+F37+F38+F39+F40+F41</f>
        <v>0</v>
      </c>
      <c r="G42" s="15">
        <f>+G37+G38+G39+G40+G41</f>
        <v>0</v>
      </c>
      <c r="H42" s="15">
        <f t="shared" si="0"/>
        <v>11845</v>
      </c>
      <c r="I42" s="14">
        <f>+I37+I38+I39+I40+I41</f>
        <v>0</v>
      </c>
      <c r="J42" s="15">
        <f t="shared" si="1"/>
        <v>11845</v>
      </c>
    </row>
    <row r="43" spans="2:10" x14ac:dyDescent="0.55000000000000004">
      <c r="B43" s="67"/>
      <c r="C43" s="66" t="s">
        <v>29</v>
      </c>
      <c r="D43" s="9" t="s">
        <v>48</v>
      </c>
      <c r="E43" s="11">
        <v>1100000</v>
      </c>
      <c r="F43" s="11">
        <v>0</v>
      </c>
      <c r="G43" s="11">
        <v>0</v>
      </c>
      <c r="H43" s="11">
        <f t="shared" si="0"/>
        <v>1100000</v>
      </c>
      <c r="I43" s="7"/>
      <c r="J43" s="11">
        <f t="shared" si="1"/>
        <v>1100000</v>
      </c>
    </row>
    <row r="44" spans="2:10" x14ac:dyDescent="0.55000000000000004">
      <c r="B44" s="67"/>
      <c r="C44" s="67"/>
      <c r="D44" s="9" t="s">
        <v>49</v>
      </c>
      <c r="E44" s="11">
        <v>8323200</v>
      </c>
      <c r="F44" s="11">
        <v>0</v>
      </c>
      <c r="G44" s="11">
        <v>0</v>
      </c>
      <c r="H44" s="11">
        <f t="shared" si="0"/>
        <v>8323200</v>
      </c>
      <c r="I44" s="10"/>
      <c r="J44" s="11">
        <f t="shared" si="1"/>
        <v>8323200</v>
      </c>
    </row>
    <row r="45" spans="2:10" x14ac:dyDescent="0.55000000000000004">
      <c r="B45" s="67"/>
      <c r="C45" s="67"/>
      <c r="D45" s="9" t="s">
        <v>50</v>
      </c>
      <c r="E45" s="11">
        <v>0</v>
      </c>
      <c r="F45" s="11">
        <v>0</v>
      </c>
      <c r="G45" s="11">
        <v>0</v>
      </c>
      <c r="H45" s="11">
        <f t="shared" si="0"/>
        <v>0</v>
      </c>
      <c r="I45" s="10"/>
      <c r="J45" s="11">
        <f t="shared" si="1"/>
        <v>0</v>
      </c>
    </row>
    <row r="46" spans="2:10" x14ac:dyDescent="0.55000000000000004">
      <c r="B46" s="67"/>
      <c r="C46" s="67"/>
      <c r="D46" s="9" t="s">
        <v>51</v>
      </c>
      <c r="E46" s="11">
        <v>0</v>
      </c>
      <c r="F46" s="11">
        <v>0</v>
      </c>
      <c r="G46" s="11">
        <v>0</v>
      </c>
      <c r="H46" s="11">
        <f t="shared" si="0"/>
        <v>0</v>
      </c>
      <c r="I46" s="10"/>
      <c r="J46" s="11">
        <f t="shared" si="1"/>
        <v>0</v>
      </c>
    </row>
    <row r="47" spans="2:10" x14ac:dyDescent="0.55000000000000004">
      <c r="B47" s="67"/>
      <c r="C47" s="67"/>
      <c r="D47" s="9" t="s">
        <v>52</v>
      </c>
      <c r="E47" s="11">
        <v>0</v>
      </c>
      <c r="F47" s="11">
        <v>0</v>
      </c>
      <c r="G47" s="11">
        <v>0</v>
      </c>
      <c r="H47" s="11">
        <f t="shared" si="0"/>
        <v>0</v>
      </c>
      <c r="I47" s="12"/>
      <c r="J47" s="11">
        <f t="shared" si="1"/>
        <v>0</v>
      </c>
    </row>
    <row r="48" spans="2:10" x14ac:dyDescent="0.55000000000000004">
      <c r="B48" s="67"/>
      <c r="C48" s="68"/>
      <c r="D48" s="13" t="s">
        <v>53</v>
      </c>
      <c r="E48" s="15">
        <f>+E43+E44+E45+E46+E47</f>
        <v>9423200</v>
      </c>
      <c r="F48" s="15">
        <f>+F43+F44+F45+F46+F47</f>
        <v>0</v>
      </c>
      <c r="G48" s="15">
        <f>+G43+G44+G45+G46+G47</f>
        <v>0</v>
      </c>
      <c r="H48" s="15">
        <f t="shared" si="0"/>
        <v>9423200</v>
      </c>
      <c r="I48" s="14">
        <f>+I43+I44+I45+I46+I47</f>
        <v>0</v>
      </c>
      <c r="J48" s="15">
        <f t="shared" si="1"/>
        <v>9423200</v>
      </c>
    </row>
    <row r="49" spans="2:10" x14ac:dyDescent="0.55000000000000004">
      <c r="B49" s="68"/>
      <c r="C49" s="19" t="s">
        <v>54</v>
      </c>
      <c r="D49" s="17"/>
      <c r="E49" s="18">
        <f xml:space="preserve"> +E42 - E48</f>
        <v>-9411355</v>
      </c>
      <c r="F49" s="18">
        <f xml:space="preserve"> +F42 - F48</f>
        <v>0</v>
      </c>
      <c r="G49" s="18">
        <f xml:space="preserve"> +G42 - G48</f>
        <v>0</v>
      </c>
      <c r="H49" s="18">
        <f t="shared" si="0"/>
        <v>-9411355</v>
      </c>
      <c r="I49" s="14">
        <f xml:space="preserve"> +I42 - I48</f>
        <v>0</v>
      </c>
      <c r="J49" s="18">
        <f>J42-J48</f>
        <v>-9411355</v>
      </c>
    </row>
    <row r="50" spans="2:10" x14ac:dyDescent="0.55000000000000004">
      <c r="B50" s="66" t="s">
        <v>55</v>
      </c>
      <c r="C50" s="66" t="s">
        <v>10</v>
      </c>
      <c r="D50" s="9" t="s">
        <v>56</v>
      </c>
      <c r="E50" s="11">
        <v>0</v>
      </c>
      <c r="F50" s="11">
        <v>0</v>
      </c>
      <c r="G50" s="11">
        <v>0</v>
      </c>
      <c r="H50" s="11">
        <f t="shared" si="0"/>
        <v>0</v>
      </c>
      <c r="I50" s="7"/>
      <c r="J50" s="11">
        <f t="shared" si="1"/>
        <v>0</v>
      </c>
    </row>
    <row r="51" spans="2:10" x14ac:dyDescent="0.55000000000000004">
      <c r="B51" s="67"/>
      <c r="C51" s="67"/>
      <c r="D51" s="9" t="s">
        <v>57</v>
      </c>
      <c r="E51" s="11">
        <v>0</v>
      </c>
      <c r="F51" s="11">
        <v>0</v>
      </c>
      <c r="G51" s="11">
        <v>0</v>
      </c>
      <c r="H51" s="11">
        <f t="shared" si="0"/>
        <v>0</v>
      </c>
      <c r="I51" s="10"/>
      <c r="J51" s="11">
        <f t="shared" si="1"/>
        <v>0</v>
      </c>
    </row>
    <row r="52" spans="2:10" x14ac:dyDescent="0.55000000000000004">
      <c r="B52" s="67"/>
      <c r="C52" s="67"/>
      <c r="D52" s="9" t="s">
        <v>58</v>
      </c>
      <c r="E52" s="11">
        <v>0</v>
      </c>
      <c r="F52" s="11">
        <v>0</v>
      </c>
      <c r="G52" s="11">
        <v>0</v>
      </c>
      <c r="H52" s="11">
        <f t="shared" si="0"/>
        <v>0</v>
      </c>
      <c r="I52" s="10"/>
      <c r="J52" s="11">
        <f t="shared" si="1"/>
        <v>0</v>
      </c>
    </row>
    <row r="53" spans="2:10" x14ac:dyDescent="0.55000000000000004">
      <c r="B53" s="67"/>
      <c r="C53" s="67"/>
      <c r="D53" s="9" t="s">
        <v>59</v>
      </c>
      <c r="E53" s="11">
        <v>0</v>
      </c>
      <c r="F53" s="11">
        <v>0</v>
      </c>
      <c r="G53" s="11">
        <v>0</v>
      </c>
      <c r="H53" s="11">
        <f t="shared" si="0"/>
        <v>0</v>
      </c>
      <c r="I53" s="10"/>
      <c r="J53" s="11">
        <f t="shared" si="1"/>
        <v>0</v>
      </c>
    </row>
    <row r="54" spans="2:10" x14ac:dyDescent="0.55000000000000004">
      <c r="B54" s="67"/>
      <c r="C54" s="67"/>
      <c r="D54" s="9" t="s">
        <v>60</v>
      </c>
      <c r="E54" s="11">
        <v>0</v>
      </c>
      <c r="F54" s="11">
        <v>0</v>
      </c>
      <c r="G54" s="11">
        <v>0</v>
      </c>
      <c r="H54" s="11">
        <f t="shared" si="0"/>
        <v>0</v>
      </c>
      <c r="I54" s="10"/>
      <c r="J54" s="11">
        <f t="shared" si="1"/>
        <v>0</v>
      </c>
    </row>
    <row r="55" spans="2:10" x14ac:dyDescent="0.55000000000000004">
      <c r="B55" s="67"/>
      <c r="C55" s="67"/>
      <c r="D55" s="9" t="s">
        <v>61</v>
      </c>
      <c r="E55" s="11">
        <v>2500000</v>
      </c>
      <c r="F55" s="11">
        <v>0</v>
      </c>
      <c r="G55" s="11">
        <v>0</v>
      </c>
      <c r="H55" s="11">
        <f t="shared" si="0"/>
        <v>2500000</v>
      </c>
      <c r="I55" s="10"/>
      <c r="J55" s="11">
        <f t="shared" si="1"/>
        <v>2500000</v>
      </c>
    </row>
    <row r="56" spans="2:10" x14ac:dyDescent="0.55000000000000004">
      <c r="B56" s="67"/>
      <c r="C56" s="67"/>
      <c r="D56" s="9" t="s">
        <v>84</v>
      </c>
      <c r="E56" s="11">
        <v>0</v>
      </c>
      <c r="F56" s="11">
        <v>0</v>
      </c>
      <c r="G56" s="11">
        <v>0</v>
      </c>
      <c r="H56" s="11">
        <f t="shared" si="0"/>
        <v>0</v>
      </c>
      <c r="I56" s="10"/>
      <c r="J56" s="11">
        <f t="shared" si="1"/>
        <v>0</v>
      </c>
    </row>
    <row r="57" spans="2:10" x14ac:dyDescent="0.55000000000000004">
      <c r="B57" s="67"/>
      <c r="C57" s="67"/>
      <c r="D57" s="9" t="s">
        <v>85</v>
      </c>
      <c r="E57" s="11">
        <v>0</v>
      </c>
      <c r="F57" s="11">
        <v>0</v>
      </c>
      <c r="G57" s="11">
        <v>0</v>
      </c>
      <c r="H57" s="11">
        <f t="shared" si="0"/>
        <v>0</v>
      </c>
      <c r="I57" s="10"/>
      <c r="J57" s="11">
        <f t="shared" si="1"/>
        <v>0</v>
      </c>
    </row>
    <row r="58" spans="2:10" x14ac:dyDescent="0.55000000000000004">
      <c r="B58" s="67"/>
      <c r="C58" s="67"/>
      <c r="D58" s="9" t="s">
        <v>86</v>
      </c>
      <c r="E58" s="11">
        <v>0</v>
      </c>
      <c r="F58" s="11">
        <v>0</v>
      </c>
      <c r="G58" s="11">
        <v>0</v>
      </c>
      <c r="H58" s="11">
        <f t="shared" si="0"/>
        <v>0</v>
      </c>
      <c r="I58" s="10"/>
      <c r="J58" s="11">
        <f t="shared" si="1"/>
        <v>0</v>
      </c>
    </row>
    <row r="59" spans="2:10" x14ac:dyDescent="0.55000000000000004">
      <c r="B59" s="67"/>
      <c r="C59" s="67"/>
      <c r="D59" s="9" t="s">
        <v>62</v>
      </c>
      <c r="E59" s="11">
        <v>19644</v>
      </c>
      <c r="F59" s="11">
        <v>0</v>
      </c>
      <c r="G59" s="11">
        <v>0</v>
      </c>
      <c r="H59" s="11">
        <f t="shared" si="0"/>
        <v>19644</v>
      </c>
      <c r="I59" s="12"/>
      <c r="J59" s="11">
        <f t="shared" si="1"/>
        <v>19644</v>
      </c>
    </row>
    <row r="60" spans="2:10" x14ac:dyDescent="0.55000000000000004">
      <c r="B60" s="67"/>
      <c r="C60" s="68"/>
      <c r="D60" s="13" t="s">
        <v>63</v>
      </c>
      <c r="E60" s="15">
        <f>+E50+E51+E52+E53+E54+E55+E56+E57+E58+E59</f>
        <v>2519644</v>
      </c>
      <c r="F60" s="15">
        <f>+F50+F51+F52+F53+F54+F55+F56+F57+F58+F59</f>
        <v>0</v>
      </c>
      <c r="G60" s="15">
        <f>+G50+G51+G52+G53+G54+G55+G56+G57+G58+G59</f>
        <v>0</v>
      </c>
      <c r="H60" s="15">
        <f t="shared" si="0"/>
        <v>2519644</v>
      </c>
      <c r="I60" s="14">
        <f>+I50+I51+I52+I53+I54+I55+I56+I57+I58+I59</f>
        <v>0</v>
      </c>
      <c r="J60" s="15">
        <f t="shared" si="1"/>
        <v>2519644</v>
      </c>
    </row>
    <row r="61" spans="2:10" x14ac:dyDescent="0.55000000000000004">
      <c r="B61" s="67"/>
      <c r="C61" s="66" t="s">
        <v>29</v>
      </c>
      <c r="D61" s="9" t="s">
        <v>64</v>
      </c>
      <c r="E61" s="11">
        <v>0</v>
      </c>
      <c r="F61" s="11">
        <v>0</v>
      </c>
      <c r="G61" s="11">
        <v>0</v>
      </c>
      <c r="H61" s="11">
        <f t="shared" si="0"/>
        <v>0</v>
      </c>
      <c r="I61" s="7"/>
      <c r="J61" s="11">
        <f t="shared" si="1"/>
        <v>0</v>
      </c>
    </row>
    <row r="62" spans="2:10" x14ac:dyDescent="0.55000000000000004">
      <c r="B62" s="67"/>
      <c r="C62" s="67"/>
      <c r="D62" s="9" t="s">
        <v>65</v>
      </c>
      <c r="E62" s="11">
        <v>0</v>
      </c>
      <c r="F62" s="11">
        <v>0</v>
      </c>
      <c r="G62" s="11">
        <v>0</v>
      </c>
      <c r="H62" s="11">
        <f t="shared" si="0"/>
        <v>0</v>
      </c>
      <c r="I62" s="10"/>
      <c r="J62" s="11">
        <f t="shared" si="1"/>
        <v>0</v>
      </c>
    </row>
    <row r="63" spans="2:10" x14ac:dyDescent="0.55000000000000004">
      <c r="B63" s="67"/>
      <c r="C63" s="67"/>
      <c r="D63" s="9" t="s">
        <v>66</v>
      </c>
      <c r="E63" s="11">
        <v>0</v>
      </c>
      <c r="F63" s="11">
        <v>0</v>
      </c>
      <c r="G63" s="11">
        <v>0</v>
      </c>
      <c r="H63" s="11">
        <f t="shared" si="0"/>
        <v>0</v>
      </c>
      <c r="I63" s="10"/>
      <c r="J63" s="11">
        <f t="shared" si="1"/>
        <v>0</v>
      </c>
    </row>
    <row r="64" spans="2:10" x14ac:dyDescent="0.55000000000000004">
      <c r="B64" s="67"/>
      <c r="C64" s="67"/>
      <c r="D64" s="9" t="s">
        <v>67</v>
      </c>
      <c r="E64" s="11">
        <v>0</v>
      </c>
      <c r="F64" s="11">
        <v>0</v>
      </c>
      <c r="G64" s="11">
        <v>0</v>
      </c>
      <c r="H64" s="11">
        <f t="shared" si="0"/>
        <v>0</v>
      </c>
      <c r="I64" s="10"/>
      <c r="J64" s="11">
        <f t="shared" si="1"/>
        <v>0</v>
      </c>
    </row>
    <row r="65" spans="2:10" x14ac:dyDescent="0.55000000000000004">
      <c r="B65" s="67"/>
      <c r="C65" s="67"/>
      <c r="D65" s="9" t="s">
        <v>68</v>
      </c>
      <c r="E65" s="11">
        <v>1153530</v>
      </c>
      <c r="F65" s="11">
        <v>0</v>
      </c>
      <c r="G65" s="11">
        <v>0</v>
      </c>
      <c r="H65" s="11">
        <f t="shared" si="0"/>
        <v>1153530</v>
      </c>
      <c r="I65" s="10"/>
      <c r="J65" s="11">
        <f t="shared" si="1"/>
        <v>1153530</v>
      </c>
    </row>
    <row r="66" spans="2:10" x14ac:dyDescent="0.55000000000000004">
      <c r="B66" s="67"/>
      <c r="C66" s="67"/>
      <c r="D66" s="9" t="s">
        <v>87</v>
      </c>
      <c r="E66" s="11">
        <v>0</v>
      </c>
      <c r="F66" s="11">
        <v>0</v>
      </c>
      <c r="G66" s="11">
        <v>0</v>
      </c>
      <c r="H66" s="11">
        <f t="shared" si="0"/>
        <v>0</v>
      </c>
      <c r="I66" s="10"/>
      <c r="J66" s="11">
        <f t="shared" si="1"/>
        <v>0</v>
      </c>
    </row>
    <row r="67" spans="2:10" x14ac:dyDescent="0.55000000000000004">
      <c r="B67" s="67"/>
      <c r="C67" s="67"/>
      <c r="D67" s="9" t="s">
        <v>88</v>
      </c>
      <c r="E67" s="11">
        <v>0</v>
      </c>
      <c r="F67" s="11">
        <v>0</v>
      </c>
      <c r="G67" s="11">
        <v>0</v>
      </c>
      <c r="H67" s="11">
        <f t="shared" si="0"/>
        <v>0</v>
      </c>
      <c r="I67" s="10"/>
      <c r="J67" s="11">
        <f t="shared" si="1"/>
        <v>0</v>
      </c>
    </row>
    <row r="68" spans="2:10" x14ac:dyDescent="0.55000000000000004">
      <c r="B68" s="67"/>
      <c r="C68" s="67"/>
      <c r="D68" s="20" t="s">
        <v>89</v>
      </c>
      <c r="E68" s="21">
        <v>0</v>
      </c>
      <c r="F68" s="21">
        <v>0</v>
      </c>
      <c r="G68" s="21">
        <v>0</v>
      </c>
      <c r="H68" s="21">
        <f t="shared" si="0"/>
        <v>0</v>
      </c>
      <c r="I68" s="10"/>
      <c r="J68" s="21">
        <f t="shared" si="1"/>
        <v>0</v>
      </c>
    </row>
    <row r="69" spans="2:10" x14ac:dyDescent="0.55000000000000004">
      <c r="B69" s="67"/>
      <c r="C69" s="67"/>
      <c r="D69" s="20" t="s">
        <v>69</v>
      </c>
      <c r="E69" s="21">
        <v>0</v>
      </c>
      <c r="F69" s="21">
        <v>0</v>
      </c>
      <c r="G69" s="21">
        <v>0</v>
      </c>
      <c r="H69" s="21">
        <f t="shared" si="0"/>
        <v>0</v>
      </c>
      <c r="I69" s="12"/>
      <c r="J69" s="21">
        <f t="shared" si="1"/>
        <v>0</v>
      </c>
    </row>
    <row r="70" spans="2:10" x14ac:dyDescent="0.55000000000000004">
      <c r="B70" s="67"/>
      <c r="C70" s="68"/>
      <c r="D70" s="22" t="s">
        <v>70</v>
      </c>
      <c r="E70" s="23">
        <f>+E61+E62+E63+E64+E65+E66+E67+E68+E69</f>
        <v>1153530</v>
      </c>
      <c r="F70" s="23">
        <f>+F61+F62+F63+F64+F65+F66+F67+F68+F69</f>
        <v>0</v>
      </c>
      <c r="G70" s="23">
        <f>+G61+G62+G63+G64+G65+G66+G67+G68+G69</f>
        <v>0</v>
      </c>
      <c r="H70" s="23">
        <f t="shared" si="0"/>
        <v>1153530</v>
      </c>
      <c r="I70" s="14">
        <f>+I61+I62+I63+I64+I65+I66+I67+I68+I69</f>
        <v>0</v>
      </c>
      <c r="J70" s="23">
        <f t="shared" si="1"/>
        <v>1153530</v>
      </c>
    </row>
    <row r="71" spans="2:10" x14ac:dyDescent="0.55000000000000004">
      <c r="B71" s="68"/>
      <c r="C71" s="19" t="s">
        <v>71</v>
      </c>
      <c r="D71" s="17"/>
      <c r="E71" s="18">
        <f xml:space="preserve"> +E60 - E70</f>
        <v>1366114</v>
      </c>
      <c r="F71" s="18">
        <f xml:space="preserve"> +F60 - F70</f>
        <v>0</v>
      </c>
      <c r="G71" s="18">
        <f xml:space="preserve"> +G60 - G70</f>
        <v>0</v>
      </c>
      <c r="H71" s="18">
        <f t="shared" si="0"/>
        <v>1366114</v>
      </c>
      <c r="I71" s="14">
        <f xml:space="preserve"> +I60 - I70</f>
        <v>0</v>
      </c>
      <c r="J71" s="18">
        <f>J60-J70</f>
        <v>1366114</v>
      </c>
    </row>
    <row r="72" spans="2:10" x14ac:dyDescent="0.55000000000000004">
      <c r="B72" s="19" t="s">
        <v>90</v>
      </c>
      <c r="C72" s="16"/>
      <c r="D72" s="17"/>
      <c r="E72" s="18">
        <f xml:space="preserve"> +E36 +E49 +E71</f>
        <v>-10246077</v>
      </c>
      <c r="F72" s="18">
        <f xml:space="preserve"> +F36 +F49 +F71</f>
        <v>0</v>
      </c>
      <c r="G72" s="18">
        <f xml:space="preserve"> +G36 +G49 +G71</f>
        <v>0</v>
      </c>
      <c r="H72" s="18">
        <f t="shared" si="0"/>
        <v>-10246077</v>
      </c>
      <c r="I72" s="14">
        <f xml:space="preserve"> +I36 +I49 +I71</f>
        <v>0</v>
      </c>
      <c r="J72" s="18">
        <f>J36+J49+J71</f>
        <v>-10246077</v>
      </c>
    </row>
    <row r="73" spans="2:10" x14ac:dyDescent="0.55000000000000004">
      <c r="B73" s="19" t="s">
        <v>91</v>
      </c>
      <c r="C73" s="16"/>
      <c r="D73" s="17"/>
      <c r="E73" s="18">
        <v>209807504</v>
      </c>
      <c r="F73" s="18">
        <v>0</v>
      </c>
      <c r="G73" s="18">
        <v>0</v>
      </c>
      <c r="H73" s="18">
        <f t="shared" ref="H73:H74" si="2">E73+F73+G73</f>
        <v>209807504</v>
      </c>
      <c r="I73" s="14"/>
      <c r="J73" s="18">
        <f t="shared" ref="J73" si="3">H73-ABS(I73)</f>
        <v>209807504</v>
      </c>
    </row>
    <row r="74" spans="2:10" x14ac:dyDescent="0.55000000000000004">
      <c r="B74" s="19" t="s">
        <v>92</v>
      </c>
      <c r="C74" s="16"/>
      <c r="D74" s="17"/>
      <c r="E74" s="18">
        <f xml:space="preserve"> +E72 +E73</f>
        <v>199561427</v>
      </c>
      <c r="F74" s="18">
        <f xml:space="preserve"> +F72 +F73</f>
        <v>0</v>
      </c>
      <c r="G74" s="18">
        <f xml:space="preserve"> +G72 +G73</f>
        <v>0</v>
      </c>
      <c r="H74" s="18">
        <f t="shared" si="2"/>
        <v>199561427</v>
      </c>
      <c r="I74" s="14">
        <f xml:space="preserve"> +I72 +I73</f>
        <v>0</v>
      </c>
      <c r="J74" s="18">
        <f>J72+J73</f>
        <v>199561427</v>
      </c>
    </row>
  </sheetData>
  <mergeCells count="12">
    <mergeCell ref="B3:J3"/>
    <mergeCell ref="B5:J5"/>
    <mergeCell ref="B7:D7"/>
    <mergeCell ref="B8:B36"/>
    <mergeCell ref="C8:C25"/>
    <mergeCell ref="C26:C35"/>
    <mergeCell ref="B37:B49"/>
    <mergeCell ref="C37:C42"/>
    <mergeCell ref="C43:C48"/>
    <mergeCell ref="B50:B71"/>
    <mergeCell ref="C50:C60"/>
    <mergeCell ref="C61:C70"/>
  </mergeCells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E14F-D0A1-4CC3-BA38-61BE9F6F3B99}">
  <dimension ref="B1:P292"/>
  <sheetViews>
    <sheetView workbookViewId="0">
      <selection sqref="A1:XFD1048576"/>
    </sheetView>
  </sheetViews>
  <sheetFormatPr defaultRowHeight="18" x14ac:dyDescent="0.55000000000000004"/>
  <cols>
    <col min="1" max="3" width="2.83203125" customWidth="1"/>
    <col min="4" max="4" width="44.33203125" customWidth="1"/>
    <col min="5" max="16" width="20.75" customWidth="1"/>
  </cols>
  <sheetData>
    <row r="1" spans="2:16" ht="22" x14ac:dyDescent="0.5500000000000000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5"/>
      <c r="P1" s="36" t="s">
        <v>588</v>
      </c>
    </row>
    <row r="2" spans="2:16" ht="22" x14ac:dyDescent="0.55000000000000004">
      <c r="B2" s="69" t="s">
        <v>590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22" x14ac:dyDescent="0.55000000000000004">
      <c r="B3" s="70" t="s">
        <v>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2:16" x14ac:dyDescent="0.5500000000000000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  <c r="O4" s="2"/>
      <c r="P4" s="4" t="s">
        <v>3</v>
      </c>
    </row>
    <row r="5" spans="2:16" x14ac:dyDescent="0.55000000000000004">
      <c r="B5" s="75" t="s">
        <v>4</v>
      </c>
      <c r="C5" s="76"/>
      <c r="D5" s="77"/>
      <c r="E5" s="71" t="s">
        <v>296</v>
      </c>
      <c r="F5" s="83"/>
      <c r="G5" s="83"/>
      <c r="H5" s="83"/>
      <c r="I5" s="83"/>
      <c r="J5" s="83"/>
      <c r="K5" s="83"/>
      <c r="L5" s="83"/>
      <c r="M5" s="83"/>
      <c r="N5" s="81" t="s">
        <v>99</v>
      </c>
      <c r="O5" s="81" t="s">
        <v>82</v>
      </c>
      <c r="P5" s="81" t="s">
        <v>297</v>
      </c>
    </row>
    <row r="6" spans="2:16" ht="40.5" x14ac:dyDescent="0.55000000000000004">
      <c r="B6" s="78"/>
      <c r="C6" s="79"/>
      <c r="D6" s="80"/>
      <c r="E6" s="37" t="s">
        <v>302</v>
      </c>
      <c r="F6" s="39" t="s">
        <v>303</v>
      </c>
      <c r="G6" s="39" t="s">
        <v>304</v>
      </c>
      <c r="H6" s="39" t="s">
        <v>305</v>
      </c>
      <c r="I6" s="39" t="s">
        <v>306</v>
      </c>
      <c r="J6" s="39" t="s">
        <v>307</v>
      </c>
      <c r="K6" s="39" t="s">
        <v>308</v>
      </c>
      <c r="L6" s="39" t="s">
        <v>309</v>
      </c>
      <c r="M6" s="39" t="s">
        <v>310</v>
      </c>
      <c r="N6" s="82"/>
      <c r="O6" s="82"/>
      <c r="P6" s="82"/>
    </row>
    <row r="7" spans="2:16" x14ac:dyDescent="0.55000000000000004">
      <c r="B7" s="87" t="s">
        <v>323</v>
      </c>
      <c r="C7" s="87" t="s">
        <v>324</v>
      </c>
      <c r="D7" s="40" t="s">
        <v>325</v>
      </c>
      <c r="E7" s="41">
        <f t="shared" ref="E7:M7" si="0">+E8+E12+E20+E27+E30+E34+E46+E54</f>
        <v>0</v>
      </c>
      <c r="F7" s="41">
        <f t="shared" si="0"/>
        <v>17439187</v>
      </c>
      <c r="G7" s="41">
        <f t="shared" si="0"/>
        <v>17710340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32261022</v>
      </c>
      <c r="M7" s="41">
        <f t="shared" si="0"/>
        <v>3080010</v>
      </c>
      <c r="N7" s="41">
        <f>+E7+F7+G7+H7+I7+J7+K7+L7+M7</f>
        <v>70490559</v>
      </c>
      <c r="O7" s="41">
        <f>+O8+O12+O20+O27+O30+O34+O46+O54</f>
        <v>27544300</v>
      </c>
      <c r="P7" s="41">
        <f>N7-ABS(O7)</f>
        <v>42946259</v>
      </c>
    </row>
    <row r="8" spans="2:16" x14ac:dyDescent="0.55000000000000004">
      <c r="B8" s="88"/>
      <c r="C8" s="88"/>
      <c r="D8" s="38" t="s">
        <v>414</v>
      </c>
      <c r="E8" s="21">
        <f t="shared" ref="E8:M8" si="1">+E9+E10+E11</f>
        <v>0</v>
      </c>
      <c r="F8" s="21">
        <f t="shared" si="1"/>
        <v>0</v>
      </c>
      <c r="G8" s="21">
        <f t="shared" si="1"/>
        <v>0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ref="N8:N71" si="2">+E8+F8+G8+H8+I8+J8+K8+L8+M8</f>
        <v>0</v>
      </c>
      <c r="O8" s="21">
        <f>+O9+O10+O11</f>
        <v>0</v>
      </c>
      <c r="P8" s="21">
        <f t="shared" ref="P8:P71" si="3">N8-ABS(O8)</f>
        <v>0</v>
      </c>
    </row>
    <row r="9" spans="2:16" x14ac:dyDescent="0.55000000000000004">
      <c r="B9" s="88"/>
      <c r="C9" s="88"/>
      <c r="D9" s="38" t="s">
        <v>415</v>
      </c>
      <c r="E9" s="21"/>
      <c r="F9" s="21"/>
      <c r="G9" s="21"/>
      <c r="H9" s="21"/>
      <c r="I9" s="21"/>
      <c r="J9" s="21"/>
      <c r="K9" s="21"/>
      <c r="L9" s="21"/>
      <c r="M9" s="21"/>
      <c r="N9" s="21">
        <f t="shared" si="2"/>
        <v>0</v>
      </c>
      <c r="O9" s="21"/>
      <c r="P9" s="21">
        <f t="shared" si="3"/>
        <v>0</v>
      </c>
    </row>
    <row r="10" spans="2:16" x14ac:dyDescent="0.55000000000000004">
      <c r="B10" s="88"/>
      <c r="C10" s="88"/>
      <c r="D10" s="38" t="s">
        <v>416</v>
      </c>
      <c r="E10" s="21"/>
      <c r="F10" s="21"/>
      <c r="G10" s="21"/>
      <c r="H10" s="21"/>
      <c r="I10" s="21"/>
      <c r="J10" s="21"/>
      <c r="K10" s="21"/>
      <c r="L10" s="21"/>
      <c r="M10" s="21"/>
      <c r="N10" s="21">
        <f t="shared" si="2"/>
        <v>0</v>
      </c>
      <c r="O10" s="21"/>
      <c r="P10" s="21">
        <f t="shared" si="3"/>
        <v>0</v>
      </c>
    </row>
    <row r="11" spans="2:16" x14ac:dyDescent="0.55000000000000004">
      <c r="B11" s="88"/>
      <c r="C11" s="88"/>
      <c r="D11" s="38" t="s">
        <v>417</v>
      </c>
      <c r="E11" s="21"/>
      <c r="F11" s="21"/>
      <c r="G11" s="21"/>
      <c r="H11" s="21"/>
      <c r="I11" s="21"/>
      <c r="J11" s="21"/>
      <c r="K11" s="21"/>
      <c r="L11" s="21"/>
      <c r="M11" s="21"/>
      <c r="N11" s="21">
        <f t="shared" si="2"/>
        <v>0</v>
      </c>
      <c r="O11" s="21"/>
      <c r="P11" s="21">
        <f t="shared" si="3"/>
        <v>0</v>
      </c>
    </row>
    <row r="12" spans="2:16" x14ac:dyDescent="0.55000000000000004">
      <c r="B12" s="88"/>
      <c r="C12" s="88"/>
      <c r="D12" s="38" t="s">
        <v>418</v>
      </c>
      <c r="E12" s="21">
        <f t="shared" ref="E12:M12" si="4">+E13+E14+E15+E16+E17+E18+E19</f>
        <v>0</v>
      </c>
      <c r="F12" s="21">
        <f t="shared" si="4"/>
        <v>3188287</v>
      </c>
      <c r="G12" s="21">
        <f t="shared" si="4"/>
        <v>2148720</v>
      </c>
      <c r="H12" s="21">
        <f t="shared" si="4"/>
        <v>0</v>
      </c>
      <c r="I12" s="21">
        <f t="shared" si="4"/>
        <v>0</v>
      </c>
      <c r="J12" s="21">
        <f t="shared" si="4"/>
        <v>0</v>
      </c>
      <c r="K12" s="21">
        <f t="shared" si="4"/>
        <v>0</v>
      </c>
      <c r="L12" s="21">
        <f t="shared" si="4"/>
        <v>32261022</v>
      </c>
      <c r="M12" s="21">
        <f t="shared" si="4"/>
        <v>0</v>
      </c>
      <c r="N12" s="21">
        <f t="shared" si="2"/>
        <v>37598029</v>
      </c>
      <c r="O12" s="21">
        <f>+O13+O14+O15+O16+O17+O18+O19</f>
        <v>0</v>
      </c>
      <c r="P12" s="21">
        <f t="shared" si="3"/>
        <v>37598029</v>
      </c>
    </row>
    <row r="13" spans="2:16" x14ac:dyDescent="0.55000000000000004">
      <c r="B13" s="88"/>
      <c r="C13" s="88"/>
      <c r="D13" s="38" t="s">
        <v>415</v>
      </c>
      <c r="E13" s="21"/>
      <c r="F13" s="21">
        <v>2526546</v>
      </c>
      <c r="G13" s="21">
        <v>1795248</v>
      </c>
      <c r="H13" s="21"/>
      <c r="I13" s="21"/>
      <c r="J13" s="21"/>
      <c r="K13" s="21"/>
      <c r="L13" s="21">
        <v>29039274</v>
      </c>
      <c r="M13" s="21"/>
      <c r="N13" s="21">
        <f t="shared" si="2"/>
        <v>33361068</v>
      </c>
      <c r="O13" s="21"/>
      <c r="P13" s="21">
        <f t="shared" si="3"/>
        <v>33361068</v>
      </c>
    </row>
    <row r="14" spans="2:16" x14ac:dyDescent="0.55000000000000004">
      <c r="B14" s="88"/>
      <c r="C14" s="88"/>
      <c r="D14" s="38" t="s">
        <v>419</v>
      </c>
      <c r="E14" s="21"/>
      <c r="F14" s="21"/>
      <c r="G14" s="21"/>
      <c r="H14" s="21"/>
      <c r="I14" s="21"/>
      <c r="J14" s="21"/>
      <c r="K14" s="21"/>
      <c r="L14" s="21"/>
      <c r="M14" s="21"/>
      <c r="N14" s="21">
        <f t="shared" si="2"/>
        <v>0</v>
      </c>
      <c r="O14" s="21"/>
      <c r="P14" s="21">
        <f t="shared" si="3"/>
        <v>0</v>
      </c>
    </row>
    <row r="15" spans="2:16" x14ac:dyDescent="0.55000000000000004">
      <c r="B15" s="88"/>
      <c r="C15" s="88"/>
      <c r="D15" s="38" t="s">
        <v>420</v>
      </c>
      <c r="E15" s="21"/>
      <c r="F15" s="21"/>
      <c r="G15" s="21"/>
      <c r="H15" s="21"/>
      <c r="I15" s="21"/>
      <c r="J15" s="21"/>
      <c r="K15" s="21"/>
      <c r="L15" s="21">
        <v>3221748</v>
      </c>
      <c r="M15" s="21"/>
      <c r="N15" s="21">
        <f t="shared" si="2"/>
        <v>3221748</v>
      </c>
      <c r="O15" s="21"/>
      <c r="P15" s="21">
        <f t="shared" si="3"/>
        <v>3221748</v>
      </c>
    </row>
    <row r="16" spans="2:16" x14ac:dyDescent="0.55000000000000004">
      <c r="B16" s="88"/>
      <c r="C16" s="88"/>
      <c r="D16" s="38" t="s">
        <v>421</v>
      </c>
      <c r="E16" s="21"/>
      <c r="F16" s="21">
        <v>661741</v>
      </c>
      <c r="G16" s="21">
        <v>353472</v>
      </c>
      <c r="H16" s="21"/>
      <c r="I16" s="21"/>
      <c r="J16" s="21"/>
      <c r="K16" s="21"/>
      <c r="L16" s="21"/>
      <c r="M16" s="21"/>
      <c r="N16" s="21">
        <f t="shared" si="2"/>
        <v>1015213</v>
      </c>
      <c r="O16" s="21"/>
      <c r="P16" s="21">
        <f t="shared" si="3"/>
        <v>1015213</v>
      </c>
    </row>
    <row r="17" spans="2:16" x14ac:dyDescent="0.55000000000000004">
      <c r="B17" s="88"/>
      <c r="C17" s="88"/>
      <c r="D17" s="38" t="s">
        <v>422</v>
      </c>
      <c r="E17" s="21"/>
      <c r="F17" s="21"/>
      <c r="G17" s="21"/>
      <c r="H17" s="21"/>
      <c r="I17" s="21"/>
      <c r="J17" s="21"/>
      <c r="K17" s="21"/>
      <c r="L17" s="21"/>
      <c r="M17" s="21"/>
      <c r="N17" s="21">
        <f t="shared" si="2"/>
        <v>0</v>
      </c>
      <c r="O17" s="21"/>
      <c r="P17" s="21">
        <f t="shared" si="3"/>
        <v>0</v>
      </c>
    </row>
    <row r="18" spans="2:16" x14ac:dyDescent="0.55000000000000004">
      <c r="B18" s="88"/>
      <c r="C18" s="88"/>
      <c r="D18" s="38" t="s">
        <v>423</v>
      </c>
      <c r="E18" s="21"/>
      <c r="F18" s="21"/>
      <c r="G18" s="21"/>
      <c r="H18" s="21"/>
      <c r="I18" s="21"/>
      <c r="J18" s="21"/>
      <c r="K18" s="21"/>
      <c r="L18" s="21"/>
      <c r="M18" s="21"/>
      <c r="N18" s="21">
        <f t="shared" si="2"/>
        <v>0</v>
      </c>
      <c r="O18" s="21"/>
      <c r="P18" s="21">
        <f t="shared" si="3"/>
        <v>0</v>
      </c>
    </row>
    <row r="19" spans="2:16" x14ac:dyDescent="0.55000000000000004">
      <c r="B19" s="88"/>
      <c r="C19" s="88"/>
      <c r="D19" s="38" t="s">
        <v>424</v>
      </c>
      <c r="E19" s="21"/>
      <c r="F19" s="21"/>
      <c r="G19" s="21"/>
      <c r="H19" s="21"/>
      <c r="I19" s="21"/>
      <c r="J19" s="21"/>
      <c r="K19" s="21"/>
      <c r="L19" s="21"/>
      <c r="M19" s="21"/>
      <c r="N19" s="21">
        <f t="shared" si="2"/>
        <v>0</v>
      </c>
      <c r="O19" s="21"/>
      <c r="P19" s="21">
        <f t="shared" si="3"/>
        <v>0</v>
      </c>
    </row>
    <row r="20" spans="2:16" x14ac:dyDescent="0.55000000000000004">
      <c r="B20" s="88"/>
      <c r="C20" s="88"/>
      <c r="D20" s="38" t="s">
        <v>425</v>
      </c>
      <c r="E20" s="21">
        <f t="shared" ref="E20:M20" si="5">+E21+E22+E23+E24+E25+E26</f>
        <v>0</v>
      </c>
      <c r="F20" s="21">
        <f t="shared" si="5"/>
        <v>0</v>
      </c>
      <c r="G20" s="21">
        <f t="shared" si="5"/>
        <v>0</v>
      </c>
      <c r="H20" s="21">
        <f t="shared" si="5"/>
        <v>0</v>
      </c>
      <c r="I20" s="21">
        <f t="shared" si="5"/>
        <v>0</v>
      </c>
      <c r="J20" s="21">
        <f t="shared" si="5"/>
        <v>0</v>
      </c>
      <c r="K20" s="21">
        <f t="shared" si="5"/>
        <v>0</v>
      </c>
      <c r="L20" s="21">
        <f t="shared" si="5"/>
        <v>0</v>
      </c>
      <c r="M20" s="21">
        <f t="shared" si="5"/>
        <v>0</v>
      </c>
      <c r="N20" s="21">
        <f t="shared" si="2"/>
        <v>0</v>
      </c>
      <c r="O20" s="21">
        <f>+O21+O22+O23+O24+O25+O26</f>
        <v>0</v>
      </c>
      <c r="P20" s="21">
        <f t="shared" si="3"/>
        <v>0</v>
      </c>
    </row>
    <row r="21" spans="2:16" x14ac:dyDescent="0.55000000000000004">
      <c r="B21" s="88"/>
      <c r="C21" s="88"/>
      <c r="D21" s="38" t="s">
        <v>415</v>
      </c>
      <c r="E21" s="21"/>
      <c r="F21" s="21"/>
      <c r="G21" s="21"/>
      <c r="H21" s="21"/>
      <c r="I21" s="21"/>
      <c r="J21" s="21"/>
      <c r="K21" s="21"/>
      <c r="L21" s="21"/>
      <c r="M21" s="21"/>
      <c r="N21" s="21">
        <f t="shared" si="2"/>
        <v>0</v>
      </c>
      <c r="O21" s="21"/>
      <c r="P21" s="21">
        <f t="shared" si="3"/>
        <v>0</v>
      </c>
    </row>
    <row r="22" spans="2:16" x14ac:dyDescent="0.55000000000000004">
      <c r="B22" s="88"/>
      <c r="C22" s="88"/>
      <c r="D22" s="38" t="s">
        <v>419</v>
      </c>
      <c r="E22" s="21"/>
      <c r="F22" s="21"/>
      <c r="G22" s="21"/>
      <c r="H22" s="21"/>
      <c r="I22" s="21"/>
      <c r="J22" s="21"/>
      <c r="K22" s="21"/>
      <c r="L22" s="21"/>
      <c r="M22" s="21"/>
      <c r="N22" s="21">
        <f t="shared" si="2"/>
        <v>0</v>
      </c>
      <c r="O22" s="21"/>
      <c r="P22" s="21">
        <f t="shared" si="3"/>
        <v>0</v>
      </c>
    </row>
    <row r="23" spans="2:16" x14ac:dyDescent="0.55000000000000004">
      <c r="B23" s="88"/>
      <c r="C23" s="88"/>
      <c r="D23" s="38" t="s">
        <v>420</v>
      </c>
      <c r="E23" s="21"/>
      <c r="F23" s="21"/>
      <c r="G23" s="21"/>
      <c r="H23" s="21"/>
      <c r="I23" s="21"/>
      <c r="J23" s="21"/>
      <c r="K23" s="21"/>
      <c r="L23" s="21"/>
      <c r="M23" s="21"/>
      <c r="N23" s="21">
        <f t="shared" si="2"/>
        <v>0</v>
      </c>
      <c r="O23" s="21"/>
      <c r="P23" s="21">
        <f t="shared" si="3"/>
        <v>0</v>
      </c>
    </row>
    <row r="24" spans="2:16" x14ac:dyDescent="0.55000000000000004">
      <c r="B24" s="88"/>
      <c r="C24" s="88"/>
      <c r="D24" s="38" t="s">
        <v>421</v>
      </c>
      <c r="E24" s="21"/>
      <c r="F24" s="21"/>
      <c r="G24" s="21"/>
      <c r="H24" s="21"/>
      <c r="I24" s="21"/>
      <c r="J24" s="21"/>
      <c r="K24" s="21"/>
      <c r="L24" s="21"/>
      <c r="M24" s="21"/>
      <c r="N24" s="21">
        <f t="shared" si="2"/>
        <v>0</v>
      </c>
      <c r="O24" s="21"/>
      <c r="P24" s="21">
        <f t="shared" si="3"/>
        <v>0</v>
      </c>
    </row>
    <row r="25" spans="2:16" x14ac:dyDescent="0.55000000000000004">
      <c r="B25" s="88"/>
      <c r="C25" s="88"/>
      <c r="D25" s="38" t="s">
        <v>422</v>
      </c>
      <c r="E25" s="21"/>
      <c r="F25" s="21"/>
      <c r="G25" s="21"/>
      <c r="H25" s="21"/>
      <c r="I25" s="21"/>
      <c r="J25" s="21"/>
      <c r="K25" s="21"/>
      <c r="L25" s="21"/>
      <c r="M25" s="21"/>
      <c r="N25" s="21">
        <f t="shared" si="2"/>
        <v>0</v>
      </c>
      <c r="O25" s="21"/>
      <c r="P25" s="21">
        <f t="shared" si="3"/>
        <v>0</v>
      </c>
    </row>
    <row r="26" spans="2:16" x14ac:dyDescent="0.55000000000000004">
      <c r="B26" s="88"/>
      <c r="C26" s="88"/>
      <c r="D26" s="38" t="s">
        <v>423</v>
      </c>
      <c r="E26" s="21"/>
      <c r="F26" s="21"/>
      <c r="G26" s="21"/>
      <c r="H26" s="21"/>
      <c r="I26" s="21"/>
      <c r="J26" s="21"/>
      <c r="K26" s="21"/>
      <c r="L26" s="21"/>
      <c r="M26" s="21"/>
      <c r="N26" s="21">
        <f t="shared" si="2"/>
        <v>0</v>
      </c>
      <c r="O26" s="21"/>
      <c r="P26" s="21">
        <f t="shared" si="3"/>
        <v>0</v>
      </c>
    </row>
    <row r="27" spans="2:16" x14ac:dyDescent="0.55000000000000004">
      <c r="B27" s="88"/>
      <c r="C27" s="88"/>
      <c r="D27" s="38" t="s">
        <v>426</v>
      </c>
      <c r="E27" s="21">
        <f t="shared" ref="E27:M27" si="6">+E28+E29</f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1577290</v>
      </c>
      <c r="N27" s="21">
        <f t="shared" si="2"/>
        <v>1577290</v>
      </c>
      <c r="O27" s="21">
        <f>+O28+O29</f>
        <v>0</v>
      </c>
      <c r="P27" s="21">
        <f t="shared" si="3"/>
        <v>1577290</v>
      </c>
    </row>
    <row r="28" spans="2:16" x14ac:dyDescent="0.55000000000000004">
      <c r="B28" s="88"/>
      <c r="C28" s="88"/>
      <c r="D28" s="38" t="s">
        <v>427</v>
      </c>
      <c r="E28" s="21"/>
      <c r="F28" s="21"/>
      <c r="G28" s="21"/>
      <c r="H28" s="21"/>
      <c r="I28" s="21"/>
      <c r="J28" s="21"/>
      <c r="K28" s="21"/>
      <c r="L28" s="21"/>
      <c r="M28" s="21">
        <v>1577290</v>
      </c>
      <c r="N28" s="21">
        <f t="shared" si="2"/>
        <v>1577290</v>
      </c>
      <c r="O28" s="21"/>
      <c r="P28" s="21">
        <f t="shared" si="3"/>
        <v>1577290</v>
      </c>
    </row>
    <row r="29" spans="2:16" x14ac:dyDescent="0.55000000000000004">
      <c r="B29" s="88"/>
      <c r="C29" s="88"/>
      <c r="D29" s="38" t="s">
        <v>428</v>
      </c>
      <c r="E29" s="21"/>
      <c r="F29" s="21"/>
      <c r="G29" s="21"/>
      <c r="H29" s="21"/>
      <c r="I29" s="21"/>
      <c r="J29" s="21"/>
      <c r="K29" s="21"/>
      <c r="L29" s="21"/>
      <c r="M29" s="21"/>
      <c r="N29" s="21">
        <f t="shared" si="2"/>
        <v>0</v>
      </c>
      <c r="O29" s="21"/>
      <c r="P29" s="21">
        <f t="shared" si="3"/>
        <v>0</v>
      </c>
    </row>
    <row r="30" spans="2:16" x14ac:dyDescent="0.55000000000000004">
      <c r="B30" s="88"/>
      <c r="C30" s="88"/>
      <c r="D30" s="38" t="s">
        <v>429</v>
      </c>
      <c r="E30" s="21">
        <f t="shared" ref="E30:M30" si="7">+E31+E32+E33</f>
        <v>0</v>
      </c>
      <c r="F30" s="21">
        <f t="shared" si="7"/>
        <v>1372080</v>
      </c>
      <c r="G30" s="21">
        <f t="shared" si="7"/>
        <v>461460</v>
      </c>
      <c r="H30" s="21">
        <f t="shared" si="7"/>
        <v>0</v>
      </c>
      <c r="I30" s="21">
        <f t="shared" si="7"/>
        <v>0</v>
      </c>
      <c r="J30" s="21">
        <f t="shared" si="7"/>
        <v>0</v>
      </c>
      <c r="K30" s="21">
        <f t="shared" si="7"/>
        <v>0</v>
      </c>
      <c r="L30" s="21">
        <f t="shared" si="7"/>
        <v>0</v>
      </c>
      <c r="M30" s="21">
        <f t="shared" si="7"/>
        <v>0</v>
      </c>
      <c r="N30" s="21">
        <f t="shared" si="2"/>
        <v>1833540</v>
      </c>
      <c r="O30" s="21">
        <f>+O31+O32+O33</f>
        <v>0</v>
      </c>
      <c r="P30" s="21">
        <f t="shared" si="3"/>
        <v>1833540</v>
      </c>
    </row>
    <row r="31" spans="2:16" x14ac:dyDescent="0.55000000000000004">
      <c r="B31" s="88"/>
      <c r="C31" s="88"/>
      <c r="D31" s="38" t="s">
        <v>430</v>
      </c>
      <c r="E31" s="21"/>
      <c r="F31" s="21">
        <v>1234872</v>
      </c>
      <c r="G31" s="21">
        <v>367614</v>
      </c>
      <c r="H31" s="21"/>
      <c r="I31" s="21"/>
      <c r="J31" s="21"/>
      <c r="K31" s="21"/>
      <c r="L31" s="21"/>
      <c r="M31" s="21"/>
      <c r="N31" s="21">
        <f t="shared" si="2"/>
        <v>1602486</v>
      </c>
      <c r="O31" s="21"/>
      <c r="P31" s="21">
        <f t="shared" si="3"/>
        <v>1602486</v>
      </c>
    </row>
    <row r="32" spans="2:16" x14ac:dyDescent="0.55000000000000004">
      <c r="B32" s="88"/>
      <c r="C32" s="88"/>
      <c r="D32" s="38" t="s">
        <v>431</v>
      </c>
      <c r="E32" s="21"/>
      <c r="F32" s="21"/>
      <c r="G32" s="21"/>
      <c r="H32" s="21"/>
      <c r="I32" s="21"/>
      <c r="J32" s="21"/>
      <c r="K32" s="21"/>
      <c r="L32" s="21"/>
      <c r="M32" s="21"/>
      <c r="N32" s="21">
        <f t="shared" si="2"/>
        <v>0</v>
      </c>
      <c r="O32" s="21"/>
      <c r="P32" s="21">
        <f t="shared" si="3"/>
        <v>0</v>
      </c>
    </row>
    <row r="33" spans="2:16" x14ac:dyDescent="0.55000000000000004">
      <c r="B33" s="88"/>
      <c r="C33" s="88"/>
      <c r="D33" s="38" t="s">
        <v>432</v>
      </c>
      <c r="E33" s="21"/>
      <c r="F33" s="21">
        <v>137208</v>
      </c>
      <c r="G33" s="21">
        <v>93846</v>
      </c>
      <c r="H33" s="21"/>
      <c r="I33" s="21"/>
      <c r="J33" s="21"/>
      <c r="K33" s="21"/>
      <c r="L33" s="21"/>
      <c r="M33" s="21"/>
      <c r="N33" s="21">
        <f t="shared" si="2"/>
        <v>231054</v>
      </c>
      <c r="O33" s="21"/>
      <c r="P33" s="21">
        <f t="shared" si="3"/>
        <v>231054</v>
      </c>
    </row>
    <row r="34" spans="2:16" x14ac:dyDescent="0.55000000000000004">
      <c r="B34" s="88"/>
      <c r="C34" s="88"/>
      <c r="D34" s="38" t="s">
        <v>433</v>
      </c>
      <c r="E34" s="21">
        <f t="shared" ref="E34:M34" si="8">+E35+E36+E37+E38+E39+E40+E41+E42+E43+E44+E45</f>
        <v>0</v>
      </c>
      <c r="F34" s="21">
        <f t="shared" si="8"/>
        <v>0</v>
      </c>
      <c r="G34" s="21">
        <f t="shared" si="8"/>
        <v>432200</v>
      </c>
      <c r="H34" s="21">
        <f t="shared" si="8"/>
        <v>0</v>
      </c>
      <c r="I34" s="21">
        <f t="shared" si="8"/>
        <v>0</v>
      </c>
      <c r="J34" s="21">
        <f t="shared" si="8"/>
        <v>0</v>
      </c>
      <c r="K34" s="21">
        <f t="shared" si="8"/>
        <v>0</v>
      </c>
      <c r="L34" s="21">
        <f t="shared" si="8"/>
        <v>0</v>
      </c>
      <c r="M34" s="21">
        <f t="shared" si="8"/>
        <v>0</v>
      </c>
      <c r="N34" s="21">
        <f t="shared" si="2"/>
        <v>432200</v>
      </c>
      <c r="O34" s="21">
        <f>+O35+O36+O37+O38+O39+O40+O41+O42+O43+O44+O45</f>
        <v>0</v>
      </c>
      <c r="P34" s="21">
        <f t="shared" si="3"/>
        <v>432200</v>
      </c>
    </row>
    <row r="35" spans="2:16" x14ac:dyDescent="0.55000000000000004">
      <c r="B35" s="88"/>
      <c r="C35" s="88"/>
      <c r="D35" s="38" t="s">
        <v>434</v>
      </c>
      <c r="E35" s="21"/>
      <c r="F35" s="21"/>
      <c r="G35" s="21"/>
      <c r="H35" s="21"/>
      <c r="I35" s="21"/>
      <c r="J35" s="21"/>
      <c r="K35" s="21"/>
      <c r="L35" s="21"/>
      <c r="M35" s="21"/>
      <c r="N35" s="21">
        <f t="shared" si="2"/>
        <v>0</v>
      </c>
      <c r="O35" s="21"/>
      <c r="P35" s="21">
        <f t="shared" si="3"/>
        <v>0</v>
      </c>
    </row>
    <row r="36" spans="2:16" x14ac:dyDescent="0.55000000000000004">
      <c r="B36" s="88"/>
      <c r="C36" s="88"/>
      <c r="D36" s="38" t="s">
        <v>435</v>
      </c>
      <c r="E36" s="21"/>
      <c r="F36" s="21"/>
      <c r="G36" s="21"/>
      <c r="H36" s="21"/>
      <c r="I36" s="21"/>
      <c r="J36" s="21"/>
      <c r="K36" s="21"/>
      <c r="L36" s="21"/>
      <c r="M36" s="21"/>
      <c r="N36" s="21">
        <f t="shared" si="2"/>
        <v>0</v>
      </c>
      <c r="O36" s="21"/>
      <c r="P36" s="21">
        <f t="shared" si="3"/>
        <v>0</v>
      </c>
    </row>
    <row r="37" spans="2:16" x14ac:dyDescent="0.55000000000000004">
      <c r="B37" s="88"/>
      <c r="C37" s="88"/>
      <c r="D37" s="38" t="s">
        <v>436</v>
      </c>
      <c r="E37" s="21"/>
      <c r="F37" s="21"/>
      <c r="G37" s="21"/>
      <c r="H37" s="21"/>
      <c r="I37" s="21"/>
      <c r="J37" s="21"/>
      <c r="K37" s="21"/>
      <c r="L37" s="21"/>
      <c r="M37" s="21"/>
      <c r="N37" s="21">
        <f t="shared" si="2"/>
        <v>0</v>
      </c>
      <c r="O37" s="21"/>
      <c r="P37" s="21">
        <f t="shared" si="3"/>
        <v>0</v>
      </c>
    </row>
    <row r="38" spans="2:16" x14ac:dyDescent="0.55000000000000004">
      <c r="B38" s="88"/>
      <c r="C38" s="88"/>
      <c r="D38" s="38" t="s">
        <v>437</v>
      </c>
      <c r="E38" s="21"/>
      <c r="F38" s="21"/>
      <c r="G38" s="21"/>
      <c r="H38" s="21"/>
      <c r="I38" s="21"/>
      <c r="J38" s="21"/>
      <c r="K38" s="21"/>
      <c r="L38" s="21"/>
      <c r="M38" s="21"/>
      <c r="N38" s="21">
        <f t="shared" si="2"/>
        <v>0</v>
      </c>
      <c r="O38" s="21"/>
      <c r="P38" s="21">
        <f t="shared" si="3"/>
        <v>0</v>
      </c>
    </row>
    <row r="39" spans="2:16" x14ac:dyDescent="0.55000000000000004">
      <c r="B39" s="88"/>
      <c r="C39" s="88"/>
      <c r="D39" s="38" t="s">
        <v>438</v>
      </c>
      <c r="E39" s="21"/>
      <c r="F39" s="21"/>
      <c r="G39" s="21">
        <v>432200</v>
      </c>
      <c r="H39" s="21"/>
      <c r="I39" s="21"/>
      <c r="J39" s="21"/>
      <c r="K39" s="21"/>
      <c r="L39" s="21"/>
      <c r="M39" s="21"/>
      <c r="N39" s="21">
        <f t="shared" si="2"/>
        <v>432200</v>
      </c>
      <c r="O39" s="21"/>
      <c r="P39" s="21">
        <f t="shared" si="3"/>
        <v>432200</v>
      </c>
    </row>
    <row r="40" spans="2:16" x14ac:dyDescent="0.55000000000000004">
      <c r="B40" s="88"/>
      <c r="C40" s="88"/>
      <c r="D40" s="38" t="s">
        <v>439</v>
      </c>
      <c r="E40" s="21"/>
      <c r="F40" s="21"/>
      <c r="G40" s="21"/>
      <c r="H40" s="21"/>
      <c r="I40" s="21"/>
      <c r="J40" s="21"/>
      <c r="K40" s="21"/>
      <c r="L40" s="21"/>
      <c r="M40" s="21"/>
      <c r="N40" s="21">
        <f t="shared" si="2"/>
        <v>0</v>
      </c>
      <c r="O40" s="21"/>
      <c r="P40" s="21">
        <f t="shared" si="3"/>
        <v>0</v>
      </c>
    </row>
    <row r="41" spans="2:16" x14ac:dyDescent="0.55000000000000004">
      <c r="B41" s="88"/>
      <c r="C41" s="88"/>
      <c r="D41" s="38" t="s">
        <v>440</v>
      </c>
      <c r="E41" s="21"/>
      <c r="F41" s="21"/>
      <c r="G41" s="21"/>
      <c r="H41" s="21"/>
      <c r="I41" s="21"/>
      <c r="J41" s="21"/>
      <c r="K41" s="21"/>
      <c r="L41" s="21"/>
      <c r="M41" s="21"/>
      <c r="N41" s="21">
        <f t="shared" si="2"/>
        <v>0</v>
      </c>
      <c r="O41" s="21"/>
      <c r="P41" s="21">
        <f t="shared" si="3"/>
        <v>0</v>
      </c>
    </row>
    <row r="42" spans="2:16" x14ac:dyDescent="0.55000000000000004">
      <c r="B42" s="88"/>
      <c r="C42" s="88"/>
      <c r="D42" s="38" t="s">
        <v>441</v>
      </c>
      <c r="E42" s="21"/>
      <c r="F42" s="21"/>
      <c r="G42" s="21"/>
      <c r="H42" s="21"/>
      <c r="I42" s="21"/>
      <c r="J42" s="21"/>
      <c r="K42" s="21"/>
      <c r="L42" s="21"/>
      <c r="M42" s="21"/>
      <c r="N42" s="21">
        <f t="shared" si="2"/>
        <v>0</v>
      </c>
      <c r="O42" s="21"/>
      <c r="P42" s="21">
        <f t="shared" si="3"/>
        <v>0</v>
      </c>
    </row>
    <row r="43" spans="2:16" x14ac:dyDescent="0.55000000000000004">
      <c r="B43" s="88"/>
      <c r="C43" s="88"/>
      <c r="D43" s="38" t="s">
        <v>442</v>
      </c>
      <c r="E43" s="21"/>
      <c r="F43" s="21"/>
      <c r="G43" s="21"/>
      <c r="H43" s="21"/>
      <c r="I43" s="21"/>
      <c r="J43" s="21"/>
      <c r="K43" s="21"/>
      <c r="L43" s="21"/>
      <c r="M43" s="21"/>
      <c r="N43" s="21">
        <f t="shared" si="2"/>
        <v>0</v>
      </c>
      <c r="O43" s="21"/>
      <c r="P43" s="21">
        <f t="shared" si="3"/>
        <v>0</v>
      </c>
    </row>
    <row r="44" spans="2:16" x14ac:dyDescent="0.55000000000000004">
      <c r="B44" s="88"/>
      <c r="C44" s="88"/>
      <c r="D44" s="38" t="s">
        <v>443</v>
      </c>
      <c r="E44" s="21"/>
      <c r="F44" s="21"/>
      <c r="G44" s="21"/>
      <c r="H44" s="21"/>
      <c r="I44" s="21"/>
      <c r="J44" s="21"/>
      <c r="K44" s="21"/>
      <c r="L44" s="21"/>
      <c r="M44" s="21"/>
      <c r="N44" s="21">
        <f t="shared" si="2"/>
        <v>0</v>
      </c>
      <c r="O44" s="21"/>
      <c r="P44" s="21">
        <f t="shared" si="3"/>
        <v>0</v>
      </c>
    </row>
    <row r="45" spans="2:16" x14ac:dyDescent="0.55000000000000004">
      <c r="B45" s="88"/>
      <c r="C45" s="88"/>
      <c r="D45" s="38" t="s">
        <v>444</v>
      </c>
      <c r="E45" s="21"/>
      <c r="F45" s="21"/>
      <c r="G45" s="21"/>
      <c r="H45" s="21"/>
      <c r="I45" s="21"/>
      <c r="J45" s="21"/>
      <c r="K45" s="21"/>
      <c r="L45" s="21"/>
      <c r="M45" s="21"/>
      <c r="N45" s="21">
        <f t="shared" si="2"/>
        <v>0</v>
      </c>
      <c r="O45" s="21"/>
      <c r="P45" s="21">
        <f t="shared" si="3"/>
        <v>0</v>
      </c>
    </row>
    <row r="46" spans="2:16" x14ac:dyDescent="0.55000000000000004">
      <c r="B46" s="88"/>
      <c r="C46" s="88"/>
      <c r="D46" s="38" t="s">
        <v>445</v>
      </c>
      <c r="E46" s="21">
        <f t="shared" ref="E46:M46" si="9">+E47+E48+E49+E50+E51+E52+E53</f>
        <v>0</v>
      </c>
      <c r="F46" s="21">
        <f t="shared" si="9"/>
        <v>12878820</v>
      </c>
      <c r="G46" s="21">
        <f t="shared" si="9"/>
        <v>14667960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  <c r="L46" s="21">
        <f t="shared" si="9"/>
        <v>0</v>
      </c>
      <c r="M46" s="21">
        <f t="shared" si="9"/>
        <v>1502720</v>
      </c>
      <c r="N46" s="21">
        <f t="shared" si="2"/>
        <v>29049500</v>
      </c>
      <c r="O46" s="21">
        <f>+O47+O48+O49+O50+O51+O52+O53</f>
        <v>27544300</v>
      </c>
      <c r="P46" s="21">
        <f t="shared" si="3"/>
        <v>1505200</v>
      </c>
    </row>
    <row r="47" spans="2:16" x14ac:dyDescent="0.55000000000000004">
      <c r="B47" s="88"/>
      <c r="C47" s="88"/>
      <c r="D47" s="38" t="s">
        <v>446</v>
      </c>
      <c r="E47" s="21"/>
      <c r="F47" s="21">
        <v>2480</v>
      </c>
      <c r="G47" s="21"/>
      <c r="H47" s="21"/>
      <c r="I47" s="21"/>
      <c r="J47" s="21"/>
      <c r="K47" s="21"/>
      <c r="L47" s="21"/>
      <c r="M47" s="21"/>
      <c r="N47" s="21">
        <f t="shared" si="2"/>
        <v>2480</v>
      </c>
      <c r="O47" s="21"/>
      <c r="P47" s="21">
        <f t="shared" si="3"/>
        <v>2480</v>
      </c>
    </row>
    <row r="48" spans="2:16" x14ac:dyDescent="0.55000000000000004">
      <c r="B48" s="88"/>
      <c r="C48" s="88"/>
      <c r="D48" s="38" t="s">
        <v>447</v>
      </c>
      <c r="E48" s="21"/>
      <c r="F48" s="21"/>
      <c r="G48" s="21"/>
      <c r="H48" s="21"/>
      <c r="I48" s="21"/>
      <c r="J48" s="21"/>
      <c r="K48" s="21"/>
      <c r="L48" s="21"/>
      <c r="M48" s="21"/>
      <c r="N48" s="21">
        <f t="shared" si="2"/>
        <v>0</v>
      </c>
      <c r="O48" s="21"/>
      <c r="P48" s="21">
        <f t="shared" si="3"/>
        <v>0</v>
      </c>
    </row>
    <row r="49" spans="2:16" x14ac:dyDescent="0.55000000000000004">
      <c r="B49" s="88"/>
      <c r="C49" s="88"/>
      <c r="D49" s="38" t="s">
        <v>448</v>
      </c>
      <c r="E49" s="21"/>
      <c r="F49" s="21"/>
      <c r="G49" s="21"/>
      <c r="H49" s="21"/>
      <c r="I49" s="21"/>
      <c r="J49" s="21"/>
      <c r="K49" s="21"/>
      <c r="L49" s="21"/>
      <c r="M49" s="21"/>
      <c r="N49" s="21">
        <f t="shared" si="2"/>
        <v>0</v>
      </c>
      <c r="O49" s="21"/>
      <c r="P49" s="21">
        <f t="shared" si="3"/>
        <v>0</v>
      </c>
    </row>
    <row r="50" spans="2:16" x14ac:dyDescent="0.55000000000000004">
      <c r="B50" s="88"/>
      <c r="C50" s="88"/>
      <c r="D50" s="38" t="s">
        <v>449</v>
      </c>
      <c r="E50" s="21"/>
      <c r="F50" s="21"/>
      <c r="G50" s="21"/>
      <c r="H50" s="21"/>
      <c r="I50" s="21"/>
      <c r="J50" s="21"/>
      <c r="K50" s="21"/>
      <c r="L50" s="21"/>
      <c r="M50" s="21"/>
      <c r="N50" s="21">
        <f t="shared" si="2"/>
        <v>0</v>
      </c>
      <c r="O50" s="21"/>
      <c r="P50" s="21">
        <f t="shared" si="3"/>
        <v>0</v>
      </c>
    </row>
    <row r="51" spans="2:16" x14ac:dyDescent="0.55000000000000004">
      <c r="B51" s="88"/>
      <c r="C51" s="88"/>
      <c r="D51" s="38" t="s">
        <v>450</v>
      </c>
      <c r="E51" s="21"/>
      <c r="F51" s="21"/>
      <c r="G51" s="21"/>
      <c r="H51" s="21"/>
      <c r="I51" s="21"/>
      <c r="J51" s="21"/>
      <c r="K51" s="21"/>
      <c r="L51" s="21"/>
      <c r="M51" s="21">
        <v>940520</v>
      </c>
      <c r="N51" s="21">
        <f t="shared" si="2"/>
        <v>940520</v>
      </c>
      <c r="O51" s="21"/>
      <c r="P51" s="21">
        <f t="shared" si="3"/>
        <v>940520</v>
      </c>
    </row>
    <row r="52" spans="2:16" x14ac:dyDescent="0.55000000000000004">
      <c r="B52" s="88"/>
      <c r="C52" s="88"/>
      <c r="D52" s="38" t="s">
        <v>451</v>
      </c>
      <c r="E52" s="21"/>
      <c r="F52" s="21"/>
      <c r="G52" s="21"/>
      <c r="H52" s="21"/>
      <c r="I52" s="21"/>
      <c r="J52" s="21"/>
      <c r="K52" s="21"/>
      <c r="L52" s="21"/>
      <c r="M52" s="21"/>
      <c r="N52" s="21">
        <f t="shared" si="2"/>
        <v>0</v>
      </c>
      <c r="O52" s="21"/>
      <c r="P52" s="21">
        <f t="shared" si="3"/>
        <v>0</v>
      </c>
    </row>
    <row r="53" spans="2:16" x14ac:dyDescent="0.55000000000000004">
      <c r="B53" s="88"/>
      <c r="C53" s="88"/>
      <c r="D53" s="38" t="s">
        <v>452</v>
      </c>
      <c r="E53" s="21"/>
      <c r="F53" s="21">
        <v>12876340</v>
      </c>
      <c r="G53" s="21">
        <v>14667960</v>
      </c>
      <c r="H53" s="21"/>
      <c r="I53" s="21"/>
      <c r="J53" s="21"/>
      <c r="K53" s="21"/>
      <c r="L53" s="21"/>
      <c r="M53" s="21">
        <v>562200</v>
      </c>
      <c r="N53" s="21">
        <f t="shared" si="2"/>
        <v>28106500</v>
      </c>
      <c r="O53" s="21">
        <v>27544300</v>
      </c>
      <c r="P53" s="21">
        <f t="shared" si="3"/>
        <v>562200</v>
      </c>
    </row>
    <row r="54" spans="2:16" x14ac:dyDescent="0.55000000000000004">
      <c r="B54" s="88"/>
      <c r="C54" s="88"/>
      <c r="D54" s="38" t="s">
        <v>149</v>
      </c>
      <c r="E54" s="21"/>
      <c r="F54" s="21"/>
      <c r="G54" s="21"/>
      <c r="H54" s="21"/>
      <c r="I54" s="21"/>
      <c r="J54" s="21"/>
      <c r="K54" s="21"/>
      <c r="L54" s="21"/>
      <c r="M54" s="21"/>
      <c r="N54" s="21">
        <f t="shared" si="2"/>
        <v>0</v>
      </c>
      <c r="O54" s="21"/>
      <c r="P54" s="21">
        <f t="shared" si="3"/>
        <v>0</v>
      </c>
    </row>
    <row r="55" spans="2:16" x14ac:dyDescent="0.55000000000000004">
      <c r="B55" s="88"/>
      <c r="C55" s="88"/>
      <c r="D55" s="38" t="s">
        <v>326</v>
      </c>
      <c r="E55" s="21">
        <f t="shared" ref="E55:M55" si="10">+E56+E61+E67</f>
        <v>79529888</v>
      </c>
      <c r="F55" s="21">
        <f t="shared" si="10"/>
        <v>0</v>
      </c>
      <c r="G55" s="21">
        <f t="shared" si="10"/>
        <v>145800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30379003</v>
      </c>
      <c r="M55" s="21">
        <f t="shared" si="10"/>
        <v>0</v>
      </c>
      <c r="N55" s="21">
        <f t="shared" si="2"/>
        <v>110054691</v>
      </c>
      <c r="O55" s="21">
        <f>+O56+O61+O67</f>
        <v>0</v>
      </c>
      <c r="P55" s="21">
        <f t="shared" si="3"/>
        <v>110054691</v>
      </c>
    </row>
    <row r="56" spans="2:16" x14ac:dyDescent="0.55000000000000004">
      <c r="B56" s="88"/>
      <c r="C56" s="88"/>
      <c r="D56" s="38" t="s">
        <v>453</v>
      </c>
      <c r="E56" s="21">
        <f t="shared" ref="E56:M56" si="11">+E57+E58+E59+E60</f>
        <v>78936778</v>
      </c>
      <c r="F56" s="21">
        <f t="shared" si="11"/>
        <v>0</v>
      </c>
      <c r="G56" s="21">
        <f t="shared" si="11"/>
        <v>0</v>
      </c>
      <c r="H56" s="21">
        <f t="shared" si="11"/>
        <v>0</v>
      </c>
      <c r="I56" s="21">
        <f t="shared" si="11"/>
        <v>0</v>
      </c>
      <c r="J56" s="21">
        <f t="shared" si="11"/>
        <v>0</v>
      </c>
      <c r="K56" s="21">
        <f t="shared" si="11"/>
        <v>0</v>
      </c>
      <c r="L56" s="21">
        <f t="shared" si="11"/>
        <v>30379003</v>
      </c>
      <c r="M56" s="21">
        <f t="shared" si="11"/>
        <v>0</v>
      </c>
      <c r="N56" s="21">
        <f t="shared" si="2"/>
        <v>109315781</v>
      </c>
      <c r="O56" s="21">
        <f>+O57+O58+O59+O60</f>
        <v>0</v>
      </c>
      <c r="P56" s="21">
        <f t="shared" si="3"/>
        <v>109315781</v>
      </c>
    </row>
    <row r="57" spans="2:16" x14ac:dyDescent="0.55000000000000004">
      <c r="B57" s="88"/>
      <c r="C57" s="88"/>
      <c r="D57" s="38" t="s">
        <v>454</v>
      </c>
      <c r="E57" s="21">
        <v>60657280</v>
      </c>
      <c r="F57" s="21"/>
      <c r="G57" s="21"/>
      <c r="H57" s="21"/>
      <c r="I57" s="21"/>
      <c r="J57" s="21"/>
      <c r="K57" s="21"/>
      <c r="L57" s="21">
        <v>19465506</v>
      </c>
      <c r="M57" s="21"/>
      <c r="N57" s="21">
        <f t="shared" si="2"/>
        <v>80122786</v>
      </c>
      <c r="O57" s="21"/>
      <c r="P57" s="21">
        <f t="shared" si="3"/>
        <v>80122786</v>
      </c>
    </row>
    <row r="58" spans="2:16" x14ac:dyDescent="0.55000000000000004">
      <c r="B58" s="88"/>
      <c r="C58" s="88"/>
      <c r="D58" s="38" t="s">
        <v>430</v>
      </c>
      <c r="E58" s="21">
        <v>18279498</v>
      </c>
      <c r="F58" s="21"/>
      <c r="G58" s="21"/>
      <c r="H58" s="21"/>
      <c r="I58" s="21"/>
      <c r="J58" s="21"/>
      <c r="K58" s="21"/>
      <c r="L58" s="21">
        <v>10913497</v>
      </c>
      <c r="M58" s="21"/>
      <c r="N58" s="21">
        <f t="shared" si="2"/>
        <v>29192995</v>
      </c>
      <c r="O58" s="21"/>
      <c r="P58" s="21">
        <f t="shared" si="3"/>
        <v>29192995</v>
      </c>
    </row>
    <row r="59" spans="2:16" x14ac:dyDescent="0.55000000000000004">
      <c r="B59" s="88"/>
      <c r="C59" s="88"/>
      <c r="D59" s="38" t="s">
        <v>444</v>
      </c>
      <c r="E59" s="21"/>
      <c r="F59" s="21"/>
      <c r="G59" s="21"/>
      <c r="H59" s="21"/>
      <c r="I59" s="21"/>
      <c r="J59" s="21"/>
      <c r="K59" s="21"/>
      <c r="L59" s="21"/>
      <c r="M59" s="21"/>
      <c r="N59" s="21">
        <f t="shared" si="2"/>
        <v>0</v>
      </c>
      <c r="O59" s="21"/>
      <c r="P59" s="21">
        <f t="shared" si="3"/>
        <v>0</v>
      </c>
    </row>
    <row r="60" spans="2:16" x14ac:dyDescent="0.55000000000000004">
      <c r="B60" s="88"/>
      <c r="C60" s="88"/>
      <c r="D60" s="38" t="s">
        <v>452</v>
      </c>
      <c r="E60" s="21"/>
      <c r="F60" s="21"/>
      <c r="G60" s="21"/>
      <c r="H60" s="21"/>
      <c r="I60" s="21"/>
      <c r="J60" s="21"/>
      <c r="K60" s="21"/>
      <c r="L60" s="21"/>
      <c r="M60" s="21"/>
      <c r="N60" s="21">
        <f t="shared" si="2"/>
        <v>0</v>
      </c>
      <c r="O60" s="21"/>
      <c r="P60" s="21">
        <f t="shared" si="3"/>
        <v>0</v>
      </c>
    </row>
    <row r="61" spans="2:16" x14ac:dyDescent="0.55000000000000004">
      <c r="B61" s="88"/>
      <c r="C61" s="88"/>
      <c r="D61" s="38" t="s">
        <v>455</v>
      </c>
      <c r="E61" s="21">
        <f t="shared" ref="E61:M61" si="12">+E62+E63+E64+E65+E66</f>
        <v>0</v>
      </c>
      <c r="F61" s="21">
        <f t="shared" si="12"/>
        <v>0</v>
      </c>
      <c r="G61" s="21">
        <f t="shared" si="12"/>
        <v>0</v>
      </c>
      <c r="H61" s="21">
        <f t="shared" si="12"/>
        <v>0</v>
      </c>
      <c r="I61" s="21">
        <f t="shared" si="12"/>
        <v>0</v>
      </c>
      <c r="J61" s="21">
        <f t="shared" si="12"/>
        <v>0</v>
      </c>
      <c r="K61" s="21">
        <f t="shared" si="12"/>
        <v>0</v>
      </c>
      <c r="L61" s="21">
        <f t="shared" si="12"/>
        <v>0</v>
      </c>
      <c r="M61" s="21">
        <f t="shared" si="12"/>
        <v>0</v>
      </c>
      <c r="N61" s="21">
        <f t="shared" si="2"/>
        <v>0</v>
      </c>
      <c r="O61" s="21">
        <f>+O62+O63+O64+O65+O66</f>
        <v>0</v>
      </c>
      <c r="P61" s="21">
        <f t="shared" si="3"/>
        <v>0</v>
      </c>
    </row>
    <row r="62" spans="2:16" x14ac:dyDescent="0.55000000000000004">
      <c r="B62" s="88"/>
      <c r="C62" s="88"/>
      <c r="D62" s="38" t="s">
        <v>456</v>
      </c>
      <c r="E62" s="21"/>
      <c r="F62" s="21"/>
      <c r="G62" s="21"/>
      <c r="H62" s="21"/>
      <c r="I62" s="21"/>
      <c r="J62" s="21"/>
      <c r="K62" s="21"/>
      <c r="L62" s="21"/>
      <c r="M62" s="21"/>
      <c r="N62" s="21">
        <f t="shared" si="2"/>
        <v>0</v>
      </c>
      <c r="O62" s="21"/>
      <c r="P62" s="21">
        <f t="shared" si="3"/>
        <v>0</v>
      </c>
    </row>
    <row r="63" spans="2:16" x14ac:dyDescent="0.55000000000000004">
      <c r="B63" s="88"/>
      <c r="C63" s="88"/>
      <c r="D63" s="38" t="s">
        <v>444</v>
      </c>
      <c r="E63" s="21"/>
      <c r="F63" s="21"/>
      <c r="G63" s="21"/>
      <c r="H63" s="21"/>
      <c r="I63" s="21"/>
      <c r="J63" s="21"/>
      <c r="K63" s="21"/>
      <c r="L63" s="21"/>
      <c r="M63" s="21"/>
      <c r="N63" s="21">
        <f t="shared" si="2"/>
        <v>0</v>
      </c>
      <c r="O63" s="21"/>
      <c r="P63" s="21">
        <f t="shared" si="3"/>
        <v>0</v>
      </c>
    </row>
    <row r="64" spans="2:16" x14ac:dyDescent="0.55000000000000004">
      <c r="B64" s="88"/>
      <c r="C64" s="88"/>
      <c r="D64" s="38" t="s">
        <v>446</v>
      </c>
      <c r="E64" s="21"/>
      <c r="F64" s="21"/>
      <c r="G64" s="21"/>
      <c r="H64" s="21"/>
      <c r="I64" s="21"/>
      <c r="J64" s="21"/>
      <c r="K64" s="21"/>
      <c r="L64" s="21"/>
      <c r="M64" s="21"/>
      <c r="N64" s="21">
        <f t="shared" si="2"/>
        <v>0</v>
      </c>
      <c r="O64" s="21"/>
      <c r="P64" s="21">
        <f t="shared" si="3"/>
        <v>0</v>
      </c>
    </row>
    <row r="65" spans="2:16" x14ac:dyDescent="0.55000000000000004">
      <c r="B65" s="88"/>
      <c r="C65" s="88"/>
      <c r="D65" s="38" t="s">
        <v>447</v>
      </c>
      <c r="E65" s="21"/>
      <c r="F65" s="21"/>
      <c r="G65" s="21"/>
      <c r="H65" s="21"/>
      <c r="I65" s="21"/>
      <c r="J65" s="21"/>
      <c r="K65" s="21"/>
      <c r="L65" s="21"/>
      <c r="M65" s="21"/>
      <c r="N65" s="21">
        <f t="shared" si="2"/>
        <v>0</v>
      </c>
      <c r="O65" s="21"/>
      <c r="P65" s="21">
        <f t="shared" si="3"/>
        <v>0</v>
      </c>
    </row>
    <row r="66" spans="2:16" x14ac:dyDescent="0.55000000000000004">
      <c r="B66" s="88"/>
      <c r="C66" s="88"/>
      <c r="D66" s="38" t="s">
        <v>452</v>
      </c>
      <c r="E66" s="21"/>
      <c r="F66" s="21"/>
      <c r="G66" s="21"/>
      <c r="H66" s="21"/>
      <c r="I66" s="21"/>
      <c r="J66" s="21"/>
      <c r="K66" s="21"/>
      <c r="L66" s="21"/>
      <c r="M66" s="21"/>
      <c r="N66" s="21">
        <f t="shared" si="2"/>
        <v>0</v>
      </c>
      <c r="O66" s="21"/>
      <c r="P66" s="21">
        <f t="shared" si="3"/>
        <v>0</v>
      </c>
    </row>
    <row r="67" spans="2:16" x14ac:dyDescent="0.55000000000000004">
      <c r="B67" s="88"/>
      <c r="C67" s="88"/>
      <c r="D67" s="38" t="s">
        <v>445</v>
      </c>
      <c r="E67" s="21">
        <f t="shared" ref="E67:M67" si="13">+E68+E69+E70</f>
        <v>593110</v>
      </c>
      <c r="F67" s="21">
        <f t="shared" si="13"/>
        <v>0</v>
      </c>
      <c r="G67" s="21">
        <f t="shared" si="13"/>
        <v>145800</v>
      </c>
      <c r="H67" s="21">
        <f t="shared" si="13"/>
        <v>0</v>
      </c>
      <c r="I67" s="21">
        <f t="shared" si="13"/>
        <v>0</v>
      </c>
      <c r="J67" s="21">
        <f t="shared" si="13"/>
        <v>0</v>
      </c>
      <c r="K67" s="21">
        <f t="shared" si="13"/>
        <v>0</v>
      </c>
      <c r="L67" s="21">
        <f t="shared" si="13"/>
        <v>0</v>
      </c>
      <c r="M67" s="21">
        <f t="shared" si="13"/>
        <v>0</v>
      </c>
      <c r="N67" s="21">
        <f t="shared" si="2"/>
        <v>738910</v>
      </c>
      <c r="O67" s="21">
        <f>+O68+O69+O70</f>
        <v>0</v>
      </c>
      <c r="P67" s="21">
        <f t="shared" si="3"/>
        <v>738910</v>
      </c>
    </row>
    <row r="68" spans="2:16" x14ac:dyDescent="0.55000000000000004">
      <c r="B68" s="88"/>
      <c r="C68" s="88"/>
      <c r="D68" s="38" t="s">
        <v>456</v>
      </c>
      <c r="E68" s="21"/>
      <c r="F68" s="21"/>
      <c r="G68" s="21"/>
      <c r="H68" s="21"/>
      <c r="I68" s="21"/>
      <c r="J68" s="21"/>
      <c r="K68" s="21"/>
      <c r="L68" s="21"/>
      <c r="M68" s="21"/>
      <c r="N68" s="21">
        <f t="shared" si="2"/>
        <v>0</v>
      </c>
      <c r="O68" s="21"/>
      <c r="P68" s="21">
        <f t="shared" si="3"/>
        <v>0</v>
      </c>
    </row>
    <row r="69" spans="2:16" x14ac:dyDescent="0.55000000000000004">
      <c r="B69" s="88"/>
      <c r="C69" s="88"/>
      <c r="D69" s="38" t="s">
        <v>444</v>
      </c>
      <c r="E69" s="21">
        <v>593110</v>
      </c>
      <c r="F69" s="21"/>
      <c r="G69" s="21">
        <v>145800</v>
      </c>
      <c r="H69" s="21"/>
      <c r="I69" s="21"/>
      <c r="J69" s="21"/>
      <c r="K69" s="21"/>
      <c r="L69" s="21"/>
      <c r="M69" s="21"/>
      <c r="N69" s="21">
        <f t="shared" si="2"/>
        <v>738910</v>
      </c>
      <c r="O69" s="21"/>
      <c r="P69" s="21">
        <f t="shared" si="3"/>
        <v>738910</v>
      </c>
    </row>
    <row r="70" spans="2:16" x14ac:dyDescent="0.55000000000000004">
      <c r="B70" s="88"/>
      <c r="C70" s="88"/>
      <c r="D70" s="38" t="s">
        <v>452</v>
      </c>
      <c r="E70" s="21"/>
      <c r="F70" s="21"/>
      <c r="G70" s="21"/>
      <c r="H70" s="21"/>
      <c r="I70" s="21"/>
      <c r="J70" s="21"/>
      <c r="K70" s="21"/>
      <c r="L70" s="21"/>
      <c r="M70" s="21"/>
      <c r="N70" s="21">
        <f t="shared" si="2"/>
        <v>0</v>
      </c>
      <c r="O70" s="21"/>
      <c r="P70" s="21">
        <f t="shared" si="3"/>
        <v>0</v>
      </c>
    </row>
    <row r="71" spans="2:16" x14ac:dyDescent="0.55000000000000004">
      <c r="B71" s="88"/>
      <c r="C71" s="88"/>
      <c r="D71" s="38" t="s">
        <v>327</v>
      </c>
      <c r="E71" s="21">
        <f t="shared" ref="E71:M71" si="14">+E72+E75+E76</f>
        <v>0</v>
      </c>
      <c r="F71" s="21">
        <f t="shared" si="14"/>
        <v>0</v>
      </c>
      <c r="G71" s="21">
        <f t="shared" si="14"/>
        <v>0</v>
      </c>
      <c r="H71" s="21">
        <f t="shared" si="14"/>
        <v>0</v>
      </c>
      <c r="I71" s="21">
        <f t="shared" si="14"/>
        <v>0</v>
      </c>
      <c r="J71" s="21">
        <f t="shared" si="14"/>
        <v>0</v>
      </c>
      <c r="K71" s="21">
        <f t="shared" si="14"/>
        <v>0</v>
      </c>
      <c r="L71" s="21">
        <f t="shared" si="14"/>
        <v>0</v>
      </c>
      <c r="M71" s="21">
        <f t="shared" si="14"/>
        <v>0</v>
      </c>
      <c r="N71" s="21">
        <f t="shared" si="2"/>
        <v>0</v>
      </c>
      <c r="O71" s="21">
        <f>+O72+O75+O76</f>
        <v>0</v>
      </c>
      <c r="P71" s="21">
        <f t="shared" si="3"/>
        <v>0</v>
      </c>
    </row>
    <row r="72" spans="2:16" x14ac:dyDescent="0.55000000000000004">
      <c r="B72" s="88"/>
      <c r="C72" s="88"/>
      <c r="D72" s="38" t="s">
        <v>457</v>
      </c>
      <c r="E72" s="21">
        <f t="shared" ref="E72:M72" si="15">+E73+E74</f>
        <v>0</v>
      </c>
      <c r="F72" s="21">
        <f t="shared" si="15"/>
        <v>0</v>
      </c>
      <c r="G72" s="21">
        <f t="shared" si="15"/>
        <v>0</v>
      </c>
      <c r="H72" s="21">
        <f t="shared" si="15"/>
        <v>0</v>
      </c>
      <c r="I72" s="21">
        <f t="shared" si="15"/>
        <v>0</v>
      </c>
      <c r="J72" s="21">
        <f t="shared" si="15"/>
        <v>0</v>
      </c>
      <c r="K72" s="21">
        <f t="shared" si="15"/>
        <v>0</v>
      </c>
      <c r="L72" s="21">
        <f t="shared" si="15"/>
        <v>0</v>
      </c>
      <c r="M72" s="21">
        <f t="shared" si="15"/>
        <v>0</v>
      </c>
      <c r="N72" s="21">
        <f t="shared" ref="N72:N135" si="16">+E72+F72+G72+H72+I72+J72+K72+L72+M72</f>
        <v>0</v>
      </c>
      <c r="O72" s="21">
        <f>+O73+O74</f>
        <v>0</v>
      </c>
      <c r="P72" s="21">
        <f t="shared" ref="P72:P135" si="17">N72-ABS(O72)</f>
        <v>0</v>
      </c>
    </row>
    <row r="73" spans="2:16" x14ac:dyDescent="0.55000000000000004">
      <c r="B73" s="88"/>
      <c r="C73" s="88"/>
      <c r="D73" s="38" t="s">
        <v>454</v>
      </c>
      <c r="E73" s="21"/>
      <c r="F73" s="21"/>
      <c r="G73" s="21"/>
      <c r="H73" s="21"/>
      <c r="I73" s="21"/>
      <c r="J73" s="21"/>
      <c r="K73" s="21"/>
      <c r="L73" s="21"/>
      <c r="M73" s="21"/>
      <c r="N73" s="21">
        <f t="shared" si="16"/>
        <v>0</v>
      </c>
      <c r="O73" s="21"/>
      <c r="P73" s="21">
        <f t="shared" si="17"/>
        <v>0</v>
      </c>
    </row>
    <row r="74" spans="2:16" x14ac:dyDescent="0.55000000000000004">
      <c r="B74" s="88"/>
      <c r="C74" s="88"/>
      <c r="D74" s="38" t="s">
        <v>430</v>
      </c>
      <c r="E74" s="21"/>
      <c r="F74" s="21"/>
      <c r="G74" s="21"/>
      <c r="H74" s="21"/>
      <c r="I74" s="21"/>
      <c r="J74" s="21"/>
      <c r="K74" s="21"/>
      <c r="L74" s="21"/>
      <c r="M74" s="21"/>
      <c r="N74" s="21">
        <f t="shared" si="16"/>
        <v>0</v>
      </c>
      <c r="O74" s="21"/>
      <c r="P74" s="21">
        <f t="shared" si="17"/>
        <v>0</v>
      </c>
    </row>
    <row r="75" spans="2:16" x14ac:dyDescent="0.55000000000000004">
      <c r="B75" s="88"/>
      <c r="C75" s="88"/>
      <c r="D75" s="38" t="s">
        <v>458</v>
      </c>
      <c r="E75" s="21"/>
      <c r="F75" s="21"/>
      <c r="G75" s="21"/>
      <c r="H75" s="21"/>
      <c r="I75" s="21"/>
      <c r="J75" s="21"/>
      <c r="K75" s="21"/>
      <c r="L75" s="21"/>
      <c r="M75" s="21"/>
      <c r="N75" s="21">
        <f t="shared" si="16"/>
        <v>0</v>
      </c>
      <c r="O75" s="21"/>
      <c r="P75" s="21">
        <f t="shared" si="17"/>
        <v>0</v>
      </c>
    </row>
    <row r="76" spans="2:16" x14ac:dyDescent="0.55000000000000004">
      <c r="B76" s="88"/>
      <c r="C76" s="88"/>
      <c r="D76" s="38" t="s">
        <v>445</v>
      </c>
      <c r="E76" s="21">
        <f t="shared" ref="E76:M76" si="18">+E77+E78+E79+E80+E81</f>
        <v>0</v>
      </c>
      <c r="F76" s="21">
        <f t="shared" si="18"/>
        <v>0</v>
      </c>
      <c r="G76" s="21">
        <f t="shared" si="18"/>
        <v>0</v>
      </c>
      <c r="H76" s="21">
        <f t="shared" si="18"/>
        <v>0</v>
      </c>
      <c r="I76" s="21">
        <f t="shared" si="18"/>
        <v>0</v>
      </c>
      <c r="J76" s="21">
        <f t="shared" si="18"/>
        <v>0</v>
      </c>
      <c r="K76" s="21">
        <f t="shared" si="18"/>
        <v>0</v>
      </c>
      <c r="L76" s="21">
        <f t="shared" si="18"/>
        <v>0</v>
      </c>
      <c r="M76" s="21">
        <f t="shared" si="18"/>
        <v>0</v>
      </c>
      <c r="N76" s="21">
        <f t="shared" si="16"/>
        <v>0</v>
      </c>
      <c r="O76" s="21">
        <f>+O77+O78+O79+O80+O81</f>
        <v>0</v>
      </c>
      <c r="P76" s="21">
        <f t="shared" si="17"/>
        <v>0</v>
      </c>
    </row>
    <row r="77" spans="2:16" x14ac:dyDescent="0.55000000000000004">
      <c r="B77" s="88"/>
      <c r="C77" s="88"/>
      <c r="D77" s="38" t="s">
        <v>446</v>
      </c>
      <c r="E77" s="21"/>
      <c r="F77" s="21"/>
      <c r="G77" s="21"/>
      <c r="H77" s="21"/>
      <c r="I77" s="21"/>
      <c r="J77" s="21"/>
      <c r="K77" s="21"/>
      <c r="L77" s="21"/>
      <c r="M77" s="21"/>
      <c r="N77" s="21">
        <f t="shared" si="16"/>
        <v>0</v>
      </c>
      <c r="O77" s="21"/>
      <c r="P77" s="21">
        <f t="shared" si="17"/>
        <v>0</v>
      </c>
    </row>
    <row r="78" spans="2:16" x14ac:dyDescent="0.55000000000000004">
      <c r="B78" s="88"/>
      <c r="C78" s="88"/>
      <c r="D78" s="38" t="s">
        <v>447</v>
      </c>
      <c r="E78" s="21"/>
      <c r="F78" s="21"/>
      <c r="G78" s="21"/>
      <c r="H78" s="21"/>
      <c r="I78" s="21"/>
      <c r="J78" s="21"/>
      <c r="K78" s="21"/>
      <c r="L78" s="21"/>
      <c r="M78" s="21"/>
      <c r="N78" s="21">
        <f t="shared" si="16"/>
        <v>0</v>
      </c>
      <c r="O78" s="21"/>
      <c r="P78" s="21">
        <f t="shared" si="17"/>
        <v>0</v>
      </c>
    </row>
    <row r="79" spans="2:16" x14ac:dyDescent="0.55000000000000004">
      <c r="B79" s="88"/>
      <c r="C79" s="88"/>
      <c r="D79" s="38" t="s">
        <v>450</v>
      </c>
      <c r="E79" s="21"/>
      <c r="F79" s="21"/>
      <c r="G79" s="21"/>
      <c r="H79" s="21"/>
      <c r="I79" s="21"/>
      <c r="J79" s="21"/>
      <c r="K79" s="21"/>
      <c r="L79" s="21"/>
      <c r="M79" s="21"/>
      <c r="N79" s="21">
        <f t="shared" si="16"/>
        <v>0</v>
      </c>
      <c r="O79" s="21"/>
      <c r="P79" s="21">
        <f t="shared" si="17"/>
        <v>0</v>
      </c>
    </row>
    <row r="80" spans="2:16" x14ac:dyDescent="0.55000000000000004">
      <c r="B80" s="88"/>
      <c r="C80" s="88"/>
      <c r="D80" s="38" t="s">
        <v>451</v>
      </c>
      <c r="E80" s="21"/>
      <c r="F80" s="21"/>
      <c r="G80" s="21"/>
      <c r="H80" s="21"/>
      <c r="I80" s="21"/>
      <c r="J80" s="21"/>
      <c r="K80" s="21"/>
      <c r="L80" s="21"/>
      <c r="M80" s="21"/>
      <c r="N80" s="21">
        <f t="shared" si="16"/>
        <v>0</v>
      </c>
      <c r="O80" s="21"/>
      <c r="P80" s="21">
        <f t="shared" si="17"/>
        <v>0</v>
      </c>
    </row>
    <row r="81" spans="2:16" x14ac:dyDescent="0.55000000000000004">
      <c r="B81" s="88"/>
      <c r="C81" s="88"/>
      <c r="D81" s="38" t="s">
        <v>452</v>
      </c>
      <c r="E81" s="21"/>
      <c r="F81" s="21"/>
      <c r="G81" s="21"/>
      <c r="H81" s="21"/>
      <c r="I81" s="21"/>
      <c r="J81" s="21"/>
      <c r="K81" s="21"/>
      <c r="L81" s="21"/>
      <c r="M81" s="21"/>
      <c r="N81" s="21">
        <f t="shared" si="16"/>
        <v>0</v>
      </c>
      <c r="O81" s="21"/>
      <c r="P81" s="21">
        <f t="shared" si="17"/>
        <v>0</v>
      </c>
    </row>
    <row r="82" spans="2:16" x14ac:dyDescent="0.55000000000000004">
      <c r="B82" s="88"/>
      <c r="C82" s="88"/>
      <c r="D82" s="38" t="s">
        <v>328</v>
      </c>
      <c r="E82" s="21">
        <f t="shared" ref="E82:M82" si="19">+E83+E86+E89+E92+E95+E96+E100+E101</f>
        <v>0</v>
      </c>
      <c r="F82" s="21">
        <f t="shared" si="19"/>
        <v>0</v>
      </c>
      <c r="G82" s="21">
        <f t="shared" si="19"/>
        <v>0</v>
      </c>
      <c r="H82" s="21">
        <f t="shared" si="19"/>
        <v>0</v>
      </c>
      <c r="I82" s="21">
        <f t="shared" si="19"/>
        <v>0</v>
      </c>
      <c r="J82" s="21">
        <f t="shared" si="19"/>
        <v>0</v>
      </c>
      <c r="K82" s="21">
        <f t="shared" si="19"/>
        <v>0</v>
      </c>
      <c r="L82" s="21">
        <f t="shared" si="19"/>
        <v>0</v>
      </c>
      <c r="M82" s="21">
        <f t="shared" si="19"/>
        <v>0</v>
      </c>
      <c r="N82" s="21">
        <f t="shared" si="16"/>
        <v>0</v>
      </c>
      <c r="O82" s="21">
        <f>+O83+O86+O89+O92+O95+O96+O100+O101</f>
        <v>0</v>
      </c>
      <c r="P82" s="21">
        <f t="shared" si="17"/>
        <v>0</v>
      </c>
    </row>
    <row r="83" spans="2:16" x14ac:dyDescent="0.55000000000000004">
      <c r="B83" s="88"/>
      <c r="C83" s="88"/>
      <c r="D83" s="38" t="s">
        <v>459</v>
      </c>
      <c r="E83" s="21">
        <f t="shared" ref="E83:M83" si="20">+E84+E85</f>
        <v>0</v>
      </c>
      <c r="F83" s="21">
        <f t="shared" si="20"/>
        <v>0</v>
      </c>
      <c r="G83" s="21">
        <f t="shared" si="20"/>
        <v>0</v>
      </c>
      <c r="H83" s="21">
        <f t="shared" si="20"/>
        <v>0</v>
      </c>
      <c r="I83" s="21">
        <f t="shared" si="20"/>
        <v>0</v>
      </c>
      <c r="J83" s="21">
        <f t="shared" si="20"/>
        <v>0</v>
      </c>
      <c r="K83" s="21">
        <f t="shared" si="20"/>
        <v>0</v>
      </c>
      <c r="L83" s="21">
        <f t="shared" si="20"/>
        <v>0</v>
      </c>
      <c r="M83" s="21">
        <f t="shared" si="20"/>
        <v>0</v>
      </c>
      <c r="N83" s="21">
        <f t="shared" si="16"/>
        <v>0</v>
      </c>
      <c r="O83" s="21">
        <f>+O84+O85</f>
        <v>0</v>
      </c>
      <c r="P83" s="21">
        <f t="shared" si="17"/>
        <v>0</v>
      </c>
    </row>
    <row r="84" spans="2:16" x14ac:dyDescent="0.55000000000000004">
      <c r="B84" s="88"/>
      <c r="C84" s="88"/>
      <c r="D84" s="38" t="s">
        <v>460</v>
      </c>
      <c r="E84" s="21"/>
      <c r="F84" s="21"/>
      <c r="G84" s="21"/>
      <c r="H84" s="21"/>
      <c r="I84" s="21"/>
      <c r="J84" s="21"/>
      <c r="K84" s="21"/>
      <c r="L84" s="21"/>
      <c r="M84" s="21"/>
      <c r="N84" s="21">
        <f t="shared" si="16"/>
        <v>0</v>
      </c>
      <c r="O84" s="21"/>
      <c r="P84" s="21">
        <f t="shared" si="17"/>
        <v>0</v>
      </c>
    </row>
    <row r="85" spans="2:16" x14ac:dyDescent="0.55000000000000004">
      <c r="B85" s="88"/>
      <c r="C85" s="88"/>
      <c r="D85" s="38" t="s">
        <v>424</v>
      </c>
      <c r="E85" s="21"/>
      <c r="F85" s="21"/>
      <c r="G85" s="21"/>
      <c r="H85" s="21"/>
      <c r="I85" s="21"/>
      <c r="J85" s="21"/>
      <c r="K85" s="21"/>
      <c r="L85" s="21"/>
      <c r="M85" s="21"/>
      <c r="N85" s="21">
        <f t="shared" si="16"/>
        <v>0</v>
      </c>
      <c r="O85" s="21"/>
      <c r="P85" s="21">
        <f t="shared" si="17"/>
        <v>0</v>
      </c>
    </row>
    <row r="86" spans="2:16" x14ac:dyDescent="0.55000000000000004">
      <c r="B86" s="88"/>
      <c r="C86" s="88"/>
      <c r="D86" s="38" t="s">
        <v>461</v>
      </c>
      <c r="E86" s="21">
        <f t="shared" ref="E86:M86" si="21">+E87+E88</f>
        <v>0</v>
      </c>
      <c r="F86" s="21">
        <f t="shared" si="21"/>
        <v>0</v>
      </c>
      <c r="G86" s="21">
        <f t="shared" si="21"/>
        <v>0</v>
      </c>
      <c r="H86" s="21">
        <f t="shared" si="21"/>
        <v>0</v>
      </c>
      <c r="I86" s="21">
        <f t="shared" si="21"/>
        <v>0</v>
      </c>
      <c r="J86" s="21">
        <f t="shared" si="21"/>
        <v>0</v>
      </c>
      <c r="K86" s="21">
        <f t="shared" si="21"/>
        <v>0</v>
      </c>
      <c r="L86" s="21">
        <f t="shared" si="21"/>
        <v>0</v>
      </c>
      <c r="M86" s="21">
        <f t="shared" si="21"/>
        <v>0</v>
      </c>
      <c r="N86" s="21">
        <f t="shared" si="16"/>
        <v>0</v>
      </c>
      <c r="O86" s="21">
        <f>+O87+O88</f>
        <v>0</v>
      </c>
      <c r="P86" s="21">
        <f t="shared" si="17"/>
        <v>0</v>
      </c>
    </row>
    <row r="87" spans="2:16" x14ac:dyDescent="0.55000000000000004">
      <c r="B87" s="88"/>
      <c r="C87" s="88"/>
      <c r="D87" s="38" t="s">
        <v>462</v>
      </c>
      <c r="E87" s="21"/>
      <c r="F87" s="21"/>
      <c r="G87" s="21"/>
      <c r="H87" s="21"/>
      <c r="I87" s="21"/>
      <c r="J87" s="21"/>
      <c r="K87" s="21"/>
      <c r="L87" s="21"/>
      <c r="M87" s="21"/>
      <c r="N87" s="21">
        <f t="shared" si="16"/>
        <v>0</v>
      </c>
      <c r="O87" s="21"/>
      <c r="P87" s="21">
        <f t="shared" si="17"/>
        <v>0</v>
      </c>
    </row>
    <row r="88" spans="2:16" x14ac:dyDescent="0.55000000000000004">
      <c r="B88" s="88"/>
      <c r="C88" s="88"/>
      <c r="D88" s="38" t="s">
        <v>424</v>
      </c>
      <c r="E88" s="21"/>
      <c r="F88" s="21"/>
      <c r="G88" s="21"/>
      <c r="H88" s="21"/>
      <c r="I88" s="21"/>
      <c r="J88" s="21"/>
      <c r="K88" s="21"/>
      <c r="L88" s="21"/>
      <c r="M88" s="21"/>
      <c r="N88" s="21">
        <f t="shared" si="16"/>
        <v>0</v>
      </c>
      <c r="O88" s="21"/>
      <c r="P88" s="21">
        <f t="shared" si="17"/>
        <v>0</v>
      </c>
    </row>
    <row r="89" spans="2:16" x14ac:dyDescent="0.55000000000000004">
      <c r="B89" s="88"/>
      <c r="C89" s="88"/>
      <c r="D89" s="38" t="s">
        <v>463</v>
      </c>
      <c r="E89" s="21">
        <f t="shared" ref="E89:M89" si="22">+E90+E91</f>
        <v>0</v>
      </c>
      <c r="F89" s="21">
        <f t="shared" si="22"/>
        <v>0</v>
      </c>
      <c r="G89" s="21">
        <f t="shared" si="22"/>
        <v>0</v>
      </c>
      <c r="H89" s="21">
        <f t="shared" si="22"/>
        <v>0</v>
      </c>
      <c r="I89" s="21">
        <f t="shared" si="22"/>
        <v>0</v>
      </c>
      <c r="J89" s="21">
        <f t="shared" si="22"/>
        <v>0</v>
      </c>
      <c r="K89" s="21">
        <f t="shared" si="22"/>
        <v>0</v>
      </c>
      <c r="L89" s="21">
        <f t="shared" si="22"/>
        <v>0</v>
      </c>
      <c r="M89" s="21">
        <f t="shared" si="22"/>
        <v>0</v>
      </c>
      <c r="N89" s="21">
        <f t="shared" si="16"/>
        <v>0</v>
      </c>
      <c r="O89" s="21">
        <f>+O90+O91</f>
        <v>0</v>
      </c>
      <c r="P89" s="21">
        <f t="shared" si="17"/>
        <v>0</v>
      </c>
    </row>
    <row r="90" spans="2:16" x14ac:dyDescent="0.55000000000000004">
      <c r="B90" s="88"/>
      <c r="C90" s="88"/>
      <c r="D90" s="38" t="s">
        <v>464</v>
      </c>
      <c r="E90" s="21"/>
      <c r="F90" s="21"/>
      <c r="G90" s="21"/>
      <c r="H90" s="21"/>
      <c r="I90" s="21"/>
      <c r="J90" s="21"/>
      <c r="K90" s="21"/>
      <c r="L90" s="21"/>
      <c r="M90" s="21"/>
      <c r="N90" s="21">
        <f t="shared" si="16"/>
        <v>0</v>
      </c>
      <c r="O90" s="21"/>
      <c r="P90" s="21">
        <f t="shared" si="17"/>
        <v>0</v>
      </c>
    </row>
    <row r="91" spans="2:16" x14ac:dyDescent="0.55000000000000004">
      <c r="B91" s="88"/>
      <c r="C91" s="88"/>
      <c r="D91" s="38" t="s">
        <v>424</v>
      </c>
      <c r="E91" s="21"/>
      <c r="F91" s="21"/>
      <c r="G91" s="21"/>
      <c r="H91" s="21"/>
      <c r="I91" s="21"/>
      <c r="J91" s="21"/>
      <c r="K91" s="21"/>
      <c r="L91" s="21"/>
      <c r="M91" s="21"/>
      <c r="N91" s="21">
        <f t="shared" si="16"/>
        <v>0</v>
      </c>
      <c r="O91" s="21"/>
      <c r="P91" s="21">
        <f t="shared" si="17"/>
        <v>0</v>
      </c>
    </row>
    <row r="92" spans="2:16" x14ac:dyDescent="0.55000000000000004">
      <c r="B92" s="88"/>
      <c r="C92" s="88"/>
      <c r="D92" s="38" t="s">
        <v>465</v>
      </c>
      <c r="E92" s="21">
        <f t="shared" ref="E92:M92" si="23">+E93+E94</f>
        <v>0</v>
      </c>
      <c r="F92" s="21">
        <f t="shared" si="23"/>
        <v>0</v>
      </c>
      <c r="G92" s="21">
        <f t="shared" si="23"/>
        <v>0</v>
      </c>
      <c r="H92" s="21">
        <f t="shared" si="23"/>
        <v>0</v>
      </c>
      <c r="I92" s="21">
        <f t="shared" si="23"/>
        <v>0</v>
      </c>
      <c r="J92" s="21">
        <f t="shared" si="23"/>
        <v>0</v>
      </c>
      <c r="K92" s="21">
        <f t="shared" si="23"/>
        <v>0</v>
      </c>
      <c r="L92" s="21">
        <f t="shared" si="23"/>
        <v>0</v>
      </c>
      <c r="M92" s="21">
        <f t="shared" si="23"/>
        <v>0</v>
      </c>
      <c r="N92" s="21">
        <f t="shared" si="16"/>
        <v>0</v>
      </c>
      <c r="O92" s="21">
        <f>+O93+O94</f>
        <v>0</v>
      </c>
      <c r="P92" s="21">
        <f t="shared" si="17"/>
        <v>0</v>
      </c>
    </row>
    <row r="93" spans="2:16" x14ac:dyDescent="0.55000000000000004">
      <c r="B93" s="88"/>
      <c r="C93" s="88"/>
      <c r="D93" s="38" t="s">
        <v>466</v>
      </c>
      <c r="E93" s="21"/>
      <c r="F93" s="21"/>
      <c r="G93" s="21"/>
      <c r="H93" s="21"/>
      <c r="I93" s="21"/>
      <c r="J93" s="21"/>
      <c r="K93" s="21"/>
      <c r="L93" s="21"/>
      <c r="M93" s="21"/>
      <c r="N93" s="21">
        <f t="shared" si="16"/>
        <v>0</v>
      </c>
      <c r="O93" s="21"/>
      <c r="P93" s="21">
        <f t="shared" si="17"/>
        <v>0</v>
      </c>
    </row>
    <row r="94" spans="2:16" x14ac:dyDescent="0.55000000000000004">
      <c r="B94" s="88"/>
      <c r="C94" s="88"/>
      <c r="D94" s="38" t="s">
        <v>424</v>
      </c>
      <c r="E94" s="21"/>
      <c r="F94" s="21"/>
      <c r="G94" s="21"/>
      <c r="H94" s="21"/>
      <c r="I94" s="21"/>
      <c r="J94" s="21"/>
      <c r="K94" s="21"/>
      <c r="L94" s="21"/>
      <c r="M94" s="21"/>
      <c r="N94" s="21">
        <f t="shared" si="16"/>
        <v>0</v>
      </c>
      <c r="O94" s="21"/>
      <c r="P94" s="21">
        <f t="shared" si="17"/>
        <v>0</v>
      </c>
    </row>
    <row r="95" spans="2:16" x14ac:dyDescent="0.55000000000000004">
      <c r="B95" s="88"/>
      <c r="C95" s="88"/>
      <c r="D95" s="38" t="s">
        <v>467</v>
      </c>
      <c r="E95" s="21"/>
      <c r="F95" s="21"/>
      <c r="G95" s="21"/>
      <c r="H95" s="21"/>
      <c r="I95" s="21"/>
      <c r="J95" s="21"/>
      <c r="K95" s="21"/>
      <c r="L95" s="21"/>
      <c r="M95" s="21"/>
      <c r="N95" s="21">
        <f t="shared" si="16"/>
        <v>0</v>
      </c>
      <c r="O95" s="21"/>
      <c r="P95" s="21">
        <f t="shared" si="17"/>
        <v>0</v>
      </c>
    </row>
    <row r="96" spans="2:16" x14ac:dyDescent="0.55000000000000004">
      <c r="B96" s="88"/>
      <c r="C96" s="88"/>
      <c r="D96" s="38" t="s">
        <v>433</v>
      </c>
      <c r="E96" s="21">
        <f t="shared" ref="E96:M96" si="24">+E97+E98+E99</f>
        <v>0</v>
      </c>
      <c r="F96" s="21">
        <f t="shared" si="24"/>
        <v>0</v>
      </c>
      <c r="G96" s="21">
        <f t="shared" si="24"/>
        <v>0</v>
      </c>
      <c r="H96" s="21">
        <f t="shared" si="24"/>
        <v>0</v>
      </c>
      <c r="I96" s="21">
        <f t="shared" si="24"/>
        <v>0</v>
      </c>
      <c r="J96" s="21">
        <f t="shared" si="24"/>
        <v>0</v>
      </c>
      <c r="K96" s="21">
        <f t="shared" si="24"/>
        <v>0</v>
      </c>
      <c r="L96" s="21">
        <f t="shared" si="24"/>
        <v>0</v>
      </c>
      <c r="M96" s="21">
        <f t="shared" si="24"/>
        <v>0</v>
      </c>
      <c r="N96" s="21">
        <f t="shared" si="16"/>
        <v>0</v>
      </c>
      <c r="O96" s="21">
        <f>+O97+O98+O99</f>
        <v>0</v>
      </c>
      <c r="P96" s="21">
        <f t="shared" si="17"/>
        <v>0</v>
      </c>
    </row>
    <row r="97" spans="2:16" x14ac:dyDescent="0.55000000000000004">
      <c r="B97" s="88"/>
      <c r="C97" s="88"/>
      <c r="D97" s="38" t="s">
        <v>468</v>
      </c>
      <c r="E97" s="21"/>
      <c r="F97" s="21"/>
      <c r="G97" s="21"/>
      <c r="H97" s="21"/>
      <c r="I97" s="21"/>
      <c r="J97" s="21"/>
      <c r="K97" s="21"/>
      <c r="L97" s="21"/>
      <c r="M97" s="21"/>
      <c r="N97" s="21">
        <f t="shared" si="16"/>
        <v>0</v>
      </c>
      <c r="O97" s="21"/>
      <c r="P97" s="21">
        <f t="shared" si="17"/>
        <v>0</v>
      </c>
    </row>
    <row r="98" spans="2:16" x14ac:dyDescent="0.55000000000000004">
      <c r="B98" s="88"/>
      <c r="C98" s="88"/>
      <c r="D98" s="38" t="s">
        <v>469</v>
      </c>
      <c r="E98" s="21"/>
      <c r="F98" s="21"/>
      <c r="G98" s="21"/>
      <c r="H98" s="21"/>
      <c r="I98" s="21"/>
      <c r="J98" s="21"/>
      <c r="K98" s="21"/>
      <c r="L98" s="21"/>
      <c r="M98" s="21"/>
      <c r="N98" s="21">
        <f t="shared" si="16"/>
        <v>0</v>
      </c>
      <c r="O98" s="21"/>
      <c r="P98" s="21">
        <f t="shared" si="17"/>
        <v>0</v>
      </c>
    </row>
    <row r="99" spans="2:16" x14ac:dyDescent="0.55000000000000004">
      <c r="B99" s="88"/>
      <c r="C99" s="88"/>
      <c r="D99" s="38" t="s">
        <v>444</v>
      </c>
      <c r="E99" s="21"/>
      <c r="F99" s="21"/>
      <c r="G99" s="21"/>
      <c r="H99" s="21"/>
      <c r="I99" s="21"/>
      <c r="J99" s="21"/>
      <c r="K99" s="21"/>
      <c r="L99" s="21"/>
      <c r="M99" s="21"/>
      <c r="N99" s="21">
        <f t="shared" si="16"/>
        <v>0</v>
      </c>
      <c r="O99" s="21"/>
      <c r="P99" s="21">
        <f t="shared" si="17"/>
        <v>0</v>
      </c>
    </row>
    <row r="100" spans="2:16" x14ac:dyDescent="0.55000000000000004">
      <c r="B100" s="88"/>
      <c r="C100" s="88"/>
      <c r="D100" s="38" t="s">
        <v>458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>
        <f t="shared" si="16"/>
        <v>0</v>
      </c>
      <c r="O100" s="21"/>
      <c r="P100" s="21">
        <f t="shared" si="17"/>
        <v>0</v>
      </c>
    </row>
    <row r="101" spans="2:16" x14ac:dyDescent="0.55000000000000004">
      <c r="B101" s="88"/>
      <c r="C101" s="88"/>
      <c r="D101" s="38" t="s">
        <v>445</v>
      </c>
      <c r="E101" s="21">
        <f t="shared" ref="E101:M101" si="25">+E102+E103+E104+E105+E106</f>
        <v>0</v>
      </c>
      <c r="F101" s="21">
        <f t="shared" si="25"/>
        <v>0</v>
      </c>
      <c r="G101" s="21">
        <f t="shared" si="25"/>
        <v>0</v>
      </c>
      <c r="H101" s="21">
        <f t="shared" si="25"/>
        <v>0</v>
      </c>
      <c r="I101" s="21">
        <f t="shared" si="25"/>
        <v>0</v>
      </c>
      <c r="J101" s="21">
        <f t="shared" si="25"/>
        <v>0</v>
      </c>
      <c r="K101" s="21">
        <f t="shared" si="25"/>
        <v>0</v>
      </c>
      <c r="L101" s="21">
        <f t="shared" si="25"/>
        <v>0</v>
      </c>
      <c r="M101" s="21">
        <f t="shared" si="25"/>
        <v>0</v>
      </c>
      <c r="N101" s="21">
        <f t="shared" si="16"/>
        <v>0</v>
      </c>
      <c r="O101" s="21">
        <f>+O102+O103+O104+O105+O106</f>
        <v>0</v>
      </c>
      <c r="P101" s="21">
        <f t="shared" si="17"/>
        <v>0</v>
      </c>
    </row>
    <row r="102" spans="2:16" x14ac:dyDescent="0.55000000000000004">
      <c r="B102" s="88"/>
      <c r="C102" s="88"/>
      <c r="D102" s="38" t="s">
        <v>446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>
        <f t="shared" si="16"/>
        <v>0</v>
      </c>
      <c r="O102" s="21"/>
      <c r="P102" s="21">
        <f t="shared" si="17"/>
        <v>0</v>
      </c>
    </row>
    <row r="103" spans="2:16" x14ac:dyDescent="0.55000000000000004">
      <c r="B103" s="88"/>
      <c r="C103" s="88"/>
      <c r="D103" s="38" t="s">
        <v>447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>
        <f t="shared" si="16"/>
        <v>0</v>
      </c>
      <c r="O103" s="21"/>
      <c r="P103" s="21">
        <f t="shared" si="17"/>
        <v>0</v>
      </c>
    </row>
    <row r="104" spans="2:16" x14ac:dyDescent="0.55000000000000004">
      <c r="B104" s="88"/>
      <c r="C104" s="88"/>
      <c r="D104" s="38" t="s">
        <v>450</v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>
        <f t="shared" si="16"/>
        <v>0</v>
      </c>
      <c r="O104" s="21"/>
      <c r="P104" s="21">
        <f t="shared" si="17"/>
        <v>0</v>
      </c>
    </row>
    <row r="105" spans="2:16" x14ac:dyDescent="0.55000000000000004">
      <c r="B105" s="88"/>
      <c r="C105" s="88"/>
      <c r="D105" s="38" t="s">
        <v>451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>
        <f t="shared" si="16"/>
        <v>0</v>
      </c>
      <c r="O105" s="21"/>
      <c r="P105" s="21">
        <f t="shared" si="17"/>
        <v>0</v>
      </c>
    </row>
    <row r="106" spans="2:16" x14ac:dyDescent="0.55000000000000004">
      <c r="B106" s="88"/>
      <c r="C106" s="88"/>
      <c r="D106" s="38" t="s">
        <v>452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>
        <f t="shared" si="16"/>
        <v>0</v>
      </c>
      <c r="O106" s="21"/>
      <c r="P106" s="21">
        <f t="shared" si="17"/>
        <v>0</v>
      </c>
    </row>
    <row r="107" spans="2:16" x14ac:dyDescent="0.55000000000000004">
      <c r="B107" s="88"/>
      <c r="C107" s="88"/>
      <c r="D107" s="38" t="s">
        <v>329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>
        <f t="shared" si="16"/>
        <v>0</v>
      </c>
      <c r="O107" s="21"/>
      <c r="P107" s="21">
        <f t="shared" si="17"/>
        <v>0</v>
      </c>
    </row>
    <row r="108" spans="2:16" x14ac:dyDescent="0.55000000000000004">
      <c r="B108" s="88"/>
      <c r="C108" s="88"/>
      <c r="D108" s="38" t="s">
        <v>330</v>
      </c>
      <c r="E108" s="21">
        <f t="shared" ref="E108:M108" si="26">+E109+E118+E123+E124+E128+E131+E137</f>
        <v>0</v>
      </c>
      <c r="F108" s="21">
        <f t="shared" si="26"/>
        <v>0</v>
      </c>
      <c r="G108" s="21">
        <f t="shared" si="26"/>
        <v>0</v>
      </c>
      <c r="H108" s="21">
        <f t="shared" si="26"/>
        <v>799640</v>
      </c>
      <c r="I108" s="21">
        <f t="shared" si="26"/>
        <v>980410</v>
      </c>
      <c r="J108" s="21">
        <f t="shared" si="26"/>
        <v>22945310</v>
      </c>
      <c r="K108" s="21">
        <f t="shared" si="26"/>
        <v>188150</v>
      </c>
      <c r="L108" s="21">
        <f t="shared" si="26"/>
        <v>0</v>
      </c>
      <c r="M108" s="21">
        <f t="shared" si="26"/>
        <v>0</v>
      </c>
      <c r="N108" s="21">
        <f t="shared" si="16"/>
        <v>24913510</v>
      </c>
      <c r="O108" s="21">
        <f>+O109+O118+O123+O124+O128+O131+O137</f>
        <v>0</v>
      </c>
      <c r="P108" s="21">
        <f t="shared" si="17"/>
        <v>24913510</v>
      </c>
    </row>
    <row r="109" spans="2:16" x14ac:dyDescent="0.55000000000000004">
      <c r="B109" s="88"/>
      <c r="C109" s="88"/>
      <c r="D109" s="38" t="s">
        <v>470</v>
      </c>
      <c r="E109" s="21">
        <f t="shared" ref="E109:M109" si="27">+E110+E111+E112+E113+E114+E115+E116+E117</f>
        <v>0</v>
      </c>
      <c r="F109" s="21">
        <f t="shared" si="27"/>
        <v>0</v>
      </c>
      <c r="G109" s="21">
        <f t="shared" si="27"/>
        <v>0</v>
      </c>
      <c r="H109" s="21">
        <f t="shared" si="27"/>
        <v>791923</v>
      </c>
      <c r="I109" s="21">
        <f t="shared" si="27"/>
        <v>980410</v>
      </c>
      <c r="J109" s="21">
        <f t="shared" si="27"/>
        <v>22587766</v>
      </c>
      <c r="K109" s="21">
        <f t="shared" si="27"/>
        <v>169335</v>
      </c>
      <c r="L109" s="21">
        <f t="shared" si="27"/>
        <v>0</v>
      </c>
      <c r="M109" s="21">
        <f t="shared" si="27"/>
        <v>0</v>
      </c>
      <c r="N109" s="21">
        <f t="shared" si="16"/>
        <v>24529434</v>
      </c>
      <c r="O109" s="21">
        <f>+O110+O111+O112+O113+O114+O115+O116+O117</f>
        <v>0</v>
      </c>
      <c r="P109" s="21">
        <f t="shared" si="17"/>
        <v>24529434</v>
      </c>
    </row>
    <row r="110" spans="2:16" x14ac:dyDescent="0.55000000000000004">
      <c r="B110" s="88"/>
      <c r="C110" s="88"/>
      <c r="D110" s="38" t="s">
        <v>471</v>
      </c>
      <c r="E110" s="21"/>
      <c r="F110" s="21"/>
      <c r="G110" s="21"/>
      <c r="H110" s="21">
        <v>791923</v>
      </c>
      <c r="I110" s="21">
        <v>980410</v>
      </c>
      <c r="J110" s="21">
        <v>22587766</v>
      </c>
      <c r="K110" s="21">
        <v>169335</v>
      </c>
      <c r="L110" s="21"/>
      <c r="M110" s="21"/>
      <c r="N110" s="21">
        <f t="shared" si="16"/>
        <v>24529434</v>
      </c>
      <c r="O110" s="21"/>
      <c r="P110" s="21">
        <f t="shared" si="17"/>
        <v>24529434</v>
      </c>
    </row>
    <row r="111" spans="2:16" x14ac:dyDescent="0.55000000000000004">
      <c r="B111" s="88"/>
      <c r="C111" s="88"/>
      <c r="D111" s="38" t="s">
        <v>472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>
        <f t="shared" si="16"/>
        <v>0</v>
      </c>
      <c r="O111" s="21"/>
      <c r="P111" s="21">
        <f t="shared" si="17"/>
        <v>0</v>
      </c>
    </row>
    <row r="112" spans="2:16" x14ac:dyDescent="0.55000000000000004">
      <c r="B112" s="88"/>
      <c r="C112" s="88"/>
      <c r="D112" s="38" t="s">
        <v>473</v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>
        <f t="shared" si="16"/>
        <v>0</v>
      </c>
      <c r="O112" s="21"/>
      <c r="P112" s="21">
        <f t="shared" si="17"/>
        <v>0</v>
      </c>
    </row>
    <row r="113" spans="2:16" x14ac:dyDescent="0.55000000000000004">
      <c r="B113" s="88"/>
      <c r="C113" s="88"/>
      <c r="D113" s="38" t="s">
        <v>474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>
        <f t="shared" si="16"/>
        <v>0</v>
      </c>
      <c r="O113" s="21"/>
      <c r="P113" s="21">
        <f t="shared" si="17"/>
        <v>0</v>
      </c>
    </row>
    <row r="114" spans="2:16" x14ac:dyDescent="0.55000000000000004">
      <c r="B114" s="88"/>
      <c r="C114" s="88"/>
      <c r="D114" s="38" t="s">
        <v>475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>
        <f t="shared" si="16"/>
        <v>0</v>
      </c>
      <c r="O114" s="21"/>
      <c r="P114" s="21">
        <f t="shared" si="17"/>
        <v>0</v>
      </c>
    </row>
    <row r="115" spans="2:16" x14ac:dyDescent="0.55000000000000004">
      <c r="B115" s="88"/>
      <c r="C115" s="88"/>
      <c r="D115" s="38" t="s">
        <v>476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>
        <f t="shared" si="16"/>
        <v>0</v>
      </c>
      <c r="O115" s="21"/>
      <c r="P115" s="21">
        <f t="shared" si="17"/>
        <v>0</v>
      </c>
    </row>
    <row r="116" spans="2:16" x14ac:dyDescent="0.55000000000000004">
      <c r="B116" s="88"/>
      <c r="C116" s="88"/>
      <c r="D116" s="38" t="s">
        <v>477</v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>
        <f t="shared" si="16"/>
        <v>0</v>
      </c>
      <c r="O116" s="21"/>
      <c r="P116" s="21">
        <f t="shared" si="17"/>
        <v>0</v>
      </c>
    </row>
    <row r="117" spans="2:16" x14ac:dyDescent="0.55000000000000004">
      <c r="B117" s="88"/>
      <c r="C117" s="88"/>
      <c r="D117" s="38" t="s">
        <v>478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>
        <f t="shared" si="16"/>
        <v>0</v>
      </c>
      <c r="O117" s="21"/>
      <c r="P117" s="21">
        <f t="shared" si="17"/>
        <v>0</v>
      </c>
    </row>
    <row r="118" spans="2:16" x14ac:dyDescent="0.55000000000000004">
      <c r="B118" s="88"/>
      <c r="C118" s="88"/>
      <c r="D118" s="38" t="s">
        <v>479</v>
      </c>
      <c r="E118" s="21">
        <f t="shared" ref="E118:M118" si="28">+E119+E120+E121+E122</f>
        <v>0</v>
      </c>
      <c r="F118" s="21">
        <f t="shared" si="28"/>
        <v>0</v>
      </c>
      <c r="G118" s="21">
        <f t="shared" si="28"/>
        <v>0</v>
      </c>
      <c r="H118" s="21">
        <f t="shared" si="28"/>
        <v>0</v>
      </c>
      <c r="I118" s="21">
        <f t="shared" si="28"/>
        <v>0</v>
      </c>
      <c r="J118" s="21">
        <f t="shared" si="28"/>
        <v>0</v>
      </c>
      <c r="K118" s="21">
        <f t="shared" si="28"/>
        <v>0</v>
      </c>
      <c r="L118" s="21">
        <f t="shared" si="28"/>
        <v>0</v>
      </c>
      <c r="M118" s="21">
        <f t="shared" si="28"/>
        <v>0</v>
      </c>
      <c r="N118" s="21">
        <f t="shared" si="16"/>
        <v>0</v>
      </c>
      <c r="O118" s="21">
        <f>+O119+O120+O121+O122</f>
        <v>0</v>
      </c>
      <c r="P118" s="21">
        <f t="shared" si="17"/>
        <v>0</v>
      </c>
    </row>
    <row r="119" spans="2:16" x14ac:dyDescent="0.55000000000000004">
      <c r="B119" s="88"/>
      <c r="C119" s="88"/>
      <c r="D119" s="38" t="s">
        <v>480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>
        <f t="shared" si="16"/>
        <v>0</v>
      </c>
      <c r="O119" s="21"/>
      <c r="P119" s="21">
        <f t="shared" si="17"/>
        <v>0</v>
      </c>
    </row>
    <row r="120" spans="2:16" x14ac:dyDescent="0.55000000000000004">
      <c r="B120" s="88"/>
      <c r="C120" s="88"/>
      <c r="D120" s="38" t="s">
        <v>481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>
        <f t="shared" si="16"/>
        <v>0</v>
      </c>
      <c r="O120" s="21"/>
      <c r="P120" s="21">
        <f t="shared" si="17"/>
        <v>0</v>
      </c>
    </row>
    <row r="121" spans="2:16" x14ac:dyDescent="0.55000000000000004">
      <c r="B121" s="88"/>
      <c r="C121" s="88"/>
      <c r="D121" s="38" t="s">
        <v>482</v>
      </c>
      <c r="E121" s="21"/>
      <c r="F121" s="21"/>
      <c r="G121" s="21"/>
      <c r="H121" s="21"/>
      <c r="I121" s="21"/>
      <c r="J121" s="21"/>
      <c r="K121" s="21"/>
      <c r="L121" s="21"/>
      <c r="M121" s="21"/>
      <c r="N121" s="21">
        <f t="shared" si="16"/>
        <v>0</v>
      </c>
      <c r="O121" s="21"/>
      <c r="P121" s="21">
        <f t="shared" si="17"/>
        <v>0</v>
      </c>
    </row>
    <row r="122" spans="2:16" x14ac:dyDescent="0.55000000000000004">
      <c r="B122" s="88"/>
      <c r="C122" s="88"/>
      <c r="D122" s="38" t="s">
        <v>483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>
        <f t="shared" si="16"/>
        <v>0</v>
      </c>
      <c r="O122" s="21"/>
      <c r="P122" s="21">
        <f t="shared" si="17"/>
        <v>0</v>
      </c>
    </row>
    <row r="123" spans="2:16" x14ac:dyDescent="0.55000000000000004">
      <c r="B123" s="88"/>
      <c r="C123" s="88"/>
      <c r="D123" s="38" t="s">
        <v>484</v>
      </c>
      <c r="E123" s="21"/>
      <c r="F123" s="21"/>
      <c r="G123" s="21"/>
      <c r="H123" s="21">
        <v>7717</v>
      </c>
      <c r="I123" s="21"/>
      <c r="J123" s="21">
        <v>357544</v>
      </c>
      <c r="K123" s="21">
        <v>18815</v>
      </c>
      <c r="L123" s="21"/>
      <c r="M123" s="21"/>
      <c r="N123" s="21">
        <f t="shared" si="16"/>
        <v>384076</v>
      </c>
      <c r="O123" s="21"/>
      <c r="P123" s="21">
        <f t="shared" si="17"/>
        <v>384076</v>
      </c>
    </row>
    <row r="124" spans="2:16" x14ac:dyDescent="0.55000000000000004">
      <c r="B124" s="88"/>
      <c r="C124" s="88"/>
      <c r="D124" s="38" t="s">
        <v>485</v>
      </c>
      <c r="E124" s="21">
        <f t="shared" ref="E124:M124" si="29">+E125+E126+E127</f>
        <v>0</v>
      </c>
      <c r="F124" s="21">
        <f t="shared" si="29"/>
        <v>0</v>
      </c>
      <c r="G124" s="21">
        <f t="shared" si="29"/>
        <v>0</v>
      </c>
      <c r="H124" s="21">
        <f t="shared" si="29"/>
        <v>0</v>
      </c>
      <c r="I124" s="21">
        <f t="shared" si="29"/>
        <v>0</v>
      </c>
      <c r="J124" s="21">
        <f t="shared" si="29"/>
        <v>0</v>
      </c>
      <c r="K124" s="21">
        <f t="shared" si="29"/>
        <v>0</v>
      </c>
      <c r="L124" s="21">
        <f t="shared" si="29"/>
        <v>0</v>
      </c>
      <c r="M124" s="21">
        <f t="shared" si="29"/>
        <v>0</v>
      </c>
      <c r="N124" s="21">
        <f t="shared" si="16"/>
        <v>0</v>
      </c>
      <c r="O124" s="21">
        <f>+O125+O126+O127</f>
        <v>0</v>
      </c>
      <c r="P124" s="21">
        <f t="shared" si="17"/>
        <v>0</v>
      </c>
    </row>
    <row r="125" spans="2:16" x14ac:dyDescent="0.55000000000000004">
      <c r="B125" s="88"/>
      <c r="C125" s="88"/>
      <c r="D125" s="38" t="s">
        <v>486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>
        <f t="shared" si="16"/>
        <v>0</v>
      </c>
      <c r="O125" s="21"/>
      <c r="P125" s="21">
        <f t="shared" si="17"/>
        <v>0</v>
      </c>
    </row>
    <row r="126" spans="2:16" x14ac:dyDescent="0.55000000000000004">
      <c r="B126" s="88"/>
      <c r="C126" s="88"/>
      <c r="D126" s="38" t="s">
        <v>487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>
        <f t="shared" si="16"/>
        <v>0</v>
      </c>
      <c r="O126" s="21"/>
      <c r="P126" s="21">
        <f t="shared" si="17"/>
        <v>0</v>
      </c>
    </row>
    <row r="127" spans="2:16" x14ac:dyDescent="0.55000000000000004">
      <c r="B127" s="88"/>
      <c r="C127" s="88"/>
      <c r="D127" s="38" t="s">
        <v>488</v>
      </c>
      <c r="E127" s="21"/>
      <c r="F127" s="21"/>
      <c r="G127" s="21"/>
      <c r="H127" s="21"/>
      <c r="I127" s="21"/>
      <c r="J127" s="21"/>
      <c r="K127" s="21"/>
      <c r="L127" s="21"/>
      <c r="M127" s="21"/>
      <c r="N127" s="21">
        <f t="shared" si="16"/>
        <v>0</v>
      </c>
      <c r="O127" s="21"/>
      <c r="P127" s="21">
        <f t="shared" si="17"/>
        <v>0</v>
      </c>
    </row>
    <row r="128" spans="2:16" x14ac:dyDescent="0.55000000000000004">
      <c r="B128" s="88"/>
      <c r="C128" s="88"/>
      <c r="D128" s="38" t="s">
        <v>489</v>
      </c>
      <c r="E128" s="21">
        <f t="shared" ref="E128:M128" si="30">+E129+E130</f>
        <v>0</v>
      </c>
      <c r="F128" s="21">
        <f t="shared" si="30"/>
        <v>0</v>
      </c>
      <c r="G128" s="21">
        <f t="shared" si="30"/>
        <v>0</v>
      </c>
      <c r="H128" s="21">
        <f t="shared" si="30"/>
        <v>0</v>
      </c>
      <c r="I128" s="21">
        <f t="shared" si="30"/>
        <v>0</v>
      </c>
      <c r="J128" s="21">
        <f t="shared" si="30"/>
        <v>0</v>
      </c>
      <c r="K128" s="21">
        <f t="shared" si="30"/>
        <v>0</v>
      </c>
      <c r="L128" s="21">
        <f t="shared" si="30"/>
        <v>0</v>
      </c>
      <c r="M128" s="21">
        <f t="shared" si="30"/>
        <v>0</v>
      </c>
      <c r="N128" s="21">
        <f t="shared" si="16"/>
        <v>0</v>
      </c>
      <c r="O128" s="21">
        <f>+O129+O130</f>
        <v>0</v>
      </c>
      <c r="P128" s="21">
        <f t="shared" si="17"/>
        <v>0</v>
      </c>
    </row>
    <row r="129" spans="2:16" x14ac:dyDescent="0.55000000000000004">
      <c r="B129" s="88"/>
      <c r="C129" s="88"/>
      <c r="D129" s="38" t="s">
        <v>424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>
        <f t="shared" si="16"/>
        <v>0</v>
      </c>
      <c r="O129" s="21"/>
      <c r="P129" s="21">
        <f t="shared" si="17"/>
        <v>0</v>
      </c>
    </row>
    <row r="130" spans="2:16" x14ac:dyDescent="0.55000000000000004">
      <c r="B130" s="88"/>
      <c r="C130" s="88"/>
      <c r="D130" s="38" t="s">
        <v>490</v>
      </c>
      <c r="E130" s="21"/>
      <c r="F130" s="21"/>
      <c r="G130" s="21"/>
      <c r="H130" s="21"/>
      <c r="I130" s="21"/>
      <c r="J130" s="21"/>
      <c r="K130" s="21"/>
      <c r="L130" s="21"/>
      <c r="M130" s="21"/>
      <c r="N130" s="21">
        <f t="shared" si="16"/>
        <v>0</v>
      </c>
      <c r="O130" s="21"/>
      <c r="P130" s="21">
        <f t="shared" si="17"/>
        <v>0</v>
      </c>
    </row>
    <row r="131" spans="2:16" x14ac:dyDescent="0.55000000000000004">
      <c r="B131" s="88"/>
      <c r="C131" s="88"/>
      <c r="D131" s="38" t="s">
        <v>445</v>
      </c>
      <c r="E131" s="21">
        <f t="shared" ref="E131:M131" si="31">+E132+E133+E134+E135+E136</f>
        <v>0</v>
      </c>
      <c r="F131" s="21">
        <f t="shared" si="31"/>
        <v>0</v>
      </c>
      <c r="G131" s="21">
        <f t="shared" si="31"/>
        <v>0</v>
      </c>
      <c r="H131" s="21">
        <f t="shared" si="31"/>
        <v>0</v>
      </c>
      <c r="I131" s="21">
        <f t="shared" si="31"/>
        <v>0</v>
      </c>
      <c r="J131" s="21">
        <f t="shared" si="31"/>
        <v>0</v>
      </c>
      <c r="K131" s="21">
        <f t="shared" si="31"/>
        <v>0</v>
      </c>
      <c r="L131" s="21">
        <f t="shared" si="31"/>
        <v>0</v>
      </c>
      <c r="M131" s="21">
        <f t="shared" si="31"/>
        <v>0</v>
      </c>
      <c r="N131" s="21">
        <f t="shared" si="16"/>
        <v>0</v>
      </c>
      <c r="O131" s="21">
        <f>+O132+O133+O134+O135+O136</f>
        <v>0</v>
      </c>
      <c r="P131" s="21">
        <f t="shared" si="17"/>
        <v>0</v>
      </c>
    </row>
    <row r="132" spans="2:16" x14ac:dyDescent="0.55000000000000004">
      <c r="B132" s="88"/>
      <c r="C132" s="88"/>
      <c r="D132" s="38" t="s">
        <v>446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>
        <f t="shared" si="16"/>
        <v>0</v>
      </c>
      <c r="O132" s="21"/>
      <c r="P132" s="21">
        <f t="shared" si="17"/>
        <v>0</v>
      </c>
    </row>
    <row r="133" spans="2:16" x14ac:dyDescent="0.55000000000000004">
      <c r="B133" s="88"/>
      <c r="C133" s="88"/>
      <c r="D133" s="38" t="s">
        <v>447</v>
      </c>
      <c r="E133" s="21"/>
      <c r="F133" s="21"/>
      <c r="G133" s="21"/>
      <c r="H133" s="21"/>
      <c r="I133" s="21"/>
      <c r="J133" s="21"/>
      <c r="K133" s="21"/>
      <c r="L133" s="21"/>
      <c r="M133" s="21"/>
      <c r="N133" s="21">
        <f t="shared" si="16"/>
        <v>0</v>
      </c>
      <c r="O133" s="21"/>
      <c r="P133" s="21">
        <f t="shared" si="17"/>
        <v>0</v>
      </c>
    </row>
    <row r="134" spans="2:16" x14ac:dyDescent="0.55000000000000004">
      <c r="B134" s="88"/>
      <c r="C134" s="88"/>
      <c r="D134" s="38" t="s">
        <v>450</v>
      </c>
      <c r="E134" s="21"/>
      <c r="F134" s="21"/>
      <c r="G134" s="21"/>
      <c r="H134" s="21"/>
      <c r="I134" s="21"/>
      <c r="J134" s="21"/>
      <c r="K134" s="21"/>
      <c r="L134" s="21"/>
      <c r="M134" s="21"/>
      <c r="N134" s="21">
        <f t="shared" si="16"/>
        <v>0</v>
      </c>
      <c r="O134" s="21"/>
      <c r="P134" s="21">
        <f t="shared" si="17"/>
        <v>0</v>
      </c>
    </row>
    <row r="135" spans="2:16" x14ac:dyDescent="0.55000000000000004">
      <c r="B135" s="88"/>
      <c r="C135" s="88"/>
      <c r="D135" s="38" t="s">
        <v>451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>
        <f t="shared" si="16"/>
        <v>0</v>
      </c>
      <c r="O135" s="21"/>
      <c r="P135" s="21">
        <f t="shared" si="17"/>
        <v>0</v>
      </c>
    </row>
    <row r="136" spans="2:16" x14ac:dyDescent="0.55000000000000004">
      <c r="B136" s="88"/>
      <c r="C136" s="88"/>
      <c r="D136" s="38" t="s">
        <v>452</v>
      </c>
      <c r="E136" s="21"/>
      <c r="F136" s="21"/>
      <c r="G136" s="21"/>
      <c r="H136" s="21"/>
      <c r="I136" s="21"/>
      <c r="J136" s="21"/>
      <c r="K136" s="21"/>
      <c r="L136" s="21"/>
      <c r="M136" s="21"/>
      <c r="N136" s="21">
        <f t="shared" ref="N136:N199" si="32">+E136+F136+G136+H136+I136+J136+K136+L136+M136</f>
        <v>0</v>
      </c>
      <c r="O136" s="21"/>
      <c r="P136" s="21">
        <f t="shared" ref="P136:P199" si="33">N136-ABS(O136)</f>
        <v>0</v>
      </c>
    </row>
    <row r="137" spans="2:16" x14ac:dyDescent="0.55000000000000004">
      <c r="B137" s="88"/>
      <c r="C137" s="88"/>
      <c r="D137" s="38" t="s">
        <v>149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>
        <f t="shared" si="32"/>
        <v>0</v>
      </c>
      <c r="O137" s="21"/>
      <c r="P137" s="21">
        <f t="shared" si="33"/>
        <v>0</v>
      </c>
    </row>
    <row r="138" spans="2:16" x14ac:dyDescent="0.55000000000000004">
      <c r="B138" s="88"/>
      <c r="C138" s="88"/>
      <c r="D138" s="38" t="s">
        <v>331</v>
      </c>
      <c r="E138" s="21">
        <f t="shared" ref="E138:M138" si="34">+E139+E142+E143+E144</f>
        <v>0</v>
      </c>
      <c r="F138" s="21">
        <f t="shared" si="34"/>
        <v>0</v>
      </c>
      <c r="G138" s="21">
        <f t="shared" si="34"/>
        <v>0</v>
      </c>
      <c r="H138" s="21">
        <f t="shared" si="34"/>
        <v>0</v>
      </c>
      <c r="I138" s="21">
        <f t="shared" si="34"/>
        <v>0</v>
      </c>
      <c r="J138" s="21">
        <f t="shared" si="34"/>
        <v>0</v>
      </c>
      <c r="K138" s="21">
        <f t="shared" si="34"/>
        <v>0</v>
      </c>
      <c r="L138" s="21">
        <f t="shared" si="34"/>
        <v>0</v>
      </c>
      <c r="M138" s="21">
        <f t="shared" si="34"/>
        <v>0</v>
      </c>
      <c r="N138" s="21">
        <f t="shared" si="32"/>
        <v>0</v>
      </c>
      <c r="O138" s="21">
        <f>+O139+O142+O143+O144</f>
        <v>0</v>
      </c>
      <c r="P138" s="21">
        <f t="shared" si="33"/>
        <v>0</v>
      </c>
    </row>
    <row r="139" spans="2:16" x14ac:dyDescent="0.55000000000000004">
      <c r="B139" s="88"/>
      <c r="C139" s="88"/>
      <c r="D139" s="38" t="s">
        <v>457</v>
      </c>
      <c r="E139" s="21">
        <f t="shared" ref="E139:M139" si="35">+E140+E141</f>
        <v>0</v>
      </c>
      <c r="F139" s="21">
        <f t="shared" si="35"/>
        <v>0</v>
      </c>
      <c r="G139" s="21">
        <f t="shared" si="35"/>
        <v>0</v>
      </c>
      <c r="H139" s="21">
        <f t="shared" si="35"/>
        <v>0</v>
      </c>
      <c r="I139" s="21">
        <f t="shared" si="35"/>
        <v>0</v>
      </c>
      <c r="J139" s="21">
        <f t="shared" si="35"/>
        <v>0</v>
      </c>
      <c r="K139" s="21">
        <f t="shared" si="35"/>
        <v>0</v>
      </c>
      <c r="L139" s="21">
        <f t="shared" si="35"/>
        <v>0</v>
      </c>
      <c r="M139" s="21">
        <f t="shared" si="35"/>
        <v>0</v>
      </c>
      <c r="N139" s="21">
        <f t="shared" si="32"/>
        <v>0</v>
      </c>
      <c r="O139" s="21">
        <f>+O140+O141</f>
        <v>0</v>
      </c>
      <c r="P139" s="21">
        <f t="shared" si="33"/>
        <v>0</v>
      </c>
    </row>
    <row r="140" spans="2:16" x14ac:dyDescent="0.55000000000000004">
      <c r="B140" s="88"/>
      <c r="C140" s="88"/>
      <c r="D140" s="38" t="s">
        <v>454</v>
      </c>
      <c r="E140" s="21"/>
      <c r="F140" s="21"/>
      <c r="G140" s="21"/>
      <c r="H140" s="21"/>
      <c r="I140" s="21"/>
      <c r="J140" s="21"/>
      <c r="K140" s="21"/>
      <c r="L140" s="21"/>
      <c r="M140" s="21"/>
      <c r="N140" s="21">
        <f t="shared" si="32"/>
        <v>0</v>
      </c>
      <c r="O140" s="21"/>
      <c r="P140" s="21">
        <f t="shared" si="33"/>
        <v>0</v>
      </c>
    </row>
    <row r="141" spans="2:16" x14ac:dyDescent="0.55000000000000004">
      <c r="B141" s="88"/>
      <c r="C141" s="88"/>
      <c r="D141" s="38" t="s">
        <v>430</v>
      </c>
      <c r="E141" s="21"/>
      <c r="F141" s="21"/>
      <c r="G141" s="21"/>
      <c r="H141" s="21"/>
      <c r="I141" s="21"/>
      <c r="J141" s="21"/>
      <c r="K141" s="21"/>
      <c r="L141" s="21"/>
      <c r="M141" s="21"/>
      <c r="N141" s="21">
        <f t="shared" si="32"/>
        <v>0</v>
      </c>
      <c r="O141" s="21"/>
      <c r="P141" s="21">
        <f t="shared" si="33"/>
        <v>0</v>
      </c>
    </row>
    <row r="142" spans="2:16" x14ac:dyDescent="0.55000000000000004">
      <c r="B142" s="88"/>
      <c r="C142" s="88"/>
      <c r="D142" s="38" t="s">
        <v>491</v>
      </c>
      <c r="E142" s="21"/>
      <c r="F142" s="21"/>
      <c r="G142" s="21"/>
      <c r="H142" s="21"/>
      <c r="I142" s="21"/>
      <c r="J142" s="21"/>
      <c r="K142" s="21"/>
      <c r="L142" s="21"/>
      <c r="M142" s="21"/>
      <c r="N142" s="21">
        <f t="shared" si="32"/>
        <v>0</v>
      </c>
      <c r="O142" s="21"/>
      <c r="P142" s="21">
        <f t="shared" si="33"/>
        <v>0</v>
      </c>
    </row>
    <row r="143" spans="2:16" x14ac:dyDescent="0.55000000000000004">
      <c r="B143" s="88"/>
      <c r="C143" s="88"/>
      <c r="D143" s="38" t="s">
        <v>484</v>
      </c>
      <c r="E143" s="21"/>
      <c r="F143" s="21"/>
      <c r="G143" s="21"/>
      <c r="H143" s="21"/>
      <c r="I143" s="21"/>
      <c r="J143" s="21"/>
      <c r="K143" s="21"/>
      <c r="L143" s="21"/>
      <c r="M143" s="21"/>
      <c r="N143" s="21">
        <f t="shared" si="32"/>
        <v>0</v>
      </c>
      <c r="O143" s="21"/>
      <c r="P143" s="21">
        <f t="shared" si="33"/>
        <v>0</v>
      </c>
    </row>
    <row r="144" spans="2:16" x14ac:dyDescent="0.55000000000000004">
      <c r="B144" s="88"/>
      <c r="C144" s="88"/>
      <c r="D144" s="38" t="s">
        <v>445</v>
      </c>
      <c r="E144" s="21">
        <f t="shared" ref="E144:M144" si="36">+E145+E146+E147+E148+E149</f>
        <v>0</v>
      </c>
      <c r="F144" s="21">
        <f t="shared" si="36"/>
        <v>0</v>
      </c>
      <c r="G144" s="21">
        <f t="shared" si="36"/>
        <v>0</v>
      </c>
      <c r="H144" s="21">
        <f t="shared" si="36"/>
        <v>0</v>
      </c>
      <c r="I144" s="21">
        <f t="shared" si="36"/>
        <v>0</v>
      </c>
      <c r="J144" s="21">
        <f t="shared" si="36"/>
        <v>0</v>
      </c>
      <c r="K144" s="21">
        <f t="shared" si="36"/>
        <v>0</v>
      </c>
      <c r="L144" s="21">
        <f t="shared" si="36"/>
        <v>0</v>
      </c>
      <c r="M144" s="21">
        <f t="shared" si="36"/>
        <v>0</v>
      </c>
      <c r="N144" s="21">
        <f t="shared" si="32"/>
        <v>0</v>
      </c>
      <c r="O144" s="21">
        <f>+O145+O146+O147+O148+O149</f>
        <v>0</v>
      </c>
      <c r="P144" s="21">
        <f t="shared" si="33"/>
        <v>0</v>
      </c>
    </row>
    <row r="145" spans="2:16" x14ac:dyDescent="0.55000000000000004">
      <c r="B145" s="88"/>
      <c r="C145" s="88"/>
      <c r="D145" s="38" t="s">
        <v>446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>
        <f t="shared" si="32"/>
        <v>0</v>
      </c>
      <c r="O145" s="21"/>
      <c r="P145" s="21">
        <f t="shared" si="33"/>
        <v>0</v>
      </c>
    </row>
    <row r="146" spans="2:16" x14ac:dyDescent="0.55000000000000004">
      <c r="B146" s="88"/>
      <c r="C146" s="88"/>
      <c r="D146" s="38" t="s">
        <v>447</v>
      </c>
      <c r="E146" s="21"/>
      <c r="F146" s="21"/>
      <c r="G146" s="21"/>
      <c r="H146" s="21"/>
      <c r="I146" s="21"/>
      <c r="J146" s="21"/>
      <c r="K146" s="21"/>
      <c r="L146" s="21"/>
      <c r="M146" s="21"/>
      <c r="N146" s="21">
        <f t="shared" si="32"/>
        <v>0</v>
      </c>
      <c r="O146" s="21"/>
      <c r="P146" s="21">
        <f t="shared" si="33"/>
        <v>0</v>
      </c>
    </row>
    <row r="147" spans="2:16" x14ac:dyDescent="0.55000000000000004">
      <c r="B147" s="88"/>
      <c r="C147" s="88"/>
      <c r="D147" s="38" t="s">
        <v>450</v>
      </c>
      <c r="E147" s="21"/>
      <c r="F147" s="21"/>
      <c r="G147" s="21"/>
      <c r="H147" s="21"/>
      <c r="I147" s="21"/>
      <c r="J147" s="21"/>
      <c r="K147" s="21"/>
      <c r="L147" s="21"/>
      <c r="M147" s="21"/>
      <c r="N147" s="21">
        <f t="shared" si="32"/>
        <v>0</v>
      </c>
      <c r="O147" s="21"/>
      <c r="P147" s="21">
        <f t="shared" si="33"/>
        <v>0</v>
      </c>
    </row>
    <row r="148" spans="2:16" x14ac:dyDescent="0.55000000000000004">
      <c r="B148" s="88"/>
      <c r="C148" s="88"/>
      <c r="D148" s="38" t="s">
        <v>451</v>
      </c>
      <c r="E148" s="21"/>
      <c r="F148" s="21"/>
      <c r="G148" s="21"/>
      <c r="H148" s="21"/>
      <c r="I148" s="21"/>
      <c r="J148" s="21"/>
      <c r="K148" s="21"/>
      <c r="L148" s="21"/>
      <c r="M148" s="21"/>
      <c r="N148" s="21">
        <f t="shared" si="32"/>
        <v>0</v>
      </c>
      <c r="O148" s="21"/>
      <c r="P148" s="21">
        <f t="shared" si="33"/>
        <v>0</v>
      </c>
    </row>
    <row r="149" spans="2:16" x14ac:dyDescent="0.55000000000000004">
      <c r="B149" s="88"/>
      <c r="C149" s="88"/>
      <c r="D149" s="38" t="s">
        <v>452</v>
      </c>
      <c r="E149" s="21"/>
      <c r="F149" s="21"/>
      <c r="G149" s="21"/>
      <c r="H149" s="21"/>
      <c r="I149" s="21"/>
      <c r="J149" s="21"/>
      <c r="K149" s="21"/>
      <c r="L149" s="21"/>
      <c r="M149" s="21"/>
      <c r="N149" s="21">
        <f t="shared" si="32"/>
        <v>0</v>
      </c>
      <c r="O149" s="21"/>
      <c r="P149" s="21">
        <f t="shared" si="33"/>
        <v>0</v>
      </c>
    </row>
    <row r="150" spans="2:16" x14ac:dyDescent="0.55000000000000004">
      <c r="B150" s="88"/>
      <c r="C150" s="88"/>
      <c r="D150" s="38" t="s">
        <v>332</v>
      </c>
      <c r="E150" s="21">
        <f t="shared" ref="E150:M150" si="37">+E151+E152+E153+E154+E155+E156+E157+E158+E159+E160+E163+E169</f>
        <v>0</v>
      </c>
      <c r="F150" s="21">
        <f t="shared" si="37"/>
        <v>0</v>
      </c>
      <c r="G150" s="21">
        <f t="shared" si="37"/>
        <v>0</v>
      </c>
      <c r="H150" s="21">
        <f t="shared" si="37"/>
        <v>0</v>
      </c>
      <c r="I150" s="21">
        <f t="shared" si="37"/>
        <v>0</v>
      </c>
      <c r="J150" s="21">
        <f t="shared" si="37"/>
        <v>0</v>
      </c>
      <c r="K150" s="21">
        <f t="shared" si="37"/>
        <v>0</v>
      </c>
      <c r="L150" s="21">
        <f t="shared" si="37"/>
        <v>0</v>
      </c>
      <c r="M150" s="21">
        <f t="shared" si="37"/>
        <v>0</v>
      </c>
      <c r="N150" s="21">
        <f t="shared" si="32"/>
        <v>0</v>
      </c>
      <c r="O150" s="21">
        <f>+O151+O152+O153+O154+O155+O156+O157+O158+O159+O160+O163+O169</f>
        <v>0</v>
      </c>
      <c r="P150" s="21">
        <f t="shared" si="33"/>
        <v>0</v>
      </c>
    </row>
    <row r="151" spans="2:16" x14ac:dyDescent="0.55000000000000004">
      <c r="B151" s="88"/>
      <c r="C151" s="88"/>
      <c r="D151" s="38" t="s">
        <v>492</v>
      </c>
      <c r="E151" s="21"/>
      <c r="F151" s="21"/>
      <c r="G151" s="21"/>
      <c r="H151" s="21"/>
      <c r="I151" s="21"/>
      <c r="J151" s="21"/>
      <c r="K151" s="21"/>
      <c r="L151" s="21"/>
      <c r="M151" s="21"/>
      <c r="N151" s="21">
        <f t="shared" si="32"/>
        <v>0</v>
      </c>
      <c r="O151" s="21"/>
      <c r="P151" s="21">
        <f t="shared" si="33"/>
        <v>0</v>
      </c>
    </row>
    <row r="152" spans="2:16" x14ac:dyDescent="0.55000000000000004">
      <c r="B152" s="88"/>
      <c r="C152" s="88"/>
      <c r="D152" s="38" t="s">
        <v>493</v>
      </c>
      <c r="E152" s="21"/>
      <c r="F152" s="21"/>
      <c r="G152" s="21"/>
      <c r="H152" s="21"/>
      <c r="I152" s="21"/>
      <c r="J152" s="21"/>
      <c r="K152" s="21"/>
      <c r="L152" s="21"/>
      <c r="M152" s="21"/>
      <c r="N152" s="21">
        <f t="shared" si="32"/>
        <v>0</v>
      </c>
      <c r="O152" s="21"/>
      <c r="P152" s="21">
        <f t="shared" si="33"/>
        <v>0</v>
      </c>
    </row>
    <row r="153" spans="2:16" x14ac:dyDescent="0.55000000000000004">
      <c r="B153" s="88"/>
      <c r="C153" s="88"/>
      <c r="D153" s="38" t="s">
        <v>494</v>
      </c>
      <c r="E153" s="21"/>
      <c r="F153" s="21"/>
      <c r="G153" s="21"/>
      <c r="H153" s="21"/>
      <c r="I153" s="21"/>
      <c r="J153" s="21"/>
      <c r="K153" s="21"/>
      <c r="L153" s="21"/>
      <c r="M153" s="21"/>
      <c r="N153" s="21">
        <f t="shared" si="32"/>
        <v>0</v>
      </c>
      <c r="O153" s="21"/>
      <c r="P153" s="21">
        <f t="shared" si="33"/>
        <v>0</v>
      </c>
    </row>
    <row r="154" spans="2:16" x14ac:dyDescent="0.55000000000000004">
      <c r="B154" s="88"/>
      <c r="C154" s="88"/>
      <c r="D154" s="38" t="s">
        <v>495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>
        <f t="shared" si="32"/>
        <v>0</v>
      </c>
      <c r="O154" s="21"/>
      <c r="P154" s="21">
        <f t="shared" si="33"/>
        <v>0</v>
      </c>
    </row>
    <row r="155" spans="2:16" x14ac:dyDescent="0.55000000000000004">
      <c r="B155" s="88"/>
      <c r="C155" s="88"/>
      <c r="D155" s="38" t="s">
        <v>496</v>
      </c>
      <c r="E155" s="21"/>
      <c r="F155" s="21"/>
      <c r="G155" s="21"/>
      <c r="H155" s="21"/>
      <c r="I155" s="21"/>
      <c r="J155" s="21"/>
      <c r="K155" s="21"/>
      <c r="L155" s="21"/>
      <c r="M155" s="21"/>
      <c r="N155" s="21">
        <f t="shared" si="32"/>
        <v>0</v>
      </c>
      <c r="O155" s="21"/>
      <c r="P155" s="21">
        <f t="shared" si="33"/>
        <v>0</v>
      </c>
    </row>
    <row r="156" spans="2:16" x14ac:dyDescent="0.55000000000000004">
      <c r="B156" s="88"/>
      <c r="C156" s="88"/>
      <c r="D156" s="38" t="s">
        <v>497</v>
      </c>
      <c r="E156" s="21"/>
      <c r="F156" s="21"/>
      <c r="G156" s="21"/>
      <c r="H156" s="21"/>
      <c r="I156" s="21"/>
      <c r="J156" s="21"/>
      <c r="K156" s="21"/>
      <c r="L156" s="21"/>
      <c r="M156" s="21"/>
      <c r="N156" s="21">
        <f t="shared" si="32"/>
        <v>0</v>
      </c>
      <c r="O156" s="21"/>
      <c r="P156" s="21">
        <f t="shared" si="33"/>
        <v>0</v>
      </c>
    </row>
    <row r="157" spans="2:16" x14ac:dyDescent="0.55000000000000004">
      <c r="B157" s="88"/>
      <c r="C157" s="88"/>
      <c r="D157" s="38" t="s">
        <v>498</v>
      </c>
      <c r="E157" s="21"/>
      <c r="F157" s="21"/>
      <c r="G157" s="21"/>
      <c r="H157" s="21"/>
      <c r="I157" s="21"/>
      <c r="J157" s="21"/>
      <c r="K157" s="21"/>
      <c r="L157" s="21"/>
      <c r="M157" s="21"/>
      <c r="N157" s="21">
        <f t="shared" si="32"/>
        <v>0</v>
      </c>
      <c r="O157" s="21"/>
      <c r="P157" s="21">
        <f t="shared" si="33"/>
        <v>0</v>
      </c>
    </row>
    <row r="158" spans="2:16" x14ac:dyDescent="0.55000000000000004">
      <c r="B158" s="88"/>
      <c r="C158" s="88"/>
      <c r="D158" s="38" t="s">
        <v>499</v>
      </c>
      <c r="E158" s="21"/>
      <c r="F158" s="21"/>
      <c r="G158" s="21"/>
      <c r="H158" s="21"/>
      <c r="I158" s="21"/>
      <c r="J158" s="21"/>
      <c r="K158" s="21"/>
      <c r="L158" s="21"/>
      <c r="M158" s="21"/>
      <c r="N158" s="21">
        <f t="shared" si="32"/>
        <v>0</v>
      </c>
      <c r="O158" s="21"/>
      <c r="P158" s="21">
        <f t="shared" si="33"/>
        <v>0</v>
      </c>
    </row>
    <row r="159" spans="2:16" x14ac:dyDescent="0.55000000000000004">
      <c r="B159" s="88"/>
      <c r="C159" s="88"/>
      <c r="D159" s="38" t="s">
        <v>500</v>
      </c>
      <c r="E159" s="21"/>
      <c r="F159" s="21"/>
      <c r="G159" s="21"/>
      <c r="H159" s="21"/>
      <c r="I159" s="21"/>
      <c r="J159" s="21"/>
      <c r="K159" s="21"/>
      <c r="L159" s="21"/>
      <c r="M159" s="21"/>
      <c r="N159" s="21">
        <f t="shared" si="32"/>
        <v>0</v>
      </c>
      <c r="O159" s="21"/>
      <c r="P159" s="21">
        <f t="shared" si="33"/>
        <v>0</v>
      </c>
    </row>
    <row r="160" spans="2:16" x14ac:dyDescent="0.55000000000000004">
      <c r="B160" s="88"/>
      <c r="C160" s="88"/>
      <c r="D160" s="38" t="s">
        <v>501</v>
      </c>
      <c r="E160" s="21">
        <f t="shared" ref="E160:M160" si="38">+E161+E162</f>
        <v>0</v>
      </c>
      <c r="F160" s="21">
        <f t="shared" si="38"/>
        <v>0</v>
      </c>
      <c r="G160" s="21">
        <f t="shared" si="38"/>
        <v>0</v>
      </c>
      <c r="H160" s="21">
        <f t="shared" si="38"/>
        <v>0</v>
      </c>
      <c r="I160" s="21">
        <f t="shared" si="38"/>
        <v>0</v>
      </c>
      <c r="J160" s="21">
        <f t="shared" si="38"/>
        <v>0</v>
      </c>
      <c r="K160" s="21">
        <f t="shared" si="38"/>
        <v>0</v>
      </c>
      <c r="L160" s="21">
        <f t="shared" si="38"/>
        <v>0</v>
      </c>
      <c r="M160" s="21">
        <f t="shared" si="38"/>
        <v>0</v>
      </c>
      <c r="N160" s="21">
        <f t="shared" si="32"/>
        <v>0</v>
      </c>
      <c r="O160" s="21">
        <f>+O161+O162</f>
        <v>0</v>
      </c>
      <c r="P160" s="21">
        <f t="shared" si="33"/>
        <v>0</v>
      </c>
    </row>
    <row r="161" spans="2:16" x14ac:dyDescent="0.55000000000000004">
      <c r="B161" s="88"/>
      <c r="C161" s="88"/>
      <c r="D161" s="38" t="s">
        <v>502</v>
      </c>
      <c r="E161" s="21"/>
      <c r="F161" s="21"/>
      <c r="G161" s="21"/>
      <c r="H161" s="21"/>
      <c r="I161" s="21"/>
      <c r="J161" s="21"/>
      <c r="K161" s="21"/>
      <c r="L161" s="21"/>
      <c r="M161" s="21"/>
      <c r="N161" s="21">
        <f t="shared" si="32"/>
        <v>0</v>
      </c>
      <c r="O161" s="21"/>
      <c r="P161" s="21">
        <f t="shared" si="33"/>
        <v>0</v>
      </c>
    </row>
    <row r="162" spans="2:16" x14ac:dyDescent="0.55000000000000004">
      <c r="B162" s="88"/>
      <c r="C162" s="88"/>
      <c r="D162" s="38" t="s">
        <v>503</v>
      </c>
      <c r="E162" s="21"/>
      <c r="F162" s="21"/>
      <c r="G162" s="21"/>
      <c r="H162" s="21"/>
      <c r="I162" s="21"/>
      <c r="J162" s="21"/>
      <c r="K162" s="21"/>
      <c r="L162" s="21"/>
      <c r="M162" s="21"/>
      <c r="N162" s="21">
        <f t="shared" si="32"/>
        <v>0</v>
      </c>
      <c r="O162" s="21"/>
      <c r="P162" s="21">
        <f t="shared" si="33"/>
        <v>0</v>
      </c>
    </row>
    <row r="163" spans="2:16" x14ac:dyDescent="0.55000000000000004">
      <c r="B163" s="88"/>
      <c r="C163" s="88"/>
      <c r="D163" s="38" t="s">
        <v>504</v>
      </c>
      <c r="E163" s="21">
        <f t="shared" ref="E163:M163" si="39">+E164+E165+E166+E167+E168</f>
        <v>0</v>
      </c>
      <c r="F163" s="21">
        <f t="shared" si="39"/>
        <v>0</v>
      </c>
      <c r="G163" s="21">
        <f t="shared" si="39"/>
        <v>0</v>
      </c>
      <c r="H163" s="21">
        <f t="shared" si="39"/>
        <v>0</v>
      </c>
      <c r="I163" s="21">
        <f t="shared" si="39"/>
        <v>0</v>
      </c>
      <c r="J163" s="21">
        <f t="shared" si="39"/>
        <v>0</v>
      </c>
      <c r="K163" s="21">
        <f t="shared" si="39"/>
        <v>0</v>
      </c>
      <c r="L163" s="21">
        <f t="shared" si="39"/>
        <v>0</v>
      </c>
      <c r="M163" s="21">
        <f t="shared" si="39"/>
        <v>0</v>
      </c>
      <c r="N163" s="21">
        <f t="shared" si="32"/>
        <v>0</v>
      </c>
      <c r="O163" s="21">
        <f>+O164+O165+O166+O167+O168</f>
        <v>0</v>
      </c>
      <c r="P163" s="21">
        <f t="shared" si="33"/>
        <v>0</v>
      </c>
    </row>
    <row r="164" spans="2:16" x14ac:dyDescent="0.55000000000000004">
      <c r="B164" s="88"/>
      <c r="C164" s="88"/>
      <c r="D164" s="38" t="s">
        <v>446</v>
      </c>
      <c r="E164" s="21"/>
      <c r="F164" s="21"/>
      <c r="G164" s="21"/>
      <c r="H164" s="21"/>
      <c r="I164" s="21"/>
      <c r="J164" s="21"/>
      <c r="K164" s="21"/>
      <c r="L164" s="21"/>
      <c r="M164" s="21"/>
      <c r="N164" s="21">
        <f t="shared" si="32"/>
        <v>0</v>
      </c>
      <c r="O164" s="21"/>
      <c r="P164" s="21">
        <f t="shared" si="33"/>
        <v>0</v>
      </c>
    </row>
    <row r="165" spans="2:16" x14ac:dyDescent="0.55000000000000004">
      <c r="B165" s="88"/>
      <c r="C165" s="88"/>
      <c r="D165" s="38" t="s">
        <v>447</v>
      </c>
      <c r="E165" s="21"/>
      <c r="F165" s="21"/>
      <c r="G165" s="21"/>
      <c r="H165" s="21"/>
      <c r="I165" s="21"/>
      <c r="J165" s="21"/>
      <c r="K165" s="21"/>
      <c r="L165" s="21"/>
      <c r="M165" s="21"/>
      <c r="N165" s="21">
        <f t="shared" si="32"/>
        <v>0</v>
      </c>
      <c r="O165" s="21"/>
      <c r="P165" s="21">
        <f t="shared" si="33"/>
        <v>0</v>
      </c>
    </row>
    <row r="166" spans="2:16" x14ac:dyDescent="0.55000000000000004">
      <c r="B166" s="88"/>
      <c r="C166" s="88"/>
      <c r="D166" s="38" t="s">
        <v>450</v>
      </c>
      <c r="E166" s="21"/>
      <c r="F166" s="21"/>
      <c r="G166" s="21"/>
      <c r="H166" s="21"/>
      <c r="I166" s="21"/>
      <c r="J166" s="21"/>
      <c r="K166" s="21"/>
      <c r="L166" s="21"/>
      <c r="M166" s="21"/>
      <c r="N166" s="21">
        <f t="shared" si="32"/>
        <v>0</v>
      </c>
      <c r="O166" s="21"/>
      <c r="P166" s="21">
        <f t="shared" si="33"/>
        <v>0</v>
      </c>
    </row>
    <row r="167" spans="2:16" x14ac:dyDescent="0.55000000000000004">
      <c r="B167" s="88"/>
      <c r="C167" s="88"/>
      <c r="D167" s="38" t="s">
        <v>451</v>
      </c>
      <c r="E167" s="21"/>
      <c r="F167" s="21"/>
      <c r="G167" s="21"/>
      <c r="H167" s="21"/>
      <c r="I167" s="21"/>
      <c r="J167" s="21"/>
      <c r="K167" s="21"/>
      <c r="L167" s="21"/>
      <c r="M167" s="21"/>
      <c r="N167" s="21">
        <f t="shared" si="32"/>
        <v>0</v>
      </c>
      <c r="O167" s="21"/>
      <c r="P167" s="21">
        <f t="shared" si="33"/>
        <v>0</v>
      </c>
    </row>
    <row r="168" spans="2:16" x14ac:dyDescent="0.55000000000000004">
      <c r="B168" s="88"/>
      <c r="C168" s="88"/>
      <c r="D168" s="38" t="s">
        <v>505</v>
      </c>
      <c r="E168" s="21"/>
      <c r="F168" s="21"/>
      <c r="G168" s="21"/>
      <c r="H168" s="21"/>
      <c r="I168" s="21"/>
      <c r="J168" s="21"/>
      <c r="K168" s="21"/>
      <c r="L168" s="21"/>
      <c r="M168" s="21"/>
      <c r="N168" s="21">
        <f t="shared" si="32"/>
        <v>0</v>
      </c>
      <c r="O168" s="21"/>
      <c r="P168" s="21">
        <f t="shared" si="33"/>
        <v>0</v>
      </c>
    </row>
    <row r="169" spans="2:16" x14ac:dyDescent="0.55000000000000004">
      <c r="B169" s="88"/>
      <c r="C169" s="88"/>
      <c r="D169" s="38" t="s">
        <v>149</v>
      </c>
      <c r="E169" s="21"/>
      <c r="F169" s="21"/>
      <c r="G169" s="21"/>
      <c r="H169" s="21"/>
      <c r="I169" s="21"/>
      <c r="J169" s="21"/>
      <c r="K169" s="21"/>
      <c r="L169" s="21"/>
      <c r="M169" s="21"/>
      <c r="N169" s="21">
        <f t="shared" si="32"/>
        <v>0</v>
      </c>
      <c r="O169" s="21"/>
      <c r="P169" s="21">
        <f t="shared" si="33"/>
        <v>0</v>
      </c>
    </row>
    <row r="170" spans="2:16" x14ac:dyDescent="0.55000000000000004">
      <c r="B170" s="88"/>
      <c r="C170" s="88"/>
      <c r="D170" s="38" t="s">
        <v>333</v>
      </c>
      <c r="E170" s="21">
        <f t="shared" ref="E170:M170" si="40">+E171</f>
        <v>0</v>
      </c>
      <c r="F170" s="21">
        <f t="shared" si="40"/>
        <v>0</v>
      </c>
      <c r="G170" s="21">
        <f t="shared" si="40"/>
        <v>0</v>
      </c>
      <c r="H170" s="21">
        <f t="shared" si="40"/>
        <v>0</v>
      </c>
      <c r="I170" s="21">
        <f t="shared" si="40"/>
        <v>0</v>
      </c>
      <c r="J170" s="21">
        <f t="shared" si="40"/>
        <v>0</v>
      </c>
      <c r="K170" s="21">
        <f t="shared" si="40"/>
        <v>0</v>
      </c>
      <c r="L170" s="21">
        <f t="shared" si="40"/>
        <v>0</v>
      </c>
      <c r="M170" s="21">
        <f t="shared" si="40"/>
        <v>0</v>
      </c>
      <c r="N170" s="21">
        <f t="shared" si="32"/>
        <v>0</v>
      </c>
      <c r="O170" s="21">
        <f>+O171</f>
        <v>0</v>
      </c>
      <c r="P170" s="21">
        <f t="shared" si="33"/>
        <v>0</v>
      </c>
    </row>
    <row r="171" spans="2:16" x14ac:dyDescent="0.55000000000000004">
      <c r="B171" s="88"/>
      <c r="C171" s="88"/>
      <c r="D171" s="38" t="s">
        <v>445</v>
      </c>
      <c r="E171" s="21">
        <f t="shared" ref="E171:M171" si="41">+E172+E173</f>
        <v>0</v>
      </c>
      <c r="F171" s="21">
        <f t="shared" si="41"/>
        <v>0</v>
      </c>
      <c r="G171" s="21">
        <f t="shared" si="41"/>
        <v>0</v>
      </c>
      <c r="H171" s="21">
        <f t="shared" si="41"/>
        <v>0</v>
      </c>
      <c r="I171" s="21">
        <f t="shared" si="41"/>
        <v>0</v>
      </c>
      <c r="J171" s="21">
        <f t="shared" si="41"/>
        <v>0</v>
      </c>
      <c r="K171" s="21">
        <f t="shared" si="41"/>
        <v>0</v>
      </c>
      <c r="L171" s="21">
        <f t="shared" si="41"/>
        <v>0</v>
      </c>
      <c r="M171" s="21">
        <f t="shared" si="41"/>
        <v>0</v>
      </c>
      <c r="N171" s="21">
        <f t="shared" si="32"/>
        <v>0</v>
      </c>
      <c r="O171" s="21">
        <f>+O172+O173</f>
        <v>0</v>
      </c>
      <c r="P171" s="21">
        <f t="shared" si="33"/>
        <v>0</v>
      </c>
    </row>
    <row r="172" spans="2:16" x14ac:dyDescent="0.55000000000000004">
      <c r="B172" s="88"/>
      <c r="C172" s="88"/>
      <c r="D172" s="38" t="s">
        <v>506</v>
      </c>
      <c r="E172" s="21"/>
      <c r="F172" s="21"/>
      <c r="G172" s="21"/>
      <c r="H172" s="21"/>
      <c r="I172" s="21"/>
      <c r="J172" s="21"/>
      <c r="K172" s="21"/>
      <c r="L172" s="21"/>
      <c r="M172" s="21"/>
      <c r="N172" s="21">
        <f t="shared" si="32"/>
        <v>0</v>
      </c>
      <c r="O172" s="21"/>
      <c r="P172" s="21">
        <f t="shared" si="33"/>
        <v>0</v>
      </c>
    </row>
    <row r="173" spans="2:16" x14ac:dyDescent="0.55000000000000004">
      <c r="B173" s="88"/>
      <c r="C173" s="88"/>
      <c r="D173" s="38" t="s">
        <v>507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>
        <f t="shared" si="32"/>
        <v>0</v>
      </c>
      <c r="O173" s="21"/>
      <c r="P173" s="21">
        <f t="shared" si="33"/>
        <v>0</v>
      </c>
    </row>
    <row r="174" spans="2:16" x14ac:dyDescent="0.55000000000000004">
      <c r="B174" s="88"/>
      <c r="C174" s="88"/>
      <c r="D174" s="38" t="s">
        <v>334</v>
      </c>
      <c r="E174" s="21">
        <f t="shared" ref="E174:M174" si="42">+E175</f>
        <v>0</v>
      </c>
      <c r="F174" s="21">
        <f t="shared" si="42"/>
        <v>0</v>
      </c>
      <c r="G174" s="21">
        <f t="shared" si="42"/>
        <v>0</v>
      </c>
      <c r="H174" s="21">
        <f t="shared" si="42"/>
        <v>0</v>
      </c>
      <c r="I174" s="21">
        <f t="shared" si="42"/>
        <v>0</v>
      </c>
      <c r="J174" s="21">
        <f t="shared" si="42"/>
        <v>0</v>
      </c>
      <c r="K174" s="21">
        <f t="shared" si="42"/>
        <v>0</v>
      </c>
      <c r="L174" s="21">
        <f t="shared" si="42"/>
        <v>0</v>
      </c>
      <c r="M174" s="21">
        <f t="shared" si="42"/>
        <v>0</v>
      </c>
      <c r="N174" s="21">
        <f t="shared" si="32"/>
        <v>0</v>
      </c>
      <c r="O174" s="21">
        <f>+O175</f>
        <v>0</v>
      </c>
      <c r="P174" s="21">
        <f t="shared" si="33"/>
        <v>0</v>
      </c>
    </row>
    <row r="175" spans="2:16" x14ac:dyDescent="0.55000000000000004">
      <c r="B175" s="88"/>
      <c r="C175" s="88"/>
      <c r="D175" s="38" t="s">
        <v>445</v>
      </c>
      <c r="E175" s="21">
        <f t="shared" ref="E175:M175" si="43">+E176+E177</f>
        <v>0</v>
      </c>
      <c r="F175" s="21">
        <f t="shared" si="43"/>
        <v>0</v>
      </c>
      <c r="G175" s="21">
        <f t="shared" si="43"/>
        <v>0</v>
      </c>
      <c r="H175" s="21">
        <f t="shared" si="43"/>
        <v>0</v>
      </c>
      <c r="I175" s="21">
        <f t="shared" si="43"/>
        <v>0</v>
      </c>
      <c r="J175" s="21">
        <f t="shared" si="43"/>
        <v>0</v>
      </c>
      <c r="K175" s="21">
        <f t="shared" si="43"/>
        <v>0</v>
      </c>
      <c r="L175" s="21">
        <f t="shared" si="43"/>
        <v>0</v>
      </c>
      <c r="M175" s="21">
        <f t="shared" si="43"/>
        <v>0</v>
      </c>
      <c r="N175" s="21">
        <f t="shared" si="32"/>
        <v>0</v>
      </c>
      <c r="O175" s="21">
        <f>+O176+O177</f>
        <v>0</v>
      </c>
      <c r="P175" s="21">
        <f t="shared" si="33"/>
        <v>0</v>
      </c>
    </row>
    <row r="176" spans="2:16" x14ac:dyDescent="0.55000000000000004">
      <c r="B176" s="88"/>
      <c r="C176" s="88"/>
      <c r="D176" s="38" t="s">
        <v>508</v>
      </c>
      <c r="E176" s="21"/>
      <c r="F176" s="21"/>
      <c r="G176" s="21"/>
      <c r="H176" s="21"/>
      <c r="I176" s="21"/>
      <c r="J176" s="21"/>
      <c r="K176" s="21"/>
      <c r="L176" s="21"/>
      <c r="M176" s="21"/>
      <c r="N176" s="21">
        <f t="shared" si="32"/>
        <v>0</v>
      </c>
      <c r="O176" s="21"/>
      <c r="P176" s="21">
        <f t="shared" si="33"/>
        <v>0</v>
      </c>
    </row>
    <row r="177" spans="2:16" x14ac:dyDescent="0.55000000000000004">
      <c r="B177" s="88"/>
      <c r="C177" s="88"/>
      <c r="D177" s="38" t="s">
        <v>507</v>
      </c>
      <c r="E177" s="21"/>
      <c r="F177" s="21"/>
      <c r="G177" s="21"/>
      <c r="H177" s="21"/>
      <c r="I177" s="21"/>
      <c r="J177" s="21"/>
      <c r="K177" s="21"/>
      <c r="L177" s="21"/>
      <c r="M177" s="21"/>
      <c r="N177" s="21">
        <f t="shared" si="32"/>
        <v>0</v>
      </c>
      <c r="O177" s="21"/>
      <c r="P177" s="21">
        <f t="shared" si="33"/>
        <v>0</v>
      </c>
    </row>
    <row r="178" spans="2:16" x14ac:dyDescent="0.55000000000000004">
      <c r="B178" s="88"/>
      <c r="C178" s="88"/>
      <c r="D178" s="38" t="s">
        <v>335</v>
      </c>
      <c r="E178" s="21">
        <f t="shared" ref="E178:M179" si="44">+E179</f>
        <v>0</v>
      </c>
      <c r="F178" s="21">
        <f t="shared" si="44"/>
        <v>0</v>
      </c>
      <c r="G178" s="21">
        <f t="shared" si="44"/>
        <v>0</v>
      </c>
      <c r="H178" s="21">
        <f t="shared" si="44"/>
        <v>0</v>
      </c>
      <c r="I178" s="21">
        <f t="shared" si="44"/>
        <v>0</v>
      </c>
      <c r="J178" s="21">
        <f t="shared" si="44"/>
        <v>0</v>
      </c>
      <c r="K178" s="21">
        <f t="shared" si="44"/>
        <v>0</v>
      </c>
      <c r="L178" s="21">
        <f t="shared" si="44"/>
        <v>0</v>
      </c>
      <c r="M178" s="21">
        <f t="shared" si="44"/>
        <v>0</v>
      </c>
      <c r="N178" s="21">
        <f t="shared" si="32"/>
        <v>0</v>
      </c>
      <c r="O178" s="21">
        <f>+O179</f>
        <v>0</v>
      </c>
      <c r="P178" s="21">
        <f t="shared" si="33"/>
        <v>0</v>
      </c>
    </row>
    <row r="179" spans="2:16" x14ac:dyDescent="0.55000000000000004">
      <c r="B179" s="88"/>
      <c r="C179" s="88"/>
      <c r="D179" s="38" t="s">
        <v>445</v>
      </c>
      <c r="E179" s="21">
        <f t="shared" si="44"/>
        <v>0</v>
      </c>
      <c r="F179" s="21">
        <f t="shared" si="44"/>
        <v>0</v>
      </c>
      <c r="G179" s="21">
        <f t="shared" si="44"/>
        <v>0</v>
      </c>
      <c r="H179" s="21">
        <f t="shared" si="44"/>
        <v>0</v>
      </c>
      <c r="I179" s="21">
        <f t="shared" si="44"/>
        <v>0</v>
      </c>
      <c r="J179" s="21">
        <f t="shared" si="44"/>
        <v>0</v>
      </c>
      <c r="K179" s="21">
        <f t="shared" si="44"/>
        <v>0</v>
      </c>
      <c r="L179" s="21">
        <f t="shared" si="44"/>
        <v>0</v>
      </c>
      <c r="M179" s="21">
        <f t="shared" si="44"/>
        <v>0</v>
      </c>
      <c r="N179" s="21">
        <f t="shared" si="32"/>
        <v>0</v>
      </c>
      <c r="O179" s="21">
        <f>+O180</f>
        <v>0</v>
      </c>
      <c r="P179" s="21">
        <f t="shared" si="33"/>
        <v>0</v>
      </c>
    </row>
    <row r="180" spans="2:16" x14ac:dyDescent="0.55000000000000004">
      <c r="B180" s="88"/>
      <c r="C180" s="88"/>
      <c r="D180" s="38" t="s">
        <v>507</v>
      </c>
      <c r="E180" s="21"/>
      <c r="F180" s="21"/>
      <c r="G180" s="21"/>
      <c r="H180" s="21"/>
      <c r="I180" s="21"/>
      <c r="J180" s="21"/>
      <c r="K180" s="21"/>
      <c r="L180" s="21"/>
      <c r="M180" s="21"/>
      <c r="N180" s="21">
        <f t="shared" si="32"/>
        <v>0</v>
      </c>
      <c r="O180" s="21"/>
      <c r="P180" s="21">
        <f t="shared" si="33"/>
        <v>0</v>
      </c>
    </row>
    <row r="181" spans="2:16" x14ac:dyDescent="0.55000000000000004">
      <c r="B181" s="88"/>
      <c r="C181" s="88"/>
      <c r="D181" s="38" t="s">
        <v>336</v>
      </c>
      <c r="E181" s="21">
        <f t="shared" ref="E181:M181" si="45">+E182</f>
        <v>0</v>
      </c>
      <c r="F181" s="21">
        <f t="shared" si="45"/>
        <v>0</v>
      </c>
      <c r="G181" s="21">
        <f t="shared" si="45"/>
        <v>0</v>
      </c>
      <c r="H181" s="21">
        <f t="shared" si="45"/>
        <v>0</v>
      </c>
      <c r="I181" s="21">
        <f t="shared" si="45"/>
        <v>0</v>
      </c>
      <c r="J181" s="21">
        <f t="shared" si="45"/>
        <v>0</v>
      </c>
      <c r="K181" s="21">
        <f t="shared" si="45"/>
        <v>0</v>
      </c>
      <c r="L181" s="21">
        <f t="shared" si="45"/>
        <v>0</v>
      </c>
      <c r="M181" s="21">
        <f t="shared" si="45"/>
        <v>0</v>
      </c>
      <c r="N181" s="21">
        <f t="shared" si="32"/>
        <v>0</v>
      </c>
      <c r="O181" s="21">
        <f>+O182</f>
        <v>0</v>
      </c>
      <c r="P181" s="21">
        <f t="shared" si="33"/>
        <v>0</v>
      </c>
    </row>
    <row r="182" spans="2:16" x14ac:dyDescent="0.55000000000000004">
      <c r="B182" s="88"/>
      <c r="C182" s="88"/>
      <c r="D182" s="38" t="s">
        <v>509</v>
      </c>
      <c r="E182" s="21"/>
      <c r="F182" s="21"/>
      <c r="G182" s="21"/>
      <c r="H182" s="21"/>
      <c r="I182" s="21"/>
      <c r="J182" s="21"/>
      <c r="K182" s="21"/>
      <c r="L182" s="21"/>
      <c r="M182" s="21"/>
      <c r="N182" s="21">
        <f t="shared" si="32"/>
        <v>0</v>
      </c>
      <c r="O182" s="21"/>
      <c r="P182" s="21">
        <f t="shared" si="33"/>
        <v>0</v>
      </c>
    </row>
    <row r="183" spans="2:16" x14ac:dyDescent="0.55000000000000004">
      <c r="B183" s="88"/>
      <c r="C183" s="88"/>
      <c r="D183" s="38" t="s">
        <v>337</v>
      </c>
      <c r="E183" s="21">
        <v>998718</v>
      </c>
      <c r="F183" s="21"/>
      <c r="G183" s="21"/>
      <c r="H183" s="21"/>
      <c r="I183" s="21"/>
      <c r="J183" s="21"/>
      <c r="K183" s="21"/>
      <c r="L183" s="21"/>
      <c r="M183" s="21"/>
      <c r="N183" s="21">
        <f t="shared" si="32"/>
        <v>998718</v>
      </c>
      <c r="O183" s="21"/>
      <c r="P183" s="21">
        <f t="shared" si="33"/>
        <v>998718</v>
      </c>
    </row>
    <row r="184" spans="2:16" x14ac:dyDescent="0.55000000000000004">
      <c r="B184" s="88"/>
      <c r="C184" s="88"/>
      <c r="D184" s="38" t="s">
        <v>338</v>
      </c>
      <c r="E184" s="21"/>
      <c r="F184" s="21"/>
      <c r="G184" s="21"/>
      <c r="H184" s="21"/>
      <c r="I184" s="21"/>
      <c r="J184" s="21"/>
      <c r="K184" s="21"/>
      <c r="L184" s="21"/>
      <c r="M184" s="21"/>
      <c r="N184" s="21">
        <f t="shared" si="32"/>
        <v>0</v>
      </c>
      <c r="O184" s="21"/>
      <c r="P184" s="21">
        <f t="shared" si="33"/>
        <v>0</v>
      </c>
    </row>
    <row r="185" spans="2:16" x14ac:dyDescent="0.55000000000000004">
      <c r="B185" s="88"/>
      <c r="C185" s="89"/>
      <c r="D185" s="42" t="s">
        <v>339</v>
      </c>
      <c r="E185" s="23">
        <f t="shared" ref="E185:M185" si="46">+E7+E55+E71+E82+E107+E108+E138+E150+E170+E174+E178+E181+E183+E184</f>
        <v>80528606</v>
      </c>
      <c r="F185" s="23">
        <f t="shared" si="46"/>
        <v>17439187</v>
      </c>
      <c r="G185" s="23">
        <f t="shared" si="46"/>
        <v>17856140</v>
      </c>
      <c r="H185" s="23">
        <f t="shared" si="46"/>
        <v>799640</v>
      </c>
      <c r="I185" s="23">
        <f t="shared" si="46"/>
        <v>980410</v>
      </c>
      <c r="J185" s="23">
        <f t="shared" si="46"/>
        <v>22945310</v>
      </c>
      <c r="K185" s="23">
        <f t="shared" si="46"/>
        <v>188150</v>
      </c>
      <c r="L185" s="23">
        <f t="shared" si="46"/>
        <v>62640025</v>
      </c>
      <c r="M185" s="23">
        <f t="shared" si="46"/>
        <v>3080010</v>
      </c>
      <c r="N185" s="23">
        <f t="shared" si="32"/>
        <v>206457478</v>
      </c>
      <c r="O185" s="23">
        <f>+O7+O55+O71+O82+O107+O108+O138+O150+O170+O174+O178+O181+O183+O184</f>
        <v>27544300</v>
      </c>
      <c r="P185" s="23">
        <f t="shared" si="33"/>
        <v>178913178</v>
      </c>
    </row>
    <row r="186" spans="2:16" x14ac:dyDescent="0.55000000000000004">
      <c r="B186" s="88"/>
      <c r="C186" s="87" t="s">
        <v>340</v>
      </c>
      <c r="D186" s="38" t="s">
        <v>341</v>
      </c>
      <c r="E186" s="21">
        <f t="shared" ref="E186:M186" si="47">+E187+E188+E189+E190+E191+E192+E193+E194+E195+E196</f>
        <v>68988319</v>
      </c>
      <c r="F186" s="21">
        <f t="shared" si="47"/>
        <v>19364187</v>
      </c>
      <c r="G186" s="21">
        <f t="shared" si="47"/>
        <v>11710394</v>
      </c>
      <c r="H186" s="21">
        <f t="shared" si="47"/>
        <v>610016</v>
      </c>
      <c r="I186" s="21">
        <f t="shared" si="47"/>
        <v>628000</v>
      </c>
      <c r="J186" s="21">
        <f t="shared" si="47"/>
        <v>15840915</v>
      </c>
      <c r="K186" s="21">
        <f t="shared" si="47"/>
        <v>156152</v>
      </c>
      <c r="L186" s="21">
        <f t="shared" si="47"/>
        <v>17821310</v>
      </c>
      <c r="M186" s="21">
        <f t="shared" si="47"/>
        <v>4172667</v>
      </c>
      <c r="N186" s="21">
        <f t="shared" si="32"/>
        <v>139291960</v>
      </c>
      <c r="O186" s="21">
        <f>+O187+O188+O189+O190+O191+O192+O193+O194+O195+O196</f>
        <v>0</v>
      </c>
      <c r="P186" s="21">
        <f t="shared" si="33"/>
        <v>139291960</v>
      </c>
    </row>
    <row r="187" spans="2:16" x14ac:dyDescent="0.55000000000000004">
      <c r="B187" s="88"/>
      <c r="C187" s="88"/>
      <c r="D187" s="38" t="s">
        <v>510</v>
      </c>
      <c r="E187" s="21"/>
      <c r="F187" s="21"/>
      <c r="G187" s="21"/>
      <c r="H187" s="21"/>
      <c r="I187" s="21"/>
      <c r="J187" s="21"/>
      <c r="K187" s="21"/>
      <c r="L187" s="21"/>
      <c r="M187" s="21"/>
      <c r="N187" s="21">
        <f t="shared" si="32"/>
        <v>0</v>
      </c>
      <c r="O187" s="21"/>
      <c r="P187" s="21">
        <f t="shared" si="33"/>
        <v>0</v>
      </c>
    </row>
    <row r="188" spans="2:16" x14ac:dyDescent="0.55000000000000004">
      <c r="B188" s="88"/>
      <c r="C188" s="88"/>
      <c r="D188" s="38" t="s">
        <v>511</v>
      </c>
      <c r="E188" s="21">
        <v>15201983</v>
      </c>
      <c r="F188" s="21">
        <v>3578337</v>
      </c>
      <c r="G188" s="21"/>
      <c r="H188" s="21">
        <v>82851</v>
      </c>
      <c r="I188" s="21">
        <v>100974</v>
      </c>
      <c r="J188" s="21">
        <v>2384559</v>
      </c>
      <c r="K188" s="21">
        <v>20712</v>
      </c>
      <c r="L188" s="21">
        <v>7377433</v>
      </c>
      <c r="M188" s="21">
        <v>2542404</v>
      </c>
      <c r="N188" s="21">
        <f t="shared" si="32"/>
        <v>31289253</v>
      </c>
      <c r="O188" s="21"/>
      <c r="P188" s="21">
        <f t="shared" si="33"/>
        <v>31289253</v>
      </c>
    </row>
    <row r="189" spans="2:16" x14ac:dyDescent="0.55000000000000004">
      <c r="B189" s="88"/>
      <c r="C189" s="88"/>
      <c r="D189" s="38" t="s">
        <v>512</v>
      </c>
      <c r="E189" s="21">
        <v>4136375</v>
      </c>
      <c r="F189" s="21">
        <v>1121136</v>
      </c>
      <c r="G189" s="21"/>
      <c r="H189" s="21">
        <v>27036</v>
      </c>
      <c r="I189" s="21">
        <v>32950</v>
      </c>
      <c r="J189" s="21">
        <v>778138</v>
      </c>
      <c r="K189" s="21">
        <v>6759</v>
      </c>
      <c r="L189" s="21">
        <v>2575799</v>
      </c>
      <c r="M189" s="21">
        <v>846131</v>
      </c>
      <c r="N189" s="21">
        <f t="shared" si="32"/>
        <v>9524324</v>
      </c>
      <c r="O189" s="21"/>
      <c r="P189" s="21">
        <f t="shared" si="33"/>
        <v>9524324</v>
      </c>
    </row>
    <row r="190" spans="2:16" x14ac:dyDescent="0.55000000000000004">
      <c r="B190" s="88"/>
      <c r="C190" s="88"/>
      <c r="D190" s="38" t="s">
        <v>513</v>
      </c>
      <c r="E190" s="21"/>
      <c r="F190" s="21"/>
      <c r="G190" s="21"/>
      <c r="H190" s="21"/>
      <c r="I190" s="21"/>
      <c r="J190" s="21"/>
      <c r="K190" s="21"/>
      <c r="L190" s="21"/>
      <c r="M190" s="21"/>
      <c r="N190" s="21">
        <f t="shared" si="32"/>
        <v>0</v>
      </c>
      <c r="O190" s="21"/>
      <c r="P190" s="21">
        <f t="shared" si="33"/>
        <v>0</v>
      </c>
    </row>
    <row r="191" spans="2:16" x14ac:dyDescent="0.55000000000000004">
      <c r="B191" s="88"/>
      <c r="C191" s="88"/>
      <c r="D191" s="38" t="s">
        <v>514</v>
      </c>
      <c r="E191" s="21"/>
      <c r="F191" s="21"/>
      <c r="G191" s="21"/>
      <c r="H191" s="21"/>
      <c r="I191" s="21"/>
      <c r="J191" s="21"/>
      <c r="K191" s="21"/>
      <c r="L191" s="21"/>
      <c r="M191" s="21"/>
      <c r="N191" s="21">
        <f t="shared" si="32"/>
        <v>0</v>
      </c>
      <c r="O191" s="21"/>
      <c r="P191" s="21">
        <f t="shared" si="33"/>
        <v>0</v>
      </c>
    </row>
    <row r="192" spans="2:16" x14ac:dyDescent="0.55000000000000004">
      <c r="B192" s="88"/>
      <c r="C192" s="88"/>
      <c r="D192" s="38" t="s">
        <v>515</v>
      </c>
      <c r="E192" s="21">
        <v>43699211</v>
      </c>
      <c r="F192" s="21">
        <v>12388834</v>
      </c>
      <c r="G192" s="21">
        <v>10480310</v>
      </c>
      <c r="H192" s="21">
        <v>473618</v>
      </c>
      <c r="I192" s="21">
        <v>461766</v>
      </c>
      <c r="J192" s="21">
        <v>11915170</v>
      </c>
      <c r="K192" s="21">
        <v>122054</v>
      </c>
      <c r="L192" s="21">
        <v>6092800</v>
      </c>
      <c r="M192" s="21"/>
      <c r="N192" s="21">
        <f t="shared" si="32"/>
        <v>85633763</v>
      </c>
      <c r="O192" s="21"/>
      <c r="P192" s="21">
        <f t="shared" si="33"/>
        <v>85633763</v>
      </c>
    </row>
    <row r="193" spans="2:16" x14ac:dyDescent="0.55000000000000004">
      <c r="B193" s="88"/>
      <c r="C193" s="88"/>
      <c r="D193" s="38" t="s">
        <v>516</v>
      </c>
      <c r="E193" s="21"/>
      <c r="F193" s="21"/>
      <c r="G193" s="21"/>
      <c r="H193" s="21"/>
      <c r="I193" s="21"/>
      <c r="J193" s="21"/>
      <c r="K193" s="21"/>
      <c r="L193" s="21"/>
      <c r="M193" s="21"/>
      <c r="N193" s="21">
        <f t="shared" si="32"/>
        <v>0</v>
      </c>
      <c r="O193" s="21"/>
      <c r="P193" s="21">
        <f t="shared" si="33"/>
        <v>0</v>
      </c>
    </row>
    <row r="194" spans="2:16" x14ac:dyDescent="0.55000000000000004">
      <c r="B194" s="88"/>
      <c r="C194" s="88"/>
      <c r="D194" s="38" t="s">
        <v>517</v>
      </c>
      <c r="E194" s="21">
        <v>557841</v>
      </c>
      <c r="F194" s="21">
        <v>150924</v>
      </c>
      <c r="G194" s="21"/>
      <c r="H194" s="21">
        <v>3166</v>
      </c>
      <c r="I194" s="21">
        <v>3858</v>
      </c>
      <c r="J194" s="21">
        <v>91141</v>
      </c>
      <c r="K194" s="21">
        <v>791</v>
      </c>
      <c r="L194" s="21">
        <v>261008</v>
      </c>
      <c r="M194" s="21">
        <v>140715</v>
      </c>
      <c r="N194" s="21">
        <f t="shared" si="32"/>
        <v>1209444</v>
      </c>
      <c r="O194" s="21"/>
      <c r="P194" s="21">
        <f t="shared" si="33"/>
        <v>1209444</v>
      </c>
    </row>
    <row r="195" spans="2:16" x14ac:dyDescent="0.55000000000000004">
      <c r="B195" s="88"/>
      <c r="C195" s="88"/>
      <c r="D195" s="38" t="s">
        <v>518</v>
      </c>
      <c r="E195" s="21"/>
      <c r="F195" s="21"/>
      <c r="G195" s="21"/>
      <c r="H195" s="21"/>
      <c r="I195" s="21"/>
      <c r="J195" s="21"/>
      <c r="K195" s="21"/>
      <c r="L195" s="21"/>
      <c r="M195" s="21"/>
      <c r="N195" s="21">
        <f t="shared" si="32"/>
        <v>0</v>
      </c>
      <c r="O195" s="21"/>
      <c r="P195" s="21">
        <f t="shared" si="33"/>
        <v>0</v>
      </c>
    </row>
    <row r="196" spans="2:16" x14ac:dyDescent="0.55000000000000004">
      <c r="B196" s="88"/>
      <c r="C196" s="88"/>
      <c r="D196" s="38" t="s">
        <v>519</v>
      </c>
      <c r="E196" s="21">
        <v>5392909</v>
      </c>
      <c r="F196" s="21">
        <v>2124956</v>
      </c>
      <c r="G196" s="21">
        <v>1230084</v>
      </c>
      <c r="H196" s="21">
        <v>23345</v>
      </c>
      <c r="I196" s="21">
        <v>28452</v>
      </c>
      <c r="J196" s="21">
        <v>671907</v>
      </c>
      <c r="K196" s="21">
        <v>5836</v>
      </c>
      <c r="L196" s="21">
        <v>1514270</v>
      </c>
      <c r="M196" s="21">
        <v>643417</v>
      </c>
      <c r="N196" s="21">
        <f t="shared" si="32"/>
        <v>11635176</v>
      </c>
      <c r="O196" s="21"/>
      <c r="P196" s="21">
        <f t="shared" si="33"/>
        <v>11635176</v>
      </c>
    </row>
    <row r="197" spans="2:16" x14ac:dyDescent="0.55000000000000004">
      <c r="B197" s="88"/>
      <c r="C197" s="88"/>
      <c r="D197" s="38" t="s">
        <v>342</v>
      </c>
      <c r="E197" s="21">
        <f t="shared" ref="E197:M197" si="48">+E198+E199+E200+E201+E202+E203+E204+E205+E206+E207+E208+E209+E210+E211+E212+E213+E214+E215+E216+E217+E218+E219+E220+E221+E222+E223+E224+E225</f>
        <v>20427269</v>
      </c>
      <c r="F197" s="21">
        <f t="shared" si="48"/>
        <v>118064</v>
      </c>
      <c r="G197" s="21">
        <f t="shared" si="48"/>
        <v>1496108</v>
      </c>
      <c r="H197" s="21">
        <f t="shared" si="48"/>
        <v>7160</v>
      </c>
      <c r="I197" s="21">
        <f t="shared" si="48"/>
        <v>8725</v>
      </c>
      <c r="J197" s="21">
        <f t="shared" si="48"/>
        <v>206082</v>
      </c>
      <c r="K197" s="21">
        <f t="shared" si="48"/>
        <v>1789</v>
      </c>
      <c r="L197" s="21">
        <f t="shared" si="48"/>
        <v>43544359</v>
      </c>
      <c r="M197" s="21">
        <f t="shared" si="48"/>
        <v>438200</v>
      </c>
      <c r="N197" s="21">
        <f t="shared" si="32"/>
        <v>66247756</v>
      </c>
      <c r="O197" s="21">
        <f>+O198+O199+O200+O201+O202+O203+O204+O205+O206+O207+O208+O209+O210+O211+O212+O213+O214+O215+O216+O217+O218+O219+O220+O221+O222+O223+O224+O225</f>
        <v>27544300</v>
      </c>
      <c r="P197" s="21">
        <f t="shared" si="33"/>
        <v>38703456</v>
      </c>
    </row>
    <row r="198" spans="2:16" x14ac:dyDescent="0.55000000000000004">
      <c r="B198" s="88"/>
      <c r="C198" s="88"/>
      <c r="D198" s="38" t="s">
        <v>520</v>
      </c>
      <c r="E198" s="21">
        <v>6680117</v>
      </c>
      <c r="F198" s="21"/>
      <c r="G198" s="21">
        <v>412867</v>
      </c>
      <c r="H198" s="21"/>
      <c r="I198" s="21"/>
      <c r="J198" s="21"/>
      <c r="K198" s="21"/>
      <c r="L198" s="21">
        <v>7238343</v>
      </c>
      <c r="M198" s="21"/>
      <c r="N198" s="21">
        <f t="shared" si="32"/>
        <v>14331327</v>
      </c>
      <c r="O198" s="21"/>
      <c r="P198" s="21">
        <f t="shared" si="33"/>
        <v>14331327</v>
      </c>
    </row>
    <row r="199" spans="2:16" x14ac:dyDescent="0.55000000000000004">
      <c r="B199" s="88"/>
      <c r="C199" s="88"/>
      <c r="D199" s="38" t="s">
        <v>521</v>
      </c>
      <c r="E199" s="21">
        <v>41861</v>
      </c>
      <c r="F199" s="21"/>
      <c r="G199" s="21"/>
      <c r="H199" s="21"/>
      <c r="I199" s="21"/>
      <c r="J199" s="21"/>
      <c r="K199" s="21"/>
      <c r="L199" s="21"/>
      <c r="M199" s="21"/>
      <c r="N199" s="21">
        <f t="shared" si="32"/>
        <v>41861</v>
      </c>
      <c r="O199" s="21"/>
      <c r="P199" s="21">
        <f t="shared" si="33"/>
        <v>41861</v>
      </c>
    </row>
    <row r="200" spans="2:16" x14ac:dyDescent="0.55000000000000004">
      <c r="B200" s="88"/>
      <c r="C200" s="88"/>
      <c r="D200" s="38" t="s">
        <v>522</v>
      </c>
      <c r="E200" s="21"/>
      <c r="F200" s="21"/>
      <c r="G200" s="21"/>
      <c r="H200" s="21"/>
      <c r="I200" s="21"/>
      <c r="J200" s="21"/>
      <c r="K200" s="21"/>
      <c r="L200" s="21"/>
      <c r="M200" s="21"/>
      <c r="N200" s="21">
        <f t="shared" ref="N200:N263" si="49">+E200+F200+G200+H200+I200+J200+K200+L200+M200</f>
        <v>0</v>
      </c>
      <c r="O200" s="21"/>
      <c r="P200" s="21">
        <f t="shared" ref="P200:P263" si="50">N200-ABS(O200)</f>
        <v>0</v>
      </c>
    </row>
    <row r="201" spans="2:16" x14ac:dyDescent="0.55000000000000004">
      <c r="B201" s="88"/>
      <c r="C201" s="88"/>
      <c r="D201" s="38" t="s">
        <v>523</v>
      </c>
      <c r="E201" s="21"/>
      <c r="F201" s="21"/>
      <c r="G201" s="21"/>
      <c r="H201" s="21"/>
      <c r="I201" s="21"/>
      <c r="J201" s="21"/>
      <c r="K201" s="21"/>
      <c r="L201" s="21"/>
      <c r="M201" s="21"/>
      <c r="N201" s="21">
        <f t="shared" si="49"/>
        <v>0</v>
      </c>
      <c r="O201" s="21"/>
      <c r="P201" s="21">
        <f t="shared" si="50"/>
        <v>0</v>
      </c>
    </row>
    <row r="202" spans="2:16" x14ac:dyDescent="0.55000000000000004">
      <c r="B202" s="88"/>
      <c r="C202" s="88"/>
      <c r="D202" s="38" t="s">
        <v>524</v>
      </c>
      <c r="E202" s="21">
        <v>61908</v>
      </c>
      <c r="F202" s="21"/>
      <c r="G202" s="21">
        <v>3860</v>
      </c>
      <c r="H202" s="21"/>
      <c r="I202" s="21"/>
      <c r="J202" s="21"/>
      <c r="K202" s="21"/>
      <c r="L202" s="21">
        <v>27468</v>
      </c>
      <c r="M202" s="21"/>
      <c r="N202" s="21">
        <f t="shared" si="49"/>
        <v>93236</v>
      </c>
      <c r="O202" s="21"/>
      <c r="P202" s="21">
        <f t="shared" si="50"/>
        <v>93236</v>
      </c>
    </row>
    <row r="203" spans="2:16" x14ac:dyDescent="0.55000000000000004">
      <c r="B203" s="88"/>
      <c r="C203" s="88"/>
      <c r="D203" s="38" t="s">
        <v>525</v>
      </c>
      <c r="E203" s="21"/>
      <c r="F203" s="21"/>
      <c r="G203" s="21"/>
      <c r="H203" s="21"/>
      <c r="I203" s="21"/>
      <c r="J203" s="21"/>
      <c r="K203" s="21"/>
      <c r="L203" s="21"/>
      <c r="M203" s="21"/>
      <c r="N203" s="21">
        <f t="shared" si="49"/>
        <v>0</v>
      </c>
      <c r="O203" s="21"/>
      <c r="P203" s="21">
        <f t="shared" si="50"/>
        <v>0</v>
      </c>
    </row>
    <row r="204" spans="2:16" x14ac:dyDescent="0.55000000000000004">
      <c r="B204" s="88"/>
      <c r="C204" s="88"/>
      <c r="D204" s="38" t="s">
        <v>526</v>
      </c>
      <c r="E204" s="21"/>
      <c r="F204" s="21"/>
      <c r="G204" s="21"/>
      <c r="H204" s="21"/>
      <c r="I204" s="21"/>
      <c r="J204" s="21"/>
      <c r="K204" s="21"/>
      <c r="L204" s="21"/>
      <c r="M204" s="21"/>
      <c r="N204" s="21">
        <f t="shared" si="49"/>
        <v>0</v>
      </c>
      <c r="O204" s="21"/>
      <c r="P204" s="21">
        <f t="shared" si="50"/>
        <v>0</v>
      </c>
    </row>
    <row r="205" spans="2:16" x14ac:dyDescent="0.55000000000000004">
      <c r="B205" s="88"/>
      <c r="C205" s="88"/>
      <c r="D205" s="38" t="s">
        <v>527</v>
      </c>
      <c r="E205" s="21">
        <v>1580344</v>
      </c>
      <c r="F205" s="21"/>
      <c r="G205" s="21">
        <v>220000</v>
      </c>
      <c r="H205" s="21"/>
      <c r="I205" s="21"/>
      <c r="J205" s="21"/>
      <c r="K205" s="21"/>
      <c r="L205" s="21">
        <v>559022</v>
      </c>
      <c r="M205" s="21"/>
      <c r="N205" s="21">
        <f t="shared" si="49"/>
        <v>2359366</v>
      </c>
      <c r="O205" s="21"/>
      <c r="P205" s="21">
        <f t="shared" si="50"/>
        <v>2359366</v>
      </c>
    </row>
    <row r="206" spans="2:16" x14ac:dyDescent="0.55000000000000004">
      <c r="B206" s="88"/>
      <c r="C206" s="88"/>
      <c r="D206" s="38" t="s">
        <v>528</v>
      </c>
      <c r="E206" s="21">
        <v>16330</v>
      </c>
      <c r="F206" s="21"/>
      <c r="G206" s="21">
        <v>18898</v>
      </c>
      <c r="H206" s="21"/>
      <c r="I206" s="21"/>
      <c r="J206" s="21"/>
      <c r="K206" s="21"/>
      <c r="L206" s="21">
        <v>56246</v>
      </c>
      <c r="M206" s="21"/>
      <c r="N206" s="21">
        <f t="shared" si="49"/>
        <v>91474</v>
      </c>
      <c r="O206" s="21"/>
      <c r="P206" s="21">
        <f t="shared" si="50"/>
        <v>91474</v>
      </c>
    </row>
    <row r="207" spans="2:16" x14ac:dyDescent="0.55000000000000004">
      <c r="B207" s="88"/>
      <c r="C207" s="88"/>
      <c r="D207" s="38" t="s">
        <v>529</v>
      </c>
      <c r="E207" s="21"/>
      <c r="F207" s="21"/>
      <c r="G207" s="21"/>
      <c r="H207" s="21"/>
      <c r="I207" s="21"/>
      <c r="J207" s="21"/>
      <c r="K207" s="21"/>
      <c r="L207" s="21"/>
      <c r="M207" s="21"/>
      <c r="N207" s="21">
        <f t="shared" si="49"/>
        <v>0</v>
      </c>
      <c r="O207" s="21"/>
      <c r="P207" s="21">
        <f t="shared" si="50"/>
        <v>0</v>
      </c>
    </row>
    <row r="208" spans="2:16" x14ac:dyDescent="0.55000000000000004">
      <c r="B208" s="88"/>
      <c r="C208" s="88"/>
      <c r="D208" s="38" t="s">
        <v>530</v>
      </c>
      <c r="E208" s="21">
        <v>795777</v>
      </c>
      <c r="F208" s="21"/>
      <c r="G208" s="21"/>
      <c r="H208" s="21"/>
      <c r="I208" s="21"/>
      <c r="J208" s="21"/>
      <c r="K208" s="21"/>
      <c r="L208" s="21">
        <v>329735</v>
      </c>
      <c r="M208" s="21"/>
      <c r="N208" s="21">
        <f t="shared" si="49"/>
        <v>1125512</v>
      </c>
      <c r="O208" s="21"/>
      <c r="P208" s="21">
        <f t="shared" si="50"/>
        <v>1125512</v>
      </c>
    </row>
    <row r="209" spans="2:16" x14ac:dyDescent="0.55000000000000004">
      <c r="B209" s="88"/>
      <c r="C209" s="88"/>
      <c r="D209" s="38" t="s">
        <v>531</v>
      </c>
      <c r="E209" s="21">
        <v>5608878</v>
      </c>
      <c r="F209" s="21">
        <v>60000</v>
      </c>
      <c r="G209" s="21">
        <v>268966</v>
      </c>
      <c r="H209" s="21">
        <v>1920</v>
      </c>
      <c r="I209" s="21">
        <v>2340</v>
      </c>
      <c r="J209" s="21">
        <v>55260</v>
      </c>
      <c r="K209" s="21">
        <v>480</v>
      </c>
      <c r="L209" s="21">
        <v>2722009</v>
      </c>
      <c r="M209" s="21">
        <v>60000</v>
      </c>
      <c r="N209" s="21">
        <f t="shared" si="49"/>
        <v>8779853</v>
      </c>
      <c r="O209" s="21"/>
      <c r="P209" s="21">
        <f t="shared" si="50"/>
        <v>8779853</v>
      </c>
    </row>
    <row r="210" spans="2:16" x14ac:dyDescent="0.55000000000000004">
      <c r="B210" s="88"/>
      <c r="C210" s="88"/>
      <c r="D210" s="38" t="s">
        <v>532</v>
      </c>
      <c r="E210" s="21">
        <v>265272</v>
      </c>
      <c r="F210" s="21"/>
      <c r="G210" s="21"/>
      <c r="H210" s="21"/>
      <c r="I210" s="21"/>
      <c r="J210" s="21"/>
      <c r="K210" s="21"/>
      <c r="L210" s="21">
        <v>345160</v>
      </c>
      <c r="M210" s="21"/>
      <c r="N210" s="21">
        <f t="shared" si="49"/>
        <v>610432</v>
      </c>
      <c r="O210" s="21"/>
      <c r="P210" s="21">
        <f t="shared" si="50"/>
        <v>610432</v>
      </c>
    </row>
    <row r="211" spans="2:16" x14ac:dyDescent="0.55000000000000004">
      <c r="B211" s="88"/>
      <c r="C211" s="88"/>
      <c r="D211" s="38" t="s">
        <v>533</v>
      </c>
      <c r="E211" s="21">
        <v>346194</v>
      </c>
      <c r="F211" s="21">
        <v>24000</v>
      </c>
      <c r="G211" s="21">
        <v>56429</v>
      </c>
      <c r="H211" s="21">
        <v>384</v>
      </c>
      <c r="I211" s="21">
        <v>468</v>
      </c>
      <c r="J211" s="21">
        <v>11052</v>
      </c>
      <c r="K211" s="21">
        <v>96</v>
      </c>
      <c r="L211" s="21">
        <v>242143</v>
      </c>
      <c r="M211" s="21">
        <v>129200</v>
      </c>
      <c r="N211" s="21">
        <f t="shared" si="49"/>
        <v>809966</v>
      </c>
      <c r="O211" s="21"/>
      <c r="P211" s="21">
        <f t="shared" si="50"/>
        <v>809966</v>
      </c>
    </row>
    <row r="212" spans="2:16" x14ac:dyDescent="0.55000000000000004">
      <c r="B212" s="88"/>
      <c r="C212" s="88"/>
      <c r="D212" s="38" t="s">
        <v>534</v>
      </c>
      <c r="E212" s="21">
        <v>716268</v>
      </c>
      <c r="F212" s="21">
        <v>10064</v>
      </c>
      <c r="G212" s="21">
        <v>327845</v>
      </c>
      <c r="H212" s="21">
        <v>250</v>
      </c>
      <c r="I212" s="21">
        <v>304</v>
      </c>
      <c r="J212" s="21">
        <v>7200</v>
      </c>
      <c r="K212" s="21">
        <v>62</v>
      </c>
      <c r="L212" s="21">
        <v>609003</v>
      </c>
      <c r="M212" s="21">
        <v>1270</v>
      </c>
      <c r="N212" s="21">
        <f t="shared" si="49"/>
        <v>1672266</v>
      </c>
      <c r="O212" s="21"/>
      <c r="P212" s="21">
        <f t="shared" si="50"/>
        <v>1672266</v>
      </c>
    </row>
    <row r="213" spans="2:16" x14ac:dyDescent="0.55000000000000004">
      <c r="B213" s="88"/>
      <c r="C213" s="88"/>
      <c r="D213" s="38" t="s">
        <v>535</v>
      </c>
      <c r="E213" s="21">
        <v>1779758</v>
      </c>
      <c r="F213" s="21"/>
      <c r="G213" s="21"/>
      <c r="H213" s="21"/>
      <c r="I213" s="21"/>
      <c r="J213" s="21"/>
      <c r="K213" s="21"/>
      <c r="L213" s="21">
        <v>1608104</v>
      </c>
      <c r="M213" s="21"/>
      <c r="N213" s="21">
        <f t="shared" si="49"/>
        <v>3387862</v>
      </c>
      <c r="O213" s="21"/>
      <c r="P213" s="21">
        <f t="shared" si="50"/>
        <v>3387862</v>
      </c>
    </row>
    <row r="214" spans="2:16" x14ac:dyDescent="0.55000000000000004">
      <c r="B214" s="88"/>
      <c r="C214" s="88"/>
      <c r="D214" s="38" t="s">
        <v>536</v>
      </c>
      <c r="E214" s="21"/>
      <c r="F214" s="21"/>
      <c r="G214" s="21"/>
      <c r="H214" s="21"/>
      <c r="I214" s="21"/>
      <c r="J214" s="21"/>
      <c r="K214" s="21"/>
      <c r="L214" s="21"/>
      <c r="M214" s="21"/>
      <c r="N214" s="21">
        <f t="shared" si="49"/>
        <v>0</v>
      </c>
      <c r="O214" s="21"/>
      <c r="P214" s="21">
        <f t="shared" si="50"/>
        <v>0</v>
      </c>
    </row>
    <row r="215" spans="2:16" x14ac:dyDescent="0.55000000000000004">
      <c r="B215" s="88"/>
      <c r="C215" s="88"/>
      <c r="D215" s="38" t="s">
        <v>537</v>
      </c>
      <c r="E215" s="21"/>
      <c r="F215" s="21"/>
      <c r="G215" s="21"/>
      <c r="H215" s="21"/>
      <c r="I215" s="21"/>
      <c r="J215" s="21"/>
      <c r="K215" s="21"/>
      <c r="L215" s="21"/>
      <c r="M215" s="21"/>
      <c r="N215" s="21">
        <f t="shared" si="49"/>
        <v>0</v>
      </c>
      <c r="O215" s="21"/>
      <c r="P215" s="21">
        <f t="shared" si="50"/>
        <v>0</v>
      </c>
    </row>
    <row r="216" spans="2:16" x14ac:dyDescent="0.55000000000000004">
      <c r="B216" s="88"/>
      <c r="C216" s="88"/>
      <c r="D216" s="38" t="s">
        <v>538</v>
      </c>
      <c r="E216" s="21">
        <v>948431</v>
      </c>
      <c r="F216" s="21"/>
      <c r="G216" s="21">
        <v>52217</v>
      </c>
      <c r="H216" s="21"/>
      <c r="I216" s="21"/>
      <c r="J216" s="21"/>
      <c r="K216" s="21"/>
      <c r="L216" s="21">
        <v>1212138</v>
      </c>
      <c r="M216" s="21"/>
      <c r="N216" s="21">
        <f t="shared" si="49"/>
        <v>2212786</v>
      </c>
      <c r="O216" s="21"/>
      <c r="P216" s="21">
        <f t="shared" si="50"/>
        <v>2212786</v>
      </c>
    </row>
    <row r="217" spans="2:16" x14ac:dyDescent="0.55000000000000004">
      <c r="B217" s="88"/>
      <c r="C217" s="88"/>
      <c r="D217" s="38" t="s">
        <v>539</v>
      </c>
      <c r="E217" s="21">
        <v>54200</v>
      </c>
      <c r="F217" s="21"/>
      <c r="G217" s="21"/>
      <c r="H217" s="21"/>
      <c r="I217" s="21"/>
      <c r="J217" s="21"/>
      <c r="K217" s="21"/>
      <c r="L217" s="21">
        <v>11000</v>
      </c>
      <c r="M217" s="21"/>
      <c r="N217" s="21">
        <f t="shared" si="49"/>
        <v>65200</v>
      </c>
      <c r="O217" s="21"/>
      <c r="P217" s="21">
        <f t="shared" si="50"/>
        <v>65200</v>
      </c>
    </row>
    <row r="218" spans="2:16" x14ac:dyDescent="0.55000000000000004">
      <c r="B218" s="88"/>
      <c r="C218" s="88"/>
      <c r="D218" s="38" t="s">
        <v>540</v>
      </c>
      <c r="E218" s="21">
        <v>1392693</v>
      </c>
      <c r="F218" s="21">
        <v>24000</v>
      </c>
      <c r="G218" s="21">
        <v>117000</v>
      </c>
      <c r="H218" s="21">
        <v>4606</v>
      </c>
      <c r="I218" s="21">
        <v>5613</v>
      </c>
      <c r="J218" s="21">
        <v>132570</v>
      </c>
      <c r="K218" s="21">
        <v>1151</v>
      </c>
      <c r="L218" s="21">
        <v>1036041</v>
      </c>
      <c r="M218" s="21">
        <v>247730</v>
      </c>
      <c r="N218" s="21">
        <f t="shared" si="49"/>
        <v>2961404</v>
      </c>
      <c r="O218" s="21"/>
      <c r="P218" s="21">
        <f t="shared" si="50"/>
        <v>2961404</v>
      </c>
    </row>
    <row r="219" spans="2:16" x14ac:dyDescent="0.55000000000000004">
      <c r="B219" s="88"/>
      <c r="C219" s="88"/>
      <c r="D219" s="38" t="s">
        <v>242</v>
      </c>
      <c r="E219" s="21"/>
      <c r="F219" s="21"/>
      <c r="G219" s="21"/>
      <c r="H219" s="21"/>
      <c r="I219" s="21"/>
      <c r="J219" s="21"/>
      <c r="K219" s="21"/>
      <c r="L219" s="21">
        <v>27544300</v>
      </c>
      <c r="M219" s="21"/>
      <c r="N219" s="21">
        <f t="shared" si="49"/>
        <v>27544300</v>
      </c>
      <c r="O219" s="21">
        <v>27544300</v>
      </c>
      <c r="P219" s="21">
        <f t="shared" si="50"/>
        <v>0</v>
      </c>
    </row>
    <row r="220" spans="2:16" x14ac:dyDescent="0.55000000000000004">
      <c r="B220" s="88"/>
      <c r="C220" s="88"/>
      <c r="D220" s="38" t="s">
        <v>541</v>
      </c>
      <c r="E220" s="21"/>
      <c r="F220" s="21"/>
      <c r="G220" s="21"/>
      <c r="H220" s="21"/>
      <c r="I220" s="21"/>
      <c r="J220" s="21"/>
      <c r="K220" s="21"/>
      <c r="L220" s="21"/>
      <c r="M220" s="21"/>
      <c r="N220" s="21">
        <f t="shared" si="49"/>
        <v>0</v>
      </c>
      <c r="O220" s="21"/>
      <c r="P220" s="21">
        <f t="shared" si="50"/>
        <v>0</v>
      </c>
    </row>
    <row r="221" spans="2:16" x14ac:dyDescent="0.55000000000000004">
      <c r="B221" s="88"/>
      <c r="C221" s="88"/>
      <c r="D221" s="38" t="s">
        <v>542</v>
      </c>
      <c r="E221" s="21"/>
      <c r="F221" s="21"/>
      <c r="G221" s="21"/>
      <c r="H221" s="21"/>
      <c r="I221" s="21"/>
      <c r="J221" s="21"/>
      <c r="K221" s="21"/>
      <c r="L221" s="21"/>
      <c r="M221" s="21"/>
      <c r="N221" s="21">
        <f t="shared" si="49"/>
        <v>0</v>
      </c>
      <c r="O221" s="21"/>
      <c r="P221" s="21">
        <f t="shared" si="50"/>
        <v>0</v>
      </c>
    </row>
    <row r="222" spans="2:16" x14ac:dyDescent="0.55000000000000004">
      <c r="B222" s="88"/>
      <c r="C222" s="88"/>
      <c r="D222" s="38" t="s">
        <v>543</v>
      </c>
      <c r="E222" s="21"/>
      <c r="F222" s="21"/>
      <c r="G222" s="21"/>
      <c r="H222" s="21"/>
      <c r="I222" s="21"/>
      <c r="J222" s="21"/>
      <c r="K222" s="21"/>
      <c r="L222" s="21"/>
      <c r="M222" s="21"/>
      <c r="N222" s="21">
        <f t="shared" si="49"/>
        <v>0</v>
      </c>
      <c r="O222" s="21"/>
      <c r="P222" s="21">
        <f t="shared" si="50"/>
        <v>0</v>
      </c>
    </row>
    <row r="223" spans="2:16" x14ac:dyDescent="0.55000000000000004">
      <c r="B223" s="88"/>
      <c r="C223" s="88"/>
      <c r="D223" s="38" t="s">
        <v>544</v>
      </c>
      <c r="E223" s="21"/>
      <c r="F223" s="21"/>
      <c r="G223" s="21"/>
      <c r="H223" s="21"/>
      <c r="I223" s="21"/>
      <c r="J223" s="21"/>
      <c r="K223" s="21"/>
      <c r="L223" s="21"/>
      <c r="M223" s="21"/>
      <c r="N223" s="21">
        <f t="shared" si="49"/>
        <v>0</v>
      </c>
      <c r="O223" s="21"/>
      <c r="P223" s="21">
        <f t="shared" si="50"/>
        <v>0</v>
      </c>
    </row>
    <row r="224" spans="2:16" x14ac:dyDescent="0.55000000000000004">
      <c r="B224" s="88"/>
      <c r="C224" s="88"/>
      <c r="D224" s="38" t="s">
        <v>545</v>
      </c>
      <c r="E224" s="21"/>
      <c r="F224" s="21"/>
      <c r="G224" s="21"/>
      <c r="H224" s="21"/>
      <c r="I224" s="21"/>
      <c r="J224" s="21"/>
      <c r="K224" s="21"/>
      <c r="L224" s="21"/>
      <c r="M224" s="21"/>
      <c r="N224" s="21">
        <f t="shared" si="49"/>
        <v>0</v>
      </c>
      <c r="O224" s="21"/>
      <c r="P224" s="21">
        <f t="shared" si="50"/>
        <v>0</v>
      </c>
    </row>
    <row r="225" spans="2:16" x14ac:dyDescent="0.55000000000000004">
      <c r="B225" s="88"/>
      <c r="C225" s="88"/>
      <c r="D225" s="38" t="s">
        <v>546</v>
      </c>
      <c r="E225" s="21">
        <v>139238</v>
      </c>
      <c r="F225" s="21"/>
      <c r="G225" s="21">
        <v>18026</v>
      </c>
      <c r="H225" s="21"/>
      <c r="I225" s="21"/>
      <c r="J225" s="21"/>
      <c r="K225" s="21"/>
      <c r="L225" s="21">
        <v>3647</v>
      </c>
      <c r="M225" s="21"/>
      <c r="N225" s="21">
        <f t="shared" si="49"/>
        <v>160911</v>
      </c>
      <c r="O225" s="21"/>
      <c r="P225" s="21">
        <f t="shared" si="50"/>
        <v>160911</v>
      </c>
    </row>
    <row r="226" spans="2:16" x14ac:dyDescent="0.55000000000000004">
      <c r="B226" s="88"/>
      <c r="C226" s="88"/>
      <c r="D226" s="38" t="s">
        <v>343</v>
      </c>
      <c r="E226" s="21">
        <f t="shared" ref="E226:M226" si="51">+E227+E228+E229+E230+E231+E232+E233+E234+E235+E236+E237+E238+E239+E240+E241+E242+E243+E244+E245+E246+E247+E248</f>
        <v>4805180</v>
      </c>
      <c r="F226" s="21">
        <f t="shared" si="51"/>
        <v>460326</v>
      </c>
      <c r="G226" s="21">
        <f t="shared" si="51"/>
        <v>430573</v>
      </c>
      <c r="H226" s="21">
        <f t="shared" si="51"/>
        <v>20475</v>
      </c>
      <c r="I226" s="21">
        <f t="shared" si="51"/>
        <v>24957</v>
      </c>
      <c r="J226" s="21">
        <f t="shared" si="51"/>
        <v>589478</v>
      </c>
      <c r="K226" s="21">
        <f t="shared" si="51"/>
        <v>5115</v>
      </c>
      <c r="L226" s="21">
        <f t="shared" si="51"/>
        <v>3725241</v>
      </c>
      <c r="M226" s="21">
        <f t="shared" si="51"/>
        <v>294877</v>
      </c>
      <c r="N226" s="21">
        <f t="shared" si="49"/>
        <v>10356222</v>
      </c>
      <c r="O226" s="21">
        <f>+O227+O228+O229+O230+O231+O232+O233+O234+O235+O236+O237+O238+O239+O240+O241+O242+O243+O244+O245+O246+O247+O248</f>
        <v>0</v>
      </c>
      <c r="P226" s="21">
        <f t="shared" si="50"/>
        <v>10356222</v>
      </c>
    </row>
    <row r="227" spans="2:16" x14ac:dyDescent="0.55000000000000004">
      <c r="B227" s="88"/>
      <c r="C227" s="88"/>
      <c r="D227" s="38" t="s">
        <v>547</v>
      </c>
      <c r="E227" s="21">
        <v>300104</v>
      </c>
      <c r="F227" s="21">
        <v>83785</v>
      </c>
      <c r="G227" s="21">
        <v>29338</v>
      </c>
      <c r="H227" s="21">
        <v>1193</v>
      </c>
      <c r="I227" s="21">
        <v>1455</v>
      </c>
      <c r="J227" s="21">
        <v>34364</v>
      </c>
      <c r="K227" s="21">
        <v>298</v>
      </c>
      <c r="L227" s="21">
        <v>26891</v>
      </c>
      <c r="M227" s="21">
        <v>24290</v>
      </c>
      <c r="N227" s="21">
        <f t="shared" si="49"/>
        <v>501718</v>
      </c>
      <c r="O227" s="21"/>
      <c r="P227" s="21">
        <f t="shared" si="50"/>
        <v>501718</v>
      </c>
    </row>
    <row r="228" spans="2:16" x14ac:dyDescent="0.55000000000000004">
      <c r="B228" s="88"/>
      <c r="C228" s="88"/>
      <c r="D228" s="38" t="s">
        <v>548</v>
      </c>
      <c r="E228" s="21">
        <v>57099</v>
      </c>
      <c r="F228" s="21"/>
      <c r="G228" s="21">
        <v>9738</v>
      </c>
      <c r="H228" s="21"/>
      <c r="I228" s="21"/>
      <c r="J228" s="21"/>
      <c r="K228" s="21"/>
      <c r="L228" s="21">
        <v>9738</v>
      </c>
      <c r="M228" s="21"/>
      <c r="N228" s="21">
        <f t="shared" si="49"/>
        <v>76575</v>
      </c>
      <c r="O228" s="21"/>
      <c r="P228" s="21">
        <f t="shared" si="50"/>
        <v>76575</v>
      </c>
    </row>
    <row r="229" spans="2:16" x14ac:dyDescent="0.55000000000000004">
      <c r="B229" s="88"/>
      <c r="C229" s="88"/>
      <c r="D229" s="38" t="s">
        <v>549</v>
      </c>
      <c r="E229" s="21">
        <v>130730</v>
      </c>
      <c r="F229" s="21">
        <v>11730</v>
      </c>
      <c r="G229" s="21">
        <v>14836</v>
      </c>
      <c r="H229" s="21">
        <v>839</v>
      </c>
      <c r="I229" s="21">
        <v>1023</v>
      </c>
      <c r="J229" s="21">
        <v>24169</v>
      </c>
      <c r="K229" s="21">
        <v>209</v>
      </c>
      <c r="L229" s="21">
        <v>51850</v>
      </c>
      <c r="M229" s="21">
        <v>10665</v>
      </c>
      <c r="N229" s="21">
        <f t="shared" si="49"/>
        <v>246051</v>
      </c>
      <c r="O229" s="21"/>
      <c r="P229" s="21">
        <f t="shared" si="50"/>
        <v>246051</v>
      </c>
    </row>
    <row r="230" spans="2:16" x14ac:dyDescent="0.55000000000000004">
      <c r="B230" s="88"/>
      <c r="C230" s="88"/>
      <c r="D230" s="38" t="s">
        <v>550</v>
      </c>
      <c r="E230" s="21">
        <v>438474</v>
      </c>
      <c r="F230" s="21">
        <v>35235</v>
      </c>
      <c r="G230" s="21">
        <v>56470</v>
      </c>
      <c r="H230" s="21">
        <v>903</v>
      </c>
      <c r="I230" s="21">
        <v>1101</v>
      </c>
      <c r="J230" s="21">
        <v>26006</v>
      </c>
      <c r="K230" s="21">
        <v>225</v>
      </c>
      <c r="L230" s="21">
        <v>471897</v>
      </c>
      <c r="M230" s="21">
        <v>142767</v>
      </c>
      <c r="N230" s="21">
        <f t="shared" si="49"/>
        <v>1173078</v>
      </c>
      <c r="O230" s="21"/>
      <c r="P230" s="21">
        <f t="shared" si="50"/>
        <v>1173078</v>
      </c>
    </row>
    <row r="231" spans="2:16" x14ac:dyDescent="0.55000000000000004">
      <c r="B231" s="88"/>
      <c r="C231" s="88"/>
      <c r="D231" s="38" t="s">
        <v>551</v>
      </c>
      <c r="E231" s="21">
        <v>334924</v>
      </c>
      <c r="F231" s="21">
        <v>118815</v>
      </c>
      <c r="G231" s="21">
        <v>50080</v>
      </c>
      <c r="H231" s="21">
        <v>10502</v>
      </c>
      <c r="I231" s="21">
        <v>12799</v>
      </c>
      <c r="J231" s="21">
        <v>302270</v>
      </c>
      <c r="K231" s="21">
        <v>2625</v>
      </c>
      <c r="L231" s="21">
        <v>137594</v>
      </c>
      <c r="M231" s="21">
        <v>63259</v>
      </c>
      <c r="N231" s="21">
        <f t="shared" si="49"/>
        <v>1032868</v>
      </c>
      <c r="O231" s="21"/>
      <c r="P231" s="21">
        <f t="shared" si="50"/>
        <v>1032868</v>
      </c>
    </row>
    <row r="232" spans="2:16" x14ac:dyDescent="0.55000000000000004">
      <c r="B232" s="88"/>
      <c r="C232" s="88"/>
      <c r="D232" s="38" t="s">
        <v>552</v>
      </c>
      <c r="E232" s="21">
        <v>10000</v>
      </c>
      <c r="F232" s="21">
        <v>10000</v>
      </c>
      <c r="G232" s="21">
        <v>10000</v>
      </c>
      <c r="H232" s="21">
        <v>320</v>
      </c>
      <c r="I232" s="21">
        <v>390</v>
      </c>
      <c r="J232" s="21">
        <v>9210</v>
      </c>
      <c r="K232" s="21">
        <v>80</v>
      </c>
      <c r="L232" s="21">
        <v>10000</v>
      </c>
      <c r="M232" s="21"/>
      <c r="N232" s="21">
        <f t="shared" si="49"/>
        <v>50000</v>
      </c>
      <c r="O232" s="21"/>
      <c r="P232" s="21">
        <f t="shared" si="50"/>
        <v>50000</v>
      </c>
    </row>
    <row r="233" spans="2:16" x14ac:dyDescent="0.55000000000000004">
      <c r="B233" s="88"/>
      <c r="C233" s="88"/>
      <c r="D233" s="38" t="s">
        <v>531</v>
      </c>
      <c r="E233" s="21">
        <v>256993</v>
      </c>
      <c r="F233" s="21"/>
      <c r="G233" s="21">
        <v>60000</v>
      </c>
      <c r="H233" s="21"/>
      <c r="I233" s="21"/>
      <c r="J233" s="21"/>
      <c r="K233" s="21"/>
      <c r="L233" s="21">
        <v>175540</v>
      </c>
      <c r="M233" s="21"/>
      <c r="N233" s="21">
        <f t="shared" si="49"/>
        <v>492533</v>
      </c>
      <c r="O233" s="21"/>
      <c r="P233" s="21">
        <f t="shared" si="50"/>
        <v>492533</v>
      </c>
    </row>
    <row r="234" spans="2:16" x14ac:dyDescent="0.55000000000000004">
      <c r="B234" s="88"/>
      <c r="C234" s="88"/>
      <c r="D234" s="38" t="s">
        <v>532</v>
      </c>
      <c r="E234" s="21"/>
      <c r="F234" s="21"/>
      <c r="G234" s="21"/>
      <c r="H234" s="21"/>
      <c r="I234" s="21"/>
      <c r="J234" s="21"/>
      <c r="K234" s="21"/>
      <c r="L234" s="21"/>
      <c r="M234" s="21"/>
      <c r="N234" s="21">
        <f t="shared" si="49"/>
        <v>0</v>
      </c>
      <c r="O234" s="21"/>
      <c r="P234" s="21">
        <f t="shared" si="50"/>
        <v>0</v>
      </c>
    </row>
    <row r="235" spans="2:16" x14ac:dyDescent="0.55000000000000004">
      <c r="B235" s="88"/>
      <c r="C235" s="88"/>
      <c r="D235" s="38" t="s">
        <v>538</v>
      </c>
      <c r="E235" s="21"/>
      <c r="F235" s="21"/>
      <c r="G235" s="21"/>
      <c r="H235" s="21">
        <v>616</v>
      </c>
      <c r="I235" s="21">
        <v>750</v>
      </c>
      <c r="J235" s="21">
        <v>17730</v>
      </c>
      <c r="K235" s="21">
        <v>154</v>
      </c>
      <c r="L235" s="21"/>
      <c r="M235" s="21"/>
      <c r="N235" s="21">
        <f t="shared" si="49"/>
        <v>19250</v>
      </c>
      <c r="O235" s="21"/>
      <c r="P235" s="21">
        <f t="shared" si="50"/>
        <v>19250</v>
      </c>
    </row>
    <row r="236" spans="2:16" x14ac:dyDescent="0.55000000000000004">
      <c r="B236" s="88"/>
      <c r="C236" s="88"/>
      <c r="D236" s="38" t="s">
        <v>553</v>
      </c>
      <c r="E236" s="21">
        <v>210572</v>
      </c>
      <c r="F236" s="21">
        <v>103944</v>
      </c>
      <c r="G236" s="21"/>
      <c r="H236" s="21">
        <v>2803</v>
      </c>
      <c r="I236" s="21">
        <v>3417</v>
      </c>
      <c r="J236" s="21">
        <v>80703</v>
      </c>
      <c r="K236" s="21">
        <v>700</v>
      </c>
      <c r="L236" s="21">
        <v>139692</v>
      </c>
      <c r="M236" s="21">
        <v>12164</v>
      </c>
      <c r="N236" s="21">
        <f t="shared" si="49"/>
        <v>553995</v>
      </c>
      <c r="O236" s="21"/>
      <c r="P236" s="21">
        <f t="shared" si="50"/>
        <v>553995</v>
      </c>
    </row>
    <row r="237" spans="2:16" x14ac:dyDescent="0.55000000000000004">
      <c r="B237" s="88"/>
      <c r="C237" s="88"/>
      <c r="D237" s="38" t="s">
        <v>554</v>
      </c>
      <c r="E237" s="21"/>
      <c r="F237" s="21"/>
      <c r="G237" s="21"/>
      <c r="H237" s="21"/>
      <c r="I237" s="21"/>
      <c r="J237" s="21"/>
      <c r="K237" s="21"/>
      <c r="L237" s="21"/>
      <c r="M237" s="21"/>
      <c r="N237" s="21">
        <f t="shared" si="49"/>
        <v>0</v>
      </c>
      <c r="O237" s="21"/>
      <c r="P237" s="21">
        <f t="shared" si="50"/>
        <v>0</v>
      </c>
    </row>
    <row r="238" spans="2:16" x14ac:dyDescent="0.55000000000000004">
      <c r="B238" s="88"/>
      <c r="C238" s="88"/>
      <c r="D238" s="38" t="s">
        <v>555</v>
      </c>
      <c r="E238" s="21"/>
      <c r="F238" s="21"/>
      <c r="G238" s="21"/>
      <c r="H238" s="21"/>
      <c r="I238" s="21"/>
      <c r="J238" s="21"/>
      <c r="K238" s="21"/>
      <c r="L238" s="21"/>
      <c r="M238" s="21"/>
      <c r="N238" s="21">
        <f t="shared" si="49"/>
        <v>0</v>
      </c>
      <c r="O238" s="21"/>
      <c r="P238" s="21">
        <f t="shared" si="50"/>
        <v>0</v>
      </c>
    </row>
    <row r="239" spans="2:16" x14ac:dyDescent="0.55000000000000004">
      <c r="B239" s="88"/>
      <c r="C239" s="88"/>
      <c r="D239" s="38" t="s">
        <v>556</v>
      </c>
      <c r="E239" s="21">
        <v>1481470</v>
      </c>
      <c r="F239" s="21"/>
      <c r="G239" s="21"/>
      <c r="H239" s="21"/>
      <c r="I239" s="21"/>
      <c r="J239" s="21"/>
      <c r="K239" s="21"/>
      <c r="L239" s="21">
        <v>1447720</v>
      </c>
      <c r="M239" s="21"/>
      <c r="N239" s="21">
        <f t="shared" si="49"/>
        <v>2929190</v>
      </c>
      <c r="O239" s="21"/>
      <c r="P239" s="21">
        <f t="shared" si="50"/>
        <v>2929190</v>
      </c>
    </row>
    <row r="240" spans="2:16" x14ac:dyDescent="0.55000000000000004">
      <c r="B240" s="88"/>
      <c r="C240" s="88"/>
      <c r="D240" s="38" t="s">
        <v>557</v>
      </c>
      <c r="E240" s="21">
        <v>35754</v>
      </c>
      <c r="F240" s="21">
        <v>7050</v>
      </c>
      <c r="G240" s="21">
        <v>13410</v>
      </c>
      <c r="H240" s="21">
        <v>428</v>
      </c>
      <c r="I240" s="21">
        <v>522</v>
      </c>
      <c r="J240" s="21">
        <v>12347</v>
      </c>
      <c r="K240" s="21">
        <v>107</v>
      </c>
      <c r="L240" s="21">
        <v>176360</v>
      </c>
      <c r="M240" s="21">
        <v>6740</v>
      </c>
      <c r="N240" s="21">
        <f t="shared" si="49"/>
        <v>252718</v>
      </c>
      <c r="O240" s="21"/>
      <c r="P240" s="21">
        <f t="shared" si="50"/>
        <v>252718</v>
      </c>
    </row>
    <row r="241" spans="2:16" x14ac:dyDescent="0.55000000000000004">
      <c r="B241" s="88"/>
      <c r="C241" s="88"/>
      <c r="D241" s="38" t="s">
        <v>534</v>
      </c>
      <c r="E241" s="21"/>
      <c r="F241" s="21"/>
      <c r="G241" s="21"/>
      <c r="H241" s="21"/>
      <c r="I241" s="21"/>
      <c r="J241" s="21"/>
      <c r="K241" s="21"/>
      <c r="L241" s="21"/>
      <c r="M241" s="21"/>
      <c r="N241" s="21">
        <f t="shared" si="49"/>
        <v>0</v>
      </c>
      <c r="O241" s="21"/>
      <c r="P241" s="21">
        <f t="shared" si="50"/>
        <v>0</v>
      </c>
    </row>
    <row r="242" spans="2:16" x14ac:dyDescent="0.55000000000000004">
      <c r="B242" s="88"/>
      <c r="C242" s="88"/>
      <c r="D242" s="38" t="s">
        <v>535</v>
      </c>
      <c r="E242" s="21"/>
      <c r="F242" s="21"/>
      <c r="G242" s="21"/>
      <c r="H242" s="21"/>
      <c r="I242" s="21"/>
      <c r="J242" s="21"/>
      <c r="K242" s="21"/>
      <c r="L242" s="21"/>
      <c r="M242" s="21"/>
      <c r="N242" s="21">
        <f t="shared" si="49"/>
        <v>0</v>
      </c>
      <c r="O242" s="21"/>
      <c r="P242" s="21">
        <f t="shared" si="50"/>
        <v>0</v>
      </c>
    </row>
    <row r="243" spans="2:16" x14ac:dyDescent="0.55000000000000004">
      <c r="B243" s="88"/>
      <c r="C243" s="88"/>
      <c r="D243" s="38" t="s">
        <v>558</v>
      </c>
      <c r="E243" s="21"/>
      <c r="F243" s="21"/>
      <c r="G243" s="21"/>
      <c r="H243" s="21"/>
      <c r="I243" s="21"/>
      <c r="J243" s="21"/>
      <c r="K243" s="21"/>
      <c r="L243" s="21"/>
      <c r="M243" s="21"/>
      <c r="N243" s="21">
        <f t="shared" si="49"/>
        <v>0</v>
      </c>
      <c r="O243" s="21"/>
      <c r="P243" s="21">
        <f t="shared" si="50"/>
        <v>0</v>
      </c>
    </row>
    <row r="244" spans="2:16" x14ac:dyDescent="0.55000000000000004">
      <c r="B244" s="88"/>
      <c r="C244" s="88"/>
      <c r="D244" s="38" t="s">
        <v>559</v>
      </c>
      <c r="E244" s="21"/>
      <c r="F244" s="21"/>
      <c r="G244" s="21"/>
      <c r="H244" s="21"/>
      <c r="I244" s="21"/>
      <c r="J244" s="21"/>
      <c r="K244" s="21"/>
      <c r="L244" s="21"/>
      <c r="M244" s="21"/>
      <c r="N244" s="21">
        <f t="shared" si="49"/>
        <v>0</v>
      </c>
      <c r="O244" s="21"/>
      <c r="P244" s="21">
        <f t="shared" si="50"/>
        <v>0</v>
      </c>
    </row>
    <row r="245" spans="2:16" x14ac:dyDescent="0.55000000000000004">
      <c r="B245" s="88"/>
      <c r="C245" s="88"/>
      <c r="D245" s="38" t="s">
        <v>560</v>
      </c>
      <c r="E245" s="21">
        <v>1089960</v>
      </c>
      <c r="F245" s="21">
        <v>34992</v>
      </c>
      <c r="G245" s="21">
        <v>106301</v>
      </c>
      <c r="H245" s="21">
        <v>1119</v>
      </c>
      <c r="I245" s="21">
        <v>1364</v>
      </c>
      <c r="J245" s="21">
        <v>32230</v>
      </c>
      <c r="K245" s="21">
        <v>279</v>
      </c>
      <c r="L245" s="21">
        <v>930674</v>
      </c>
      <c r="M245" s="21">
        <v>34992</v>
      </c>
      <c r="N245" s="21">
        <f t="shared" si="49"/>
        <v>2231911</v>
      </c>
      <c r="O245" s="21"/>
      <c r="P245" s="21">
        <f t="shared" si="50"/>
        <v>2231911</v>
      </c>
    </row>
    <row r="246" spans="2:16" x14ac:dyDescent="0.55000000000000004">
      <c r="B246" s="88"/>
      <c r="C246" s="88"/>
      <c r="D246" s="38" t="s">
        <v>561</v>
      </c>
      <c r="E246" s="21"/>
      <c r="F246" s="21"/>
      <c r="G246" s="21"/>
      <c r="H246" s="21"/>
      <c r="I246" s="21"/>
      <c r="J246" s="21"/>
      <c r="K246" s="21"/>
      <c r="L246" s="21"/>
      <c r="M246" s="21"/>
      <c r="N246" s="21">
        <f t="shared" si="49"/>
        <v>0</v>
      </c>
      <c r="O246" s="21"/>
      <c r="P246" s="21">
        <f t="shared" si="50"/>
        <v>0</v>
      </c>
    </row>
    <row r="247" spans="2:16" x14ac:dyDescent="0.55000000000000004">
      <c r="B247" s="88"/>
      <c r="C247" s="88"/>
      <c r="D247" s="38" t="s">
        <v>562</v>
      </c>
      <c r="E247" s="21">
        <v>106625</v>
      </c>
      <c r="F247" s="21">
        <v>48000</v>
      </c>
      <c r="G247" s="21"/>
      <c r="H247" s="21">
        <v>1536</v>
      </c>
      <c r="I247" s="21">
        <v>1872</v>
      </c>
      <c r="J247" s="21">
        <v>44208</v>
      </c>
      <c r="K247" s="21">
        <v>384</v>
      </c>
      <c r="L247" s="21"/>
      <c r="M247" s="21"/>
      <c r="N247" s="21">
        <f t="shared" si="49"/>
        <v>202625</v>
      </c>
      <c r="O247" s="21"/>
      <c r="P247" s="21">
        <f t="shared" si="50"/>
        <v>202625</v>
      </c>
    </row>
    <row r="248" spans="2:16" x14ac:dyDescent="0.55000000000000004">
      <c r="B248" s="88"/>
      <c r="C248" s="88"/>
      <c r="D248" s="38" t="s">
        <v>546</v>
      </c>
      <c r="E248" s="21">
        <v>352475</v>
      </c>
      <c r="F248" s="21">
        <v>6775</v>
      </c>
      <c r="G248" s="21">
        <v>80400</v>
      </c>
      <c r="H248" s="21">
        <v>216</v>
      </c>
      <c r="I248" s="21">
        <v>264</v>
      </c>
      <c r="J248" s="21">
        <v>6241</v>
      </c>
      <c r="K248" s="21">
        <v>54</v>
      </c>
      <c r="L248" s="21">
        <v>147285</v>
      </c>
      <c r="M248" s="21"/>
      <c r="N248" s="21">
        <f t="shared" si="49"/>
        <v>593710</v>
      </c>
      <c r="O248" s="21"/>
      <c r="P248" s="21">
        <f t="shared" si="50"/>
        <v>593710</v>
      </c>
    </row>
    <row r="249" spans="2:16" x14ac:dyDescent="0.55000000000000004">
      <c r="B249" s="88"/>
      <c r="C249" s="88"/>
      <c r="D249" s="38" t="s">
        <v>344</v>
      </c>
      <c r="E249" s="21">
        <f t="shared" ref="E249:M249" si="52">+E250+E255</f>
        <v>0</v>
      </c>
      <c r="F249" s="21">
        <f t="shared" si="52"/>
        <v>0</v>
      </c>
      <c r="G249" s="21">
        <f t="shared" si="52"/>
        <v>0</v>
      </c>
      <c r="H249" s="21">
        <f t="shared" si="52"/>
        <v>0</v>
      </c>
      <c r="I249" s="21">
        <f t="shared" si="52"/>
        <v>0</v>
      </c>
      <c r="J249" s="21">
        <f t="shared" si="52"/>
        <v>0</v>
      </c>
      <c r="K249" s="21">
        <f t="shared" si="52"/>
        <v>0</v>
      </c>
      <c r="L249" s="21">
        <f t="shared" si="52"/>
        <v>0</v>
      </c>
      <c r="M249" s="21">
        <f t="shared" si="52"/>
        <v>0</v>
      </c>
      <c r="N249" s="21">
        <f t="shared" si="49"/>
        <v>0</v>
      </c>
      <c r="O249" s="21">
        <f>+O250+O255</f>
        <v>0</v>
      </c>
      <c r="P249" s="21">
        <f t="shared" si="50"/>
        <v>0</v>
      </c>
    </row>
    <row r="250" spans="2:16" x14ac:dyDescent="0.55000000000000004">
      <c r="B250" s="88"/>
      <c r="C250" s="88"/>
      <c r="D250" s="38" t="s">
        <v>563</v>
      </c>
      <c r="E250" s="21">
        <f t="shared" ref="E250:M250" si="53">+E251+E252+E253-E254</f>
        <v>0</v>
      </c>
      <c r="F250" s="21">
        <f t="shared" si="53"/>
        <v>0</v>
      </c>
      <c r="G250" s="21">
        <f t="shared" si="53"/>
        <v>0</v>
      </c>
      <c r="H250" s="21">
        <f t="shared" si="53"/>
        <v>0</v>
      </c>
      <c r="I250" s="21">
        <f t="shared" si="53"/>
        <v>0</v>
      </c>
      <c r="J250" s="21">
        <f t="shared" si="53"/>
        <v>0</v>
      </c>
      <c r="K250" s="21">
        <f t="shared" si="53"/>
        <v>0</v>
      </c>
      <c r="L250" s="21">
        <f t="shared" si="53"/>
        <v>0</v>
      </c>
      <c r="M250" s="21">
        <f t="shared" si="53"/>
        <v>0</v>
      </c>
      <c r="N250" s="21">
        <f t="shared" si="49"/>
        <v>0</v>
      </c>
      <c r="O250" s="21">
        <f>+O251+O252+O253-O254</f>
        <v>0</v>
      </c>
      <c r="P250" s="21">
        <f t="shared" si="50"/>
        <v>0</v>
      </c>
    </row>
    <row r="251" spans="2:16" x14ac:dyDescent="0.55000000000000004">
      <c r="B251" s="88"/>
      <c r="C251" s="88"/>
      <c r="D251" s="38" t="s">
        <v>564</v>
      </c>
      <c r="E251" s="21"/>
      <c r="F251" s="21"/>
      <c r="G251" s="21"/>
      <c r="H251" s="21"/>
      <c r="I251" s="21"/>
      <c r="J251" s="21"/>
      <c r="K251" s="21"/>
      <c r="L251" s="21"/>
      <c r="M251" s="21"/>
      <c r="N251" s="21">
        <f t="shared" si="49"/>
        <v>0</v>
      </c>
      <c r="O251" s="21"/>
      <c r="P251" s="21">
        <f t="shared" si="50"/>
        <v>0</v>
      </c>
    </row>
    <row r="252" spans="2:16" x14ac:dyDescent="0.55000000000000004">
      <c r="B252" s="88"/>
      <c r="C252" s="88"/>
      <c r="D252" s="38" t="s">
        <v>565</v>
      </c>
      <c r="E252" s="21"/>
      <c r="F252" s="21"/>
      <c r="G252" s="21"/>
      <c r="H252" s="21"/>
      <c r="I252" s="21"/>
      <c r="J252" s="21"/>
      <c r="K252" s="21"/>
      <c r="L252" s="21"/>
      <c r="M252" s="21"/>
      <c r="N252" s="21">
        <f t="shared" si="49"/>
        <v>0</v>
      </c>
      <c r="O252" s="21"/>
      <c r="P252" s="21">
        <f t="shared" si="50"/>
        <v>0</v>
      </c>
    </row>
    <row r="253" spans="2:16" x14ac:dyDescent="0.55000000000000004">
      <c r="B253" s="88"/>
      <c r="C253" s="88"/>
      <c r="D253" s="38" t="s">
        <v>566</v>
      </c>
      <c r="E253" s="21"/>
      <c r="F253" s="21"/>
      <c r="G253" s="21"/>
      <c r="H253" s="21"/>
      <c r="I253" s="21"/>
      <c r="J253" s="21"/>
      <c r="K253" s="21"/>
      <c r="L253" s="21"/>
      <c r="M253" s="21"/>
      <c r="N253" s="21">
        <f t="shared" si="49"/>
        <v>0</v>
      </c>
      <c r="O253" s="21"/>
      <c r="P253" s="21">
        <f t="shared" si="50"/>
        <v>0</v>
      </c>
    </row>
    <row r="254" spans="2:16" x14ac:dyDescent="0.55000000000000004">
      <c r="B254" s="88"/>
      <c r="C254" s="88"/>
      <c r="D254" s="38" t="s">
        <v>567</v>
      </c>
      <c r="E254" s="21"/>
      <c r="F254" s="21"/>
      <c r="G254" s="21"/>
      <c r="H254" s="21"/>
      <c r="I254" s="21"/>
      <c r="J254" s="21"/>
      <c r="K254" s="21"/>
      <c r="L254" s="21"/>
      <c r="M254" s="21"/>
      <c r="N254" s="21">
        <f t="shared" si="49"/>
        <v>0</v>
      </c>
      <c r="O254" s="21"/>
      <c r="P254" s="21">
        <f t="shared" si="50"/>
        <v>0</v>
      </c>
    </row>
    <row r="255" spans="2:16" x14ac:dyDescent="0.55000000000000004">
      <c r="B255" s="88"/>
      <c r="C255" s="88"/>
      <c r="D255" s="38" t="s">
        <v>568</v>
      </c>
      <c r="E255" s="21"/>
      <c r="F255" s="21"/>
      <c r="G255" s="21"/>
      <c r="H255" s="21"/>
      <c r="I255" s="21"/>
      <c r="J255" s="21"/>
      <c r="K255" s="21"/>
      <c r="L255" s="21"/>
      <c r="M255" s="21"/>
      <c r="N255" s="21">
        <f t="shared" si="49"/>
        <v>0</v>
      </c>
      <c r="O255" s="21"/>
      <c r="P255" s="21">
        <f t="shared" si="50"/>
        <v>0</v>
      </c>
    </row>
    <row r="256" spans="2:16" x14ac:dyDescent="0.55000000000000004">
      <c r="B256" s="88"/>
      <c r="C256" s="88"/>
      <c r="D256" s="38" t="s">
        <v>345</v>
      </c>
      <c r="E256" s="21"/>
      <c r="F256" s="21"/>
      <c r="G256" s="21"/>
      <c r="H256" s="21"/>
      <c r="I256" s="21"/>
      <c r="J256" s="21"/>
      <c r="K256" s="21"/>
      <c r="L256" s="21"/>
      <c r="M256" s="21"/>
      <c r="N256" s="21">
        <f t="shared" si="49"/>
        <v>0</v>
      </c>
      <c r="O256" s="21"/>
      <c r="P256" s="21">
        <f t="shared" si="50"/>
        <v>0</v>
      </c>
    </row>
    <row r="257" spans="2:16" x14ac:dyDescent="0.55000000000000004">
      <c r="B257" s="88"/>
      <c r="C257" s="88"/>
      <c r="D257" s="38" t="s">
        <v>35</v>
      </c>
      <c r="E257" s="21"/>
      <c r="F257" s="21"/>
      <c r="G257" s="21"/>
      <c r="H257" s="21"/>
      <c r="I257" s="21"/>
      <c r="J257" s="21"/>
      <c r="K257" s="21"/>
      <c r="L257" s="21"/>
      <c r="M257" s="21"/>
      <c r="N257" s="21">
        <f t="shared" si="49"/>
        <v>0</v>
      </c>
      <c r="O257" s="21"/>
      <c r="P257" s="21">
        <f t="shared" si="50"/>
        <v>0</v>
      </c>
    </row>
    <row r="258" spans="2:16" x14ac:dyDescent="0.55000000000000004">
      <c r="B258" s="88"/>
      <c r="C258" s="88"/>
      <c r="D258" s="38" t="s">
        <v>346</v>
      </c>
      <c r="E258" s="21">
        <v>15182036</v>
      </c>
      <c r="F258" s="21"/>
      <c r="G258" s="21">
        <v>3505317</v>
      </c>
      <c r="H258" s="21"/>
      <c r="I258" s="21"/>
      <c r="J258" s="21"/>
      <c r="K258" s="21"/>
      <c r="L258" s="21">
        <v>790511</v>
      </c>
      <c r="M258" s="21"/>
      <c r="N258" s="21">
        <f t="shared" si="49"/>
        <v>19477864</v>
      </c>
      <c r="O258" s="21"/>
      <c r="P258" s="21">
        <f t="shared" si="50"/>
        <v>19477864</v>
      </c>
    </row>
    <row r="259" spans="2:16" x14ac:dyDescent="0.55000000000000004">
      <c r="B259" s="88"/>
      <c r="C259" s="88"/>
      <c r="D259" s="38" t="s">
        <v>347</v>
      </c>
      <c r="E259" s="21">
        <v>-7182672</v>
      </c>
      <c r="F259" s="21"/>
      <c r="G259" s="21">
        <v>-747666</v>
      </c>
      <c r="H259" s="21"/>
      <c r="I259" s="21"/>
      <c r="J259" s="21"/>
      <c r="K259" s="21"/>
      <c r="L259" s="21"/>
      <c r="M259" s="21"/>
      <c r="N259" s="21">
        <f t="shared" si="49"/>
        <v>-7930338</v>
      </c>
      <c r="O259" s="21"/>
      <c r="P259" s="21">
        <f t="shared" si="50"/>
        <v>-7930338</v>
      </c>
    </row>
    <row r="260" spans="2:16" x14ac:dyDescent="0.55000000000000004">
      <c r="B260" s="88"/>
      <c r="C260" s="88"/>
      <c r="D260" s="38" t="s">
        <v>348</v>
      </c>
      <c r="E260" s="21"/>
      <c r="F260" s="21"/>
      <c r="G260" s="21"/>
      <c r="H260" s="21"/>
      <c r="I260" s="21"/>
      <c r="J260" s="21"/>
      <c r="K260" s="21"/>
      <c r="L260" s="21"/>
      <c r="M260" s="21"/>
      <c r="N260" s="21">
        <f t="shared" si="49"/>
        <v>0</v>
      </c>
      <c r="O260" s="21"/>
      <c r="P260" s="21">
        <f t="shared" si="50"/>
        <v>0</v>
      </c>
    </row>
    <row r="261" spans="2:16" x14ac:dyDescent="0.55000000000000004">
      <c r="B261" s="88"/>
      <c r="C261" s="88"/>
      <c r="D261" s="38" t="s">
        <v>349</v>
      </c>
      <c r="E261" s="21"/>
      <c r="F261" s="21"/>
      <c r="G261" s="21"/>
      <c r="H261" s="21"/>
      <c r="I261" s="21"/>
      <c r="J261" s="21"/>
      <c r="K261" s="21"/>
      <c r="L261" s="21"/>
      <c r="M261" s="21"/>
      <c r="N261" s="21">
        <f t="shared" si="49"/>
        <v>0</v>
      </c>
      <c r="O261" s="21"/>
      <c r="P261" s="21">
        <f t="shared" si="50"/>
        <v>0</v>
      </c>
    </row>
    <row r="262" spans="2:16" x14ac:dyDescent="0.55000000000000004">
      <c r="B262" s="88"/>
      <c r="C262" s="88"/>
      <c r="D262" s="38" t="s">
        <v>350</v>
      </c>
      <c r="E262" s="21"/>
      <c r="F262" s="21"/>
      <c r="G262" s="21"/>
      <c r="H262" s="21"/>
      <c r="I262" s="21"/>
      <c r="J262" s="21"/>
      <c r="K262" s="21"/>
      <c r="L262" s="21"/>
      <c r="M262" s="21"/>
      <c r="N262" s="21">
        <f t="shared" si="49"/>
        <v>0</v>
      </c>
      <c r="O262" s="21"/>
      <c r="P262" s="21">
        <f t="shared" si="50"/>
        <v>0</v>
      </c>
    </row>
    <row r="263" spans="2:16" x14ac:dyDescent="0.55000000000000004">
      <c r="B263" s="88"/>
      <c r="C263" s="89"/>
      <c r="D263" s="42" t="s">
        <v>351</v>
      </c>
      <c r="E263" s="23">
        <f t="shared" ref="E263:M263" si="54">+E186+E197+E226+E249+E256+E257+E258+E259+E260+E261+E262</f>
        <v>102220132</v>
      </c>
      <c r="F263" s="23">
        <f t="shared" si="54"/>
        <v>19942577</v>
      </c>
      <c r="G263" s="23">
        <f t="shared" si="54"/>
        <v>16394726</v>
      </c>
      <c r="H263" s="23">
        <f t="shared" si="54"/>
        <v>637651</v>
      </c>
      <c r="I263" s="23">
        <f t="shared" si="54"/>
        <v>661682</v>
      </c>
      <c r="J263" s="23">
        <f t="shared" si="54"/>
        <v>16636475</v>
      </c>
      <c r="K263" s="23">
        <f t="shared" si="54"/>
        <v>163056</v>
      </c>
      <c r="L263" s="23">
        <f t="shared" si="54"/>
        <v>65881421</v>
      </c>
      <c r="M263" s="23">
        <f t="shared" si="54"/>
        <v>4905744</v>
      </c>
      <c r="N263" s="23">
        <f t="shared" si="49"/>
        <v>227443464</v>
      </c>
      <c r="O263" s="23">
        <f>+O186+O197+O226+O249+O256+O257+O258+O259+O260+O261+O262</f>
        <v>27544300</v>
      </c>
      <c r="P263" s="23">
        <f t="shared" si="50"/>
        <v>199899164</v>
      </c>
    </row>
    <row r="264" spans="2:16" x14ac:dyDescent="0.55000000000000004">
      <c r="B264" s="89"/>
      <c r="C264" s="19" t="s">
        <v>352</v>
      </c>
      <c r="D264" s="17"/>
      <c r="E264" s="18">
        <f t="shared" ref="E264:M264" si="55" xml:space="preserve"> +E185 - E263</f>
        <v>-21691526</v>
      </c>
      <c r="F264" s="18">
        <f t="shared" si="55"/>
        <v>-2503390</v>
      </c>
      <c r="G264" s="18">
        <f t="shared" si="55"/>
        <v>1461414</v>
      </c>
      <c r="H264" s="18">
        <f t="shared" si="55"/>
        <v>161989</v>
      </c>
      <c r="I264" s="18">
        <f t="shared" si="55"/>
        <v>318728</v>
      </c>
      <c r="J264" s="18">
        <f t="shared" si="55"/>
        <v>6308835</v>
      </c>
      <c r="K264" s="18">
        <f t="shared" si="55"/>
        <v>25094</v>
      </c>
      <c r="L264" s="18">
        <f t="shared" si="55"/>
        <v>-3241396</v>
      </c>
      <c r="M264" s="18">
        <f t="shared" si="55"/>
        <v>-1825734</v>
      </c>
      <c r="N264" s="18">
        <f t="shared" ref="N264:N292" si="56">+E264+F264+G264+H264+I264+J264+K264+L264+M264</f>
        <v>-20985986</v>
      </c>
      <c r="O264" s="18">
        <f xml:space="preserve"> +O185 - O263</f>
        <v>0</v>
      </c>
      <c r="P264" s="18">
        <f>P185-P263</f>
        <v>-20985986</v>
      </c>
    </row>
    <row r="265" spans="2:16" x14ac:dyDescent="0.55000000000000004">
      <c r="B265" s="87" t="s">
        <v>353</v>
      </c>
      <c r="C265" s="87" t="s">
        <v>324</v>
      </c>
      <c r="D265" s="38" t="s">
        <v>354</v>
      </c>
      <c r="E265" s="21"/>
      <c r="F265" s="21"/>
      <c r="G265" s="21"/>
      <c r="H265" s="21"/>
      <c r="I265" s="21"/>
      <c r="J265" s="21"/>
      <c r="K265" s="21"/>
      <c r="L265" s="21"/>
      <c r="M265" s="21"/>
      <c r="N265" s="21">
        <f t="shared" si="56"/>
        <v>0</v>
      </c>
      <c r="O265" s="21"/>
      <c r="P265" s="21">
        <f t="shared" ref="P265:P290" si="57">N265-ABS(O265)</f>
        <v>0</v>
      </c>
    </row>
    <row r="266" spans="2:16" x14ac:dyDescent="0.55000000000000004">
      <c r="B266" s="88"/>
      <c r="C266" s="88"/>
      <c r="D266" s="38" t="s">
        <v>355</v>
      </c>
      <c r="E266" s="21"/>
      <c r="F266" s="21">
        <v>24</v>
      </c>
      <c r="G266" s="21">
        <v>402</v>
      </c>
      <c r="H266" s="21"/>
      <c r="I266" s="21"/>
      <c r="J266" s="21"/>
      <c r="K266" s="21"/>
      <c r="L266" s="21">
        <v>263</v>
      </c>
      <c r="M266" s="21">
        <v>16</v>
      </c>
      <c r="N266" s="21">
        <f t="shared" si="56"/>
        <v>705</v>
      </c>
      <c r="O266" s="21"/>
      <c r="P266" s="21">
        <f t="shared" si="57"/>
        <v>705</v>
      </c>
    </row>
    <row r="267" spans="2:16" x14ac:dyDescent="0.55000000000000004">
      <c r="B267" s="88"/>
      <c r="C267" s="88"/>
      <c r="D267" s="38" t="s">
        <v>356</v>
      </c>
      <c r="E267" s="21"/>
      <c r="F267" s="21"/>
      <c r="G267" s="21"/>
      <c r="H267" s="21"/>
      <c r="I267" s="21"/>
      <c r="J267" s="21"/>
      <c r="K267" s="21"/>
      <c r="L267" s="21"/>
      <c r="M267" s="21"/>
      <c r="N267" s="21">
        <f t="shared" si="56"/>
        <v>0</v>
      </c>
      <c r="O267" s="21"/>
      <c r="P267" s="21">
        <f t="shared" si="57"/>
        <v>0</v>
      </c>
    </row>
    <row r="268" spans="2:16" x14ac:dyDescent="0.55000000000000004">
      <c r="B268" s="88"/>
      <c r="C268" s="88"/>
      <c r="D268" s="38" t="s">
        <v>357</v>
      </c>
      <c r="E268" s="21"/>
      <c r="F268" s="21"/>
      <c r="G268" s="21"/>
      <c r="H268" s="21"/>
      <c r="I268" s="21"/>
      <c r="J268" s="21"/>
      <c r="K268" s="21"/>
      <c r="L268" s="21"/>
      <c r="M268" s="21"/>
      <c r="N268" s="21">
        <f t="shared" si="56"/>
        <v>0</v>
      </c>
      <c r="O268" s="21"/>
      <c r="P268" s="21">
        <f t="shared" si="57"/>
        <v>0</v>
      </c>
    </row>
    <row r="269" spans="2:16" x14ac:dyDescent="0.55000000000000004">
      <c r="B269" s="88"/>
      <c r="C269" s="88"/>
      <c r="D269" s="38" t="s">
        <v>358</v>
      </c>
      <c r="E269" s="21"/>
      <c r="F269" s="21"/>
      <c r="G269" s="21"/>
      <c r="H269" s="21"/>
      <c r="I269" s="21"/>
      <c r="J269" s="21"/>
      <c r="K269" s="21"/>
      <c r="L269" s="21"/>
      <c r="M269" s="21"/>
      <c r="N269" s="21">
        <f t="shared" si="56"/>
        <v>0</v>
      </c>
      <c r="O269" s="21"/>
      <c r="P269" s="21">
        <f t="shared" si="57"/>
        <v>0</v>
      </c>
    </row>
    <row r="270" spans="2:16" x14ac:dyDescent="0.55000000000000004">
      <c r="B270" s="88"/>
      <c r="C270" s="88"/>
      <c r="D270" s="38" t="s">
        <v>359</v>
      </c>
      <c r="E270" s="21"/>
      <c r="F270" s="21"/>
      <c r="G270" s="21"/>
      <c r="H270" s="21"/>
      <c r="I270" s="21"/>
      <c r="J270" s="21"/>
      <c r="K270" s="21"/>
      <c r="L270" s="21"/>
      <c r="M270" s="21"/>
      <c r="N270" s="21">
        <f t="shared" si="56"/>
        <v>0</v>
      </c>
      <c r="O270" s="21"/>
      <c r="P270" s="21">
        <f t="shared" si="57"/>
        <v>0</v>
      </c>
    </row>
    <row r="271" spans="2:16" x14ac:dyDescent="0.55000000000000004">
      <c r="B271" s="88"/>
      <c r="C271" s="88"/>
      <c r="D271" s="38" t="s">
        <v>360</v>
      </c>
      <c r="E271" s="21"/>
      <c r="F271" s="21"/>
      <c r="G271" s="21"/>
      <c r="H271" s="21"/>
      <c r="I271" s="21"/>
      <c r="J271" s="21"/>
      <c r="K271" s="21"/>
      <c r="L271" s="21"/>
      <c r="M271" s="21"/>
      <c r="N271" s="21">
        <f t="shared" si="56"/>
        <v>0</v>
      </c>
      <c r="O271" s="21"/>
      <c r="P271" s="21">
        <f t="shared" si="57"/>
        <v>0</v>
      </c>
    </row>
    <row r="272" spans="2:16" x14ac:dyDescent="0.55000000000000004">
      <c r="B272" s="88"/>
      <c r="C272" s="88"/>
      <c r="D272" s="38" t="s">
        <v>361</v>
      </c>
      <c r="E272" s="21"/>
      <c r="F272" s="21"/>
      <c r="G272" s="21"/>
      <c r="H272" s="21"/>
      <c r="I272" s="21"/>
      <c r="J272" s="21"/>
      <c r="K272" s="21"/>
      <c r="L272" s="21"/>
      <c r="M272" s="21"/>
      <c r="N272" s="21">
        <f t="shared" si="56"/>
        <v>0</v>
      </c>
      <c r="O272" s="21"/>
      <c r="P272" s="21">
        <f t="shared" si="57"/>
        <v>0</v>
      </c>
    </row>
    <row r="273" spans="2:16" x14ac:dyDescent="0.55000000000000004">
      <c r="B273" s="88"/>
      <c r="C273" s="88"/>
      <c r="D273" s="38" t="s">
        <v>362</v>
      </c>
      <c r="E273" s="21">
        <f t="shared" ref="E273:M273" si="58">+E274+E275+E276+E277</f>
        <v>1079709</v>
      </c>
      <c r="F273" s="21">
        <f t="shared" si="58"/>
        <v>0</v>
      </c>
      <c r="G273" s="21">
        <f t="shared" si="58"/>
        <v>0</v>
      </c>
      <c r="H273" s="21">
        <f t="shared" si="58"/>
        <v>0</v>
      </c>
      <c r="I273" s="21">
        <f t="shared" si="58"/>
        <v>0</v>
      </c>
      <c r="J273" s="21">
        <f t="shared" si="58"/>
        <v>0</v>
      </c>
      <c r="K273" s="21">
        <f t="shared" si="58"/>
        <v>0</v>
      </c>
      <c r="L273" s="21">
        <f t="shared" si="58"/>
        <v>210</v>
      </c>
      <c r="M273" s="21">
        <f t="shared" si="58"/>
        <v>0</v>
      </c>
      <c r="N273" s="21">
        <f t="shared" si="56"/>
        <v>1079919</v>
      </c>
      <c r="O273" s="21">
        <f>+O274+O275+O276+O277</f>
        <v>0</v>
      </c>
      <c r="P273" s="21">
        <f t="shared" si="57"/>
        <v>1079919</v>
      </c>
    </row>
    <row r="274" spans="2:16" x14ac:dyDescent="0.55000000000000004">
      <c r="B274" s="88"/>
      <c r="C274" s="88"/>
      <c r="D274" s="38" t="s">
        <v>569</v>
      </c>
      <c r="E274" s="21"/>
      <c r="F274" s="21"/>
      <c r="G274" s="21"/>
      <c r="H274" s="21"/>
      <c r="I274" s="21"/>
      <c r="J274" s="21"/>
      <c r="K274" s="21"/>
      <c r="L274" s="21"/>
      <c r="M274" s="21"/>
      <c r="N274" s="21">
        <f t="shared" si="56"/>
        <v>0</v>
      </c>
      <c r="O274" s="21"/>
      <c r="P274" s="21">
        <f t="shared" si="57"/>
        <v>0</v>
      </c>
    </row>
    <row r="275" spans="2:16" x14ac:dyDescent="0.55000000000000004">
      <c r="B275" s="88"/>
      <c r="C275" s="88"/>
      <c r="D275" s="38" t="s">
        <v>570</v>
      </c>
      <c r="E275" s="21">
        <v>8521</v>
      </c>
      <c r="F275" s="21"/>
      <c r="G275" s="21"/>
      <c r="H275" s="21"/>
      <c r="I275" s="21"/>
      <c r="J275" s="21"/>
      <c r="K275" s="21"/>
      <c r="L275" s="21"/>
      <c r="M275" s="21"/>
      <c r="N275" s="21">
        <f t="shared" si="56"/>
        <v>8521</v>
      </c>
      <c r="O275" s="21"/>
      <c r="P275" s="21">
        <f t="shared" si="57"/>
        <v>8521</v>
      </c>
    </row>
    <row r="276" spans="2:16" x14ac:dyDescent="0.55000000000000004">
      <c r="B276" s="88"/>
      <c r="C276" s="88"/>
      <c r="D276" s="38" t="s">
        <v>212</v>
      </c>
      <c r="E276" s="21"/>
      <c r="F276" s="21"/>
      <c r="G276" s="21"/>
      <c r="H276" s="21"/>
      <c r="I276" s="21"/>
      <c r="J276" s="21"/>
      <c r="K276" s="21"/>
      <c r="L276" s="21"/>
      <c r="M276" s="21"/>
      <c r="N276" s="21">
        <f t="shared" si="56"/>
        <v>0</v>
      </c>
      <c r="O276" s="21"/>
      <c r="P276" s="21">
        <f t="shared" si="57"/>
        <v>0</v>
      </c>
    </row>
    <row r="277" spans="2:16" x14ac:dyDescent="0.55000000000000004">
      <c r="B277" s="88"/>
      <c r="C277" s="88"/>
      <c r="D277" s="38" t="s">
        <v>571</v>
      </c>
      <c r="E277" s="21">
        <v>1071188</v>
      </c>
      <c r="F277" s="21"/>
      <c r="G277" s="21"/>
      <c r="H277" s="21"/>
      <c r="I277" s="21"/>
      <c r="J277" s="21"/>
      <c r="K277" s="21"/>
      <c r="L277" s="21">
        <v>210</v>
      </c>
      <c r="M277" s="21"/>
      <c r="N277" s="21">
        <f t="shared" si="56"/>
        <v>1071398</v>
      </c>
      <c r="O277" s="21"/>
      <c r="P277" s="21">
        <f t="shared" si="57"/>
        <v>1071398</v>
      </c>
    </row>
    <row r="278" spans="2:16" x14ac:dyDescent="0.55000000000000004">
      <c r="B278" s="88"/>
      <c r="C278" s="89"/>
      <c r="D278" s="42" t="s">
        <v>363</v>
      </c>
      <c r="E278" s="23">
        <f t="shared" ref="E278:M278" si="59">+E265+E266+E267+E268+E269+E270+E271+E272+E273</f>
        <v>1079709</v>
      </c>
      <c r="F278" s="23">
        <f t="shared" si="59"/>
        <v>24</v>
      </c>
      <c r="G278" s="23">
        <f t="shared" si="59"/>
        <v>402</v>
      </c>
      <c r="H278" s="23">
        <f t="shared" si="59"/>
        <v>0</v>
      </c>
      <c r="I278" s="23">
        <f t="shared" si="59"/>
        <v>0</v>
      </c>
      <c r="J278" s="23">
        <f t="shared" si="59"/>
        <v>0</v>
      </c>
      <c r="K278" s="23">
        <f t="shared" si="59"/>
        <v>0</v>
      </c>
      <c r="L278" s="23">
        <f t="shared" si="59"/>
        <v>473</v>
      </c>
      <c r="M278" s="23">
        <f t="shared" si="59"/>
        <v>16</v>
      </c>
      <c r="N278" s="23">
        <f t="shared" si="56"/>
        <v>1080624</v>
      </c>
      <c r="O278" s="23">
        <f>+O265+O266+O267+O268+O269+O270+O271+O272+O273</f>
        <v>0</v>
      </c>
      <c r="P278" s="23">
        <f t="shared" si="57"/>
        <v>1080624</v>
      </c>
    </row>
    <row r="279" spans="2:16" x14ac:dyDescent="0.55000000000000004">
      <c r="B279" s="88"/>
      <c r="C279" s="87" t="s">
        <v>340</v>
      </c>
      <c r="D279" s="38" t="s">
        <v>364</v>
      </c>
      <c r="E279" s="21"/>
      <c r="F279" s="21"/>
      <c r="G279" s="21">
        <v>130900</v>
      </c>
      <c r="H279" s="21"/>
      <c r="I279" s="21"/>
      <c r="J279" s="21"/>
      <c r="K279" s="21"/>
      <c r="L279" s="21"/>
      <c r="M279" s="21"/>
      <c r="N279" s="21">
        <f t="shared" si="56"/>
        <v>130900</v>
      </c>
      <c r="O279" s="21"/>
      <c r="P279" s="21">
        <f t="shared" si="57"/>
        <v>130900</v>
      </c>
    </row>
    <row r="280" spans="2:16" x14ac:dyDescent="0.55000000000000004">
      <c r="B280" s="88"/>
      <c r="C280" s="88"/>
      <c r="D280" s="38" t="s">
        <v>365</v>
      </c>
      <c r="E280" s="21"/>
      <c r="F280" s="21"/>
      <c r="G280" s="21"/>
      <c r="H280" s="21"/>
      <c r="I280" s="21"/>
      <c r="J280" s="21"/>
      <c r="K280" s="21"/>
      <c r="L280" s="21"/>
      <c r="M280" s="21"/>
      <c r="N280" s="21">
        <f t="shared" si="56"/>
        <v>0</v>
      </c>
      <c r="O280" s="21"/>
      <c r="P280" s="21">
        <f t="shared" si="57"/>
        <v>0</v>
      </c>
    </row>
    <row r="281" spans="2:16" x14ac:dyDescent="0.55000000000000004">
      <c r="B281" s="88"/>
      <c r="C281" s="88"/>
      <c r="D281" s="38" t="s">
        <v>366</v>
      </c>
      <c r="E281" s="21"/>
      <c r="F281" s="21"/>
      <c r="G281" s="21"/>
      <c r="H281" s="21"/>
      <c r="I281" s="21"/>
      <c r="J281" s="21"/>
      <c r="K281" s="21"/>
      <c r="L281" s="21"/>
      <c r="M281" s="21"/>
      <c r="N281" s="21">
        <f t="shared" si="56"/>
        <v>0</v>
      </c>
      <c r="O281" s="21"/>
      <c r="P281" s="21">
        <f t="shared" si="57"/>
        <v>0</v>
      </c>
    </row>
    <row r="282" spans="2:16" x14ac:dyDescent="0.55000000000000004">
      <c r="B282" s="88"/>
      <c r="C282" s="88"/>
      <c r="D282" s="38" t="s">
        <v>367</v>
      </c>
      <c r="E282" s="21"/>
      <c r="F282" s="21"/>
      <c r="G282" s="21"/>
      <c r="H282" s="21"/>
      <c r="I282" s="21"/>
      <c r="J282" s="21"/>
      <c r="K282" s="21"/>
      <c r="L282" s="21"/>
      <c r="M282" s="21"/>
      <c r="N282" s="21">
        <f t="shared" si="56"/>
        <v>0</v>
      </c>
      <c r="O282" s="21"/>
      <c r="P282" s="21">
        <f t="shared" si="57"/>
        <v>0</v>
      </c>
    </row>
    <row r="283" spans="2:16" x14ac:dyDescent="0.55000000000000004">
      <c r="B283" s="88"/>
      <c r="C283" s="88"/>
      <c r="D283" s="38" t="s">
        <v>368</v>
      </c>
      <c r="E283" s="21"/>
      <c r="F283" s="21"/>
      <c r="G283" s="21"/>
      <c r="H283" s="21"/>
      <c r="I283" s="21"/>
      <c r="J283" s="21"/>
      <c r="K283" s="21"/>
      <c r="L283" s="21"/>
      <c r="M283" s="21"/>
      <c r="N283" s="21">
        <f t="shared" si="56"/>
        <v>0</v>
      </c>
      <c r="O283" s="21"/>
      <c r="P283" s="21">
        <f t="shared" si="57"/>
        <v>0</v>
      </c>
    </row>
    <row r="284" spans="2:16" x14ac:dyDescent="0.55000000000000004">
      <c r="B284" s="88"/>
      <c r="C284" s="88"/>
      <c r="D284" s="38" t="s">
        <v>369</v>
      </c>
      <c r="E284" s="21"/>
      <c r="F284" s="21"/>
      <c r="G284" s="21"/>
      <c r="H284" s="21"/>
      <c r="I284" s="21"/>
      <c r="J284" s="21"/>
      <c r="K284" s="21"/>
      <c r="L284" s="21"/>
      <c r="M284" s="21"/>
      <c r="N284" s="21">
        <f t="shared" si="56"/>
        <v>0</v>
      </c>
      <c r="O284" s="21"/>
      <c r="P284" s="21">
        <f t="shared" si="57"/>
        <v>0</v>
      </c>
    </row>
    <row r="285" spans="2:16" x14ac:dyDescent="0.55000000000000004">
      <c r="B285" s="88"/>
      <c r="C285" s="88"/>
      <c r="D285" s="38" t="s">
        <v>370</v>
      </c>
      <c r="E285" s="21"/>
      <c r="F285" s="21"/>
      <c r="G285" s="21"/>
      <c r="H285" s="21"/>
      <c r="I285" s="21"/>
      <c r="J285" s="21"/>
      <c r="K285" s="21"/>
      <c r="L285" s="21"/>
      <c r="M285" s="21"/>
      <c r="N285" s="21">
        <f t="shared" si="56"/>
        <v>0</v>
      </c>
      <c r="O285" s="21"/>
      <c r="P285" s="21">
        <f t="shared" si="57"/>
        <v>0</v>
      </c>
    </row>
    <row r="286" spans="2:16" x14ac:dyDescent="0.55000000000000004">
      <c r="B286" s="88"/>
      <c r="C286" s="88"/>
      <c r="D286" s="38" t="s">
        <v>371</v>
      </c>
      <c r="E286" s="21">
        <f t="shared" ref="E286:M286" si="60">+E287+E288+E289</f>
        <v>0</v>
      </c>
      <c r="F286" s="21">
        <f t="shared" si="60"/>
        <v>0</v>
      </c>
      <c r="G286" s="21">
        <f t="shared" si="60"/>
        <v>0</v>
      </c>
      <c r="H286" s="21">
        <f t="shared" si="60"/>
        <v>0</v>
      </c>
      <c r="I286" s="21">
        <f t="shared" si="60"/>
        <v>0</v>
      </c>
      <c r="J286" s="21">
        <f t="shared" si="60"/>
        <v>0</v>
      </c>
      <c r="K286" s="21">
        <f t="shared" si="60"/>
        <v>0</v>
      </c>
      <c r="L286" s="21">
        <f t="shared" si="60"/>
        <v>0</v>
      </c>
      <c r="M286" s="21">
        <f t="shared" si="60"/>
        <v>0</v>
      </c>
      <c r="N286" s="21">
        <f t="shared" si="56"/>
        <v>0</v>
      </c>
      <c r="O286" s="21">
        <f>+O287+O288+O289</f>
        <v>0</v>
      </c>
      <c r="P286" s="21">
        <f t="shared" si="57"/>
        <v>0</v>
      </c>
    </row>
    <row r="287" spans="2:16" x14ac:dyDescent="0.55000000000000004">
      <c r="B287" s="88"/>
      <c r="C287" s="88"/>
      <c r="D287" s="38" t="s">
        <v>572</v>
      </c>
      <c r="E287" s="21"/>
      <c r="F287" s="21"/>
      <c r="G287" s="21"/>
      <c r="H287" s="21"/>
      <c r="I287" s="21"/>
      <c r="J287" s="21"/>
      <c r="K287" s="21"/>
      <c r="L287" s="21"/>
      <c r="M287" s="21"/>
      <c r="N287" s="21">
        <f t="shared" si="56"/>
        <v>0</v>
      </c>
      <c r="O287" s="21"/>
      <c r="P287" s="21">
        <f t="shared" si="57"/>
        <v>0</v>
      </c>
    </row>
    <row r="288" spans="2:16" x14ac:dyDescent="0.55000000000000004">
      <c r="B288" s="88"/>
      <c r="C288" s="88"/>
      <c r="D288" s="38" t="s">
        <v>273</v>
      </c>
      <c r="E288" s="21"/>
      <c r="F288" s="21"/>
      <c r="G288" s="21"/>
      <c r="H288" s="21"/>
      <c r="I288" s="21"/>
      <c r="J288" s="21"/>
      <c r="K288" s="21"/>
      <c r="L288" s="21"/>
      <c r="M288" s="21"/>
      <c r="N288" s="21">
        <f t="shared" si="56"/>
        <v>0</v>
      </c>
      <c r="O288" s="21"/>
      <c r="P288" s="21">
        <f t="shared" si="57"/>
        <v>0</v>
      </c>
    </row>
    <row r="289" spans="2:16" x14ac:dyDescent="0.55000000000000004">
      <c r="B289" s="88"/>
      <c r="C289" s="88"/>
      <c r="D289" s="38" t="s">
        <v>573</v>
      </c>
      <c r="E289" s="21"/>
      <c r="F289" s="21"/>
      <c r="G289" s="21"/>
      <c r="H289" s="21"/>
      <c r="I289" s="21"/>
      <c r="J289" s="21"/>
      <c r="K289" s="21"/>
      <c r="L289" s="21"/>
      <c r="M289" s="21"/>
      <c r="N289" s="21">
        <f t="shared" si="56"/>
        <v>0</v>
      </c>
      <c r="O289" s="21"/>
      <c r="P289" s="21">
        <f t="shared" si="57"/>
        <v>0</v>
      </c>
    </row>
    <row r="290" spans="2:16" x14ac:dyDescent="0.55000000000000004">
      <c r="B290" s="88"/>
      <c r="C290" s="89"/>
      <c r="D290" s="42" t="s">
        <v>372</v>
      </c>
      <c r="E290" s="23">
        <f t="shared" ref="E290:M290" si="61">+E279+E280+E281+E282+E283+E284+E285+E286</f>
        <v>0</v>
      </c>
      <c r="F290" s="23">
        <f t="shared" si="61"/>
        <v>0</v>
      </c>
      <c r="G290" s="23">
        <f t="shared" si="61"/>
        <v>130900</v>
      </c>
      <c r="H290" s="23">
        <f t="shared" si="61"/>
        <v>0</v>
      </c>
      <c r="I290" s="23">
        <f t="shared" si="61"/>
        <v>0</v>
      </c>
      <c r="J290" s="23">
        <f t="shared" si="61"/>
        <v>0</v>
      </c>
      <c r="K290" s="23">
        <f t="shared" si="61"/>
        <v>0</v>
      </c>
      <c r="L290" s="23">
        <f t="shared" si="61"/>
        <v>0</v>
      </c>
      <c r="M290" s="23">
        <f t="shared" si="61"/>
        <v>0</v>
      </c>
      <c r="N290" s="23">
        <f t="shared" si="56"/>
        <v>130900</v>
      </c>
      <c r="O290" s="23">
        <f>+O279+O280+O281+O282+O283+O284+O285+O286</f>
        <v>0</v>
      </c>
      <c r="P290" s="23">
        <f t="shared" si="57"/>
        <v>130900</v>
      </c>
    </row>
    <row r="291" spans="2:16" x14ac:dyDescent="0.55000000000000004">
      <c r="B291" s="89"/>
      <c r="C291" s="19" t="s">
        <v>373</v>
      </c>
      <c r="D291" s="30"/>
      <c r="E291" s="43">
        <f t="shared" ref="E291:M291" si="62" xml:space="preserve"> +E278 - E290</f>
        <v>1079709</v>
      </c>
      <c r="F291" s="43">
        <f t="shared" si="62"/>
        <v>24</v>
      </c>
      <c r="G291" s="43">
        <f t="shared" si="62"/>
        <v>-130498</v>
      </c>
      <c r="H291" s="43">
        <f t="shared" si="62"/>
        <v>0</v>
      </c>
      <c r="I291" s="43">
        <f t="shared" si="62"/>
        <v>0</v>
      </c>
      <c r="J291" s="43">
        <f t="shared" si="62"/>
        <v>0</v>
      </c>
      <c r="K291" s="43">
        <f t="shared" si="62"/>
        <v>0</v>
      </c>
      <c r="L291" s="43">
        <f t="shared" si="62"/>
        <v>473</v>
      </c>
      <c r="M291" s="43">
        <f t="shared" si="62"/>
        <v>16</v>
      </c>
      <c r="N291" s="43">
        <f t="shared" si="56"/>
        <v>949724</v>
      </c>
      <c r="O291" s="43">
        <f xml:space="preserve"> +O278 - O290</f>
        <v>0</v>
      </c>
      <c r="P291" s="43">
        <f>P278-P290</f>
        <v>949724</v>
      </c>
    </row>
    <row r="292" spans="2:16" x14ac:dyDescent="0.55000000000000004">
      <c r="B292" s="19" t="s">
        <v>374</v>
      </c>
      <c r="C292" s="16"/>
      <c r="D292" s="17"/>
      <c r="E292" s="18">
        <f t="shared" ref="E292:M292" si="63" xml:space="preserve"> +E264 +E291</f>
        <v>-20611817</v>
      </c>
      <c r="F292" s="18">
        <f t="shared" si="63"/>
        <v>-2503366</v>
      </c>
      <c r="G292" s="18">
        <f t="shared" si="63"/>
        <v>1330916</v>
      </c>
      <c r="H292" s="18">
        <f t="shared" si="63"/>
        <v>161989</v>
      </c>
      <c r="I292" s="18">
        <f t="shared" si="63"/>
        <v>318728</v>
      </c>
      <c r="J292" s="18">
        <f t="shared" si="63"/>
        <v>6308835</v>
      </c>
      <c r="K292" s="18">
        <f t="shared" si="63"/>
        <v>25094</v>
      </c>
      <c r="L292" s="18">
        <f t="shared" si="63"/>
        <v>-3240923</v>
      </c>
      <c r="M292" s="18">
        <f t="shared" si="63"/>
        <v>-1825718</v>
      </c>
      <c r="N292" s="18">
        <f t="shared" si="56"/>
        <v>-20036262</v>
      </c>
      <c r="O292" s="18">
        <f xml:space="preserve"> +O264 +O291</f>
        <v>0</v>
      </c>
      <c r="P292" s="18">
        <f>P264+P291</f>
        <v>-20036262</v>
      </c>
    </row>
  </sheetData>
  <mergeCells count="13">
    <mergeCell ref="B2:P2"/>
    <mergeCell ref="B3:P3"/>
    <mergeCell ref="B5:D6"/>
    <mergeCell ref="E5:M5"/>
    <mergeCell ref="N5:N6"/>
    <mergeCell ref="O5:O6"/>
    <mergeCell ref="P5:P6"/>
    <mergeCell ref="B7:B264"/>
    <mergeCell ref="C7:C185"/>
    <mergeCell ref="C186:C263"/>
    <mergeCell ref="B265:B291"/>
    <mergeCell ref="C265:C278"/>
    <mergeCell ref="C279:C290"/>
  </mergeCells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051D8-0E64-4B1A-9DCD-4C70DED3D4A3}">
  <dimension ref="B1:J292"/>
  <sheetViews>
    <sheetView workbookViewId="0">
      <selection sqref="A1:XFD1048576"/>
    </sheetView>
  </sheetViews>
  <sheetFormatPr defaultRowHeight="18" x14ac:dyDescent="0.55000000000000004"/>
  <cols>
    <col min="1" max="3" width="2.83203125" customWidth="1"/>
    <col min="4" max="4" width="44.33203125" customWidth="1"/>
    <col min="5" max="10" width="20.75" customWidth="1"/>
  </cols>
  <sheetData>
    <row r="1" spans="2:10" ht="22" x14ac:dyDescent="0.55000000000000004">
      <c r="B1" s="1"/>
      <c r="C1" s="1"/>
      <c r="D1" s="1"/>
      <c r="E1" s="1"/>
      <c r="F1" s="1"/>
      <c r="G1" s="1"/>
      <c r="I1" s="35"/>
      <c r="J1" s="36" t="s">
        <v>588</v>
      </c>
    </row>
    <row r="2" spans="2:10" ht="22" x14ac:dyDescent="0.55000000000000004">
      <c r="B2" s="69" t="s">
        <v>591</v>
      </c>
      <c r="C2" s="69"/>
      <c r="D2" s="69"/>
      <c r="E2" s="69"/>
      <c r="F2" s="69"/>
      <c r="G2" s="69"/>
      <c r="H2" s="69"/>
      <c r="I2" s="69"/>
      <c r="J2" s="69"/>
    </row>
    <row r="3" spans="2:10" ht="22" x14ac:dyDescent="0.55000000000000004">
      <c r="B3" s="70" t="s">
        <v>2</v>
      </c>
      <c r="C3" s="70"/>
      <c r="D3" s="70"/>
      <c r="E3" s="70"/>
      <c r="F3" s="70"/>
      <c r="G3" s="70"/>
      <c r="H3" s="70"/>
      <c r="I3" s="70"/>
      <c r="J3" s="70"/>
    </row>
    <row r="4" spans="2:10" x14ac:dyDescent="0.55000000000000004">
      <c r="B4" s="4"/>
      <c r="C4" s="4"/>
      <c r="D4" s="4"/>
      <c r="E4" s="4"/>
      <c r="F4" s="4"/>
      <c r="G4" s="4"/>
      <c r="H4" s="2"/>
      <c r="I4" s="2"/>
      <c r="J4" s="4" t="s">
        <v>3</v>
      </c>
    </row>
    <row r="5" spans="2:10" x14ac:dyDescent="0.55000000000000004">
      <c r="B5" s="75" t="s">
        <v>4</v>
      </c>
      <c r="C5" s="76"/>
      <c r="D5" s="77"/>
      <c r="E5" s="71" t="s">
        <v>296</v>
      </c>
      <c r="F5" s="83"/>
      <c r="G5" s="83"/>
      <c r="H5" s="81" t="s">
        <v>99</v>
      </c>
      <c r="I5" s="81" t="s">
        <v>82</v>
      </c>
      <c r="J5" s="81" t="s">
        <v>297</v>
      </c>
    </row>
    <row r="6" spans="2:10" ht="40.5" x14ac:dyDescent="0.55000000000000004">
      <c r="B6" s="78"/>
      <c r="C6" s="79"/>
      <c r="D6" s="80"/>
      <c r="E6" s="37" t="s">
        <v>312</v>
      </c>
      <c r="F6" s="39" t="s">
        <v>313</v>
      </c>
      <c r="G6" s="39" t="s">
        <v>314</v>
      </c>
      <c r="H6" s="82"/>
      <c r="I6" s="82"/>
      <c r="J6" s="82"/>
    </row>
    <row r="7" spans="2:10" x14ac:dyDescent="0.55000000000000004">
      <c r="B7" s="87" t="s">
        <v>323</v>
      </c>
      <c r="C7" s="87" t="s">
        <v>324</v>
      </c>
      <c r="D7" s="40" t="s">
        <v>325</v>
      </c>
      <c r="E7" s="41">
        <f>+E8+E12+E20+E27+E30+E34+E46+E54</f>
        <v>0</v>
      </c>
      <c r="F7" s="41">
        <f>+F8+F12+F20+F27+F30+F34+F46+F54</f>
        <v>0</v>
      </c>
      <c r="G7" s="41">
        <f>+G8+G12+G20+G27+G30+G34+G46+G54</f>
        <v>0</v>
      </c>
      <c r="H7" s="41">
        <f>+E7+F7+G7</f>
        <v>0</v>
      </c>
      <c r="I7" s="41">
        <f>+I8+I12+I20+I27+I30+I34+I46+I54</f>
        <v>0</v>
      </c>
      <c r="J7" s="41">
        <f>H7-ABS(I7)</f>
        <v>0</v>
      </c>
    </row>
    <row r="8" spans="2:10" x14ac:dyDescent="0.55000000000000004">
      <c r="B8" s="88"/>
      <c r="C8" s="88"/>
      <c r="D8" s="38" t="s">
        <v>414</v>
      </c>
      <c r="E8" s="21">
        <f>+E9+E10+E11</f>
        <v>0</v>
      </c>
      <c r="F8" s="21">
        <f>+F9+F10+F11</f>
        <v>0</v>
      </c>
      <c r="G8" s="21">
        <f>+G9+G10+G11</f>
        <v>0</v>
      </c>
      <c r="H8" s="21">
        <f t="shared" ref="H8:H71" si="0">+E8+F8+G8</f>
        <v>0</v>
      </c>
      <c r="I8" s="21">
        <f>+I9+I10+I11</f>
        <v>0</v>
      </c>
      <c r="J8" s="21">
        <f t="shared" ref="J8:J71" si="1">H8-ABS(I8)</f>
        <v>0</v>
      </c>
    </row>
    <row r="9" spans="2:10" x14ac:dyDescent="0.55000000000000004">
      <c r="B9" s="88"/>
      <c r="C9" s="88"/>
      <c r="D9" s="38" t="s">
        <v>415</v>
      </c>
      <c r="E9" s="21"/>
      <c r="F9" s="21"/>
      <c r="G9" s="21"/>
      <c r="H9" s="21">
        <f t="shared" si="0"/>
        <v>0</v>
      </c>
      <c r="I9" s="21"/>
      <c r="J9" s="21">
        <f t="shared" si="1"/>
        <v>0</v>
      </c>
    </row>
    <row r="10" spans="2:10" x14ac:dyDescent="0.55000000000000004">
      <c r="B10" s="88"/>
      <c r="C10" s="88"/>
      <c r="D10" s="38" t="s">
        <v>416</v>
      </c>
      <c r="E10" s="21"/>
      <c r="F10" s="21"/>
      <c r="G10" s="21"/>
      <c r="H10" s="21">
        <f t="shared" si="0"/>
        <v>0</v>
      </c>
      <c r="I10" s="21"/>
      <c r="J10" s="21">
        <f t="shared" si="1"/>
        <v>0</v>
      </c>
    </row>
    <row r="11" spans="2:10" x14ac:dyDescent="0.55000000000000004">
      <c r="B11" s="88"/>
      <c r="C11" s="88"/>
      <c r="D11" s="38" t="s">
        <v>417</v>
      </c>
      <c r="E11" s="21"/>
      <c r="F11" s="21"/>
      <c r="G11" s="21"/>
      <c r="H11" s="21">
        <f t="shared" si="0"/>
        <v>0</v>
      </c>
      <c r="I11" s="21"/>
      <c r="J11" s="21">
        <f t="shared" si="1"/>
        <v>0</v>
      </c>
    </row>
    <row r="12" spans="2:10" x14ac:dyDescent="0.55000000000000004">
      <c r="B12" s="88"/>
      <c r="C12" s="88"/>
      <c r="D12" s="38" t="s">
        <v>418</v>
      </c>
      <c r="E12" s="21">
        <f>+E13+E14+E15+E16+E17+E18+E19</f>
        <v>0</v>
      </c>
      <c r="F12" s="21">
        <f>+F13+F14+F15+F16+F17+F18+F19</f>
        <v>0</v>
      </c>
      <c r="G12" s="21">
        <f>+G13+G14+G15+G16+G17+G18+G19</f>
        <v>0</v>
      </c>
      <c r="H12" s="21">
        <f t="shared" si="0"/>
        <v>0</v>
      </c>
      <c r="I12" s="21">
        <f>+I13+I14+I15+I16+I17+I18+I19</f>
        <v>0</v>
      </c>
      <c r="J12" s="21">
        <f t="shared" si="1"/>
        <v>0</v>
      </c>
    </row>
    <row r="13" spans="2:10" x14ac:dyDescent="0.55000000000000004">
      <c r="B13" s="88"/>
      <c r="C13" s="88"/>
      <c r="D13" s="38" t="s">
        <v>415</v>
      </c>
      <c r="E13" s="21"/>
      <c r="F13" s="21"/>
      <c r="G13" s="21"/>
      <c r="H13" s="21">
        <f t="shared" si="0"/>
        <v>0</v>
      </c>
      <c r="I13" s="21"/>
      <c r="J13" s="21">
        <f t="shared" si="1"/>
        <v>0</v>
      </c>
    </row>
    <row r="14" spans="2:10" x14ac:dyDescent="0.55000000000000004">
      <c r="B14" s="88"/>
      <c r="C14" s="88"/>
      <c r="D14" s="38" t="s">
        <v>419</v>
      </c>
      <c r="E14" s="21"/>
      <c r="F14" s="21"/>
      <c r="G14" s="21"/>
      <c r="H14" s="21">
        <f t="shared" si="0"/>
        <v>0</v>
      </c>
      <c r="I14" s="21"/>
      <c r="J14" s="21">
        <f t="shared" si="1"/>
        <v>0</v>
      </c>
    </row>
    <row r="15" spans="2:10" x14ac:dyDescent="0.55000000000000004">
      <c r="B15" s="88"/>
      <c r="C15" s="88"/>
      <c r="D15" s="38" t="s">
        <v>420</v>
      </c>
      <c r="E15" s="21"/>
      <c r="F15" s="21"/>
      <c r="G15" s="21"/>
      <c r="H15" s="21">
        <f t="shared" si="0"/>
        <v>0</v>
      </c>
      <c r="I15" s="21"/>
      <c r="J15" s="21">
        <f t="shared" si="1"/>
        <v>0</v>
      </c>
    </row>
    <row r="16" spans="2:10" x14ac:dyDescent="0.55000000000000004">
      <c r="B16" s="88"/>
      <c r="C16" s="88"/>
      <c r="D16" s="38" t="s">
        <v>421</v>
      </c>
      <c r="E16" s="21"/>
      <c r="F16" s="21"/>
      <c r="G16" s="21"/>
      <c r="H16" s="21">
        <f t="shared" si="0"/>
        <v>0</v>
      </c>
      <c r="I16" s="21"/>
      <c r="J16" s="21">
        <f t="shared" si="1"/>
        <v>0</v>
      </c>
    </row>
    <row r="17" spans="2:10" x14ac:dyDescent="0.55000000000000004">
      <c r="B17" s="88"/>
      <c r="C17" s="88"/>
      <c r="D17" s="38" t="s">
        <v>422</v>
      </c>
      <c r="E17" s="21"/>
      <c r="F17" s="21"/>
      <c r="G17" s="21"/>
      <c r="H17" s="21">
        <f t="shared" si="0"/>
        <v>0</v>
      </c>
      <c r="I17" s="21"/>
      <c r="J17" s="21">
        <f t="shared" si="1"/>
        <v>0</v>
      </c>
    </row>
    <row r="18" spans="2:10" x14ac:dyDescent="0.55000000000000004">
      <c r="B18" s="88"/>
      <c r="C18" s="88"/>
      <c r="D18" s="38" t="s">
        <v>423</v>
      </c>
      <c r="E18" s="21"/>
      <c r="F18" s="21"/>
      <c r="G18" s="21"/>
      <c r="H18" s="21">
        <f t="shared" si="0"/>
        <v>0</v>
      </c>
      <c r="I18" s="21"/>
      <c r="J18" s="21">
        <f t="shared" si="1"/>
        <v>0</v>
      </c>
    </row>
    <row r="19" spans="2:10" x14ac:dyDescent="0.55000000000000004">
      <c r="B19" s="88"/>
      <c r="C19" s="88"/>
      <c r="D19" s="38" t="s">
        <v>424</v>
      </c>
      <c r="E19" s="21"/>
      <c r="F19" s="21"/>
      <c r="G19" s="21"/>
      <c r="H19" s="21">
        <f t="shared" si="0"/>
        <v>0</v>
      </c>
      <c r="I19" s="21"/>
      <c r="J19" s="21">
        <f t="shared" si="1"/>
        <v>0</v>
      </c>
    </row>
    <row r="20" spans="2:10" x14ac:dyDescent="0.55000000000000004">
      <c r="B20" s="88"/>
      <c r="C20" s="88"/>
      <c r="D20" s="38" t="s">
        <v>425</v>
      </c>
      <c r="E20" s="21">
        <f>+E21+E22+E23+E24+E25+E26</f>
        <v>0</v>
      </c>
      <c r="F20" s="21">
        <f>+F21+F22+F23+F24+F25+F26</f>
        <v>0</v>
      </c>
      <c r="G20" s="21">
        <f>+G21+G22+G23+G24+G25+G26</f>
        <v>0</v>
      </c>
      <c r="H20" s="21">
        <f t="shared" si="0"/>
        <v>0</v>
      </c>
      <c r="I20" s="21">
        <f>+I21+I22+I23+I24+I25+I26</f>
        <v>0</v>
      </c>
      <c r="J20" s="21">
        <f t="shared" si="1"/>
        <v>0</v>
      </c>
    </row>
    <row r="21" spans="2:10" x14ac:dyDescent="0.55000000000000004">
      <c r="B21" s="88"/>
      <c r="C21" s="88"/>
      <c r="D21" s="38" t="s">
        <v>415</v>
      </c>
      <c r="E21" s="21"/>
      <c r="F21" s="21"/>
      <c r="G21" s="21"/>
      <c r="H21" s="21">
        <f t="shared" si="0"/>
        <v>0</v>
      </c>
      <c r="I21" s="21"/>
      <c r="J21" s="21">
        <f t="shared" si="1"/>
        <v>0</v>
      </c>
    </row>
    <row r="22" spans="2:10" x14ac:dyDescent="0.55000000000000004">
      <c r="B22" s="88"/>
      <c r="C22" s="88"/>
      <c r="D22" s="38" t="s">
        <v>419</v>
      </c>
      <c r="E22" s="21"/>
      <c r="F22" s="21"/>
      <c r="G22" s="21"/>
      <c r="H22" s="21">
        <f t="shared" si="0"/>
        <v>0</v>
      </c>
      <c r="I22" s="21"/>
      <c r="J22" s="21">
        <f t="shared" si="1"/>
        <v>0</v>
      </c>
    </row>
    <row r="23" spans="2:10" x14ac:dyDescent="0.55000000000000004">
      <c r="B23" s="88"/>
      <c r="C23" s="88"/>
      <c r="D23" s="38" t="s">
        <v>420</v>
      </c>
      <c r="E23" s="21"/>
      <c r="F23" s="21"/>
      <c r="G23" s="21"/>
      <c r="H23" s="21">
        <f t="shared" si="0"/>
        <v>0</v>
      </c>
      <c r="I23" s="21"/>
      <c r="J23" s="21">
        <f t="shared" si="1"/>
        <v>0</v>
      </c>
    </row>
    <row r="24" spans="2:10" x14ac:dyDescent="0.55000000000000004">
      <c r="B24" s="88"/>
      <c r="C24" s="88"/>
      <c r="D24" s="38" t="s">
        <v>421</v>
      </c>
      <c r="E24" s="21"/>
      <c r="F24" s="21"/>
      <c r="G24" s="21"/>
      <c r="H24" s="21">
        <f t="shared" si="0"/>
        <v>0</v>
      </c>
      <c r="I24" s="21"/>
      <c r="J24" s="21">
        <f t="shared" si="1"/>
        <v>0</v>
      </c>
    </row>
    <row r="25" spans="2:10" x14ac:dyDescent="0.55000000000000004">
      <c r="B25" s="88"/>
      <c r="C25" s="88"/>
      <c r="D25" s="38" t="s">
        <v>422</v>
      </c>
      <c r="E25" s="21"/>
      <c r="F25" s="21"/>
      <c r="G25" s="21"/>
      <c r="H25" s="21">
        <f t="shared" si="0"/>
        <v>0</v>
      </c>
      <c r="I25" s="21"/>
      <c r="J25" s="21">
        <f t="shared" si="1"/>
        <v>0</v>
      </c>
    </row>
    <row r="26" spans="2:10" x14ac:dyDescent="0.55000000000000004">
      <c r="B26" s="88"/>
      <c r="C26" s="88"/>
      <c r="D26" s="38" t="s">
        <v>423</v>
      </c>
      <c r="E26" s="21"/>
      <c r="F26" s="21"/>
      <c r="G26" s="21"/>
      <c r="H26" s="21">
        <f t="shared" si="0"/>
        <v>0</v>
      </c>
      <c r="I26" s="21"/>
      <c r="J26" s="21">
        <f t="shared" si="1"/>
        <v>0</v>
      </c>
    </row>
    <row r="27" spans="2:10" x14ac:dyDescent="0.55000000000000004">
      <c r="B27" s="88"/>
      <c r="C27" s="88"/>
      <c r="D27" s="38" t="s">
        <v>426</v>
      </c>
      <c r="E27" s="21">
        <f>+E28+E29</f>
        <v>0</v>
      </c>
      <c r="F27" s="21">
        <f>+F28+F29</f>
        <v>0</v>
      </c>
      <c r="G27" s="21">
        <f>+G28+G29</f>
        <v>0</v>
      </c>
      <c r="H27" s="21">
        <f t="shared" si="0"/>
        <v>0</v>
      </c>
      <c r="I27" s="21">
        <f>+I28+I29</f>
        <v>0</v>
      </c>
      <c r="J27" s="21">
        <f t="shared" si="1"/>
        <v>0</v>
      </c>
    </row>
    <row r="28" spans="2:10" x14ac:dyDescent="0.55000000000000004">
      <c r="B28" s="88"/>
      <c r="C28" s="88"/>
      <c r="D28" s="38" t="s">
        <v>427</v>
      </c>
      <c r="E28" s="21"/>
      <c r="F28" s="21"/>
      <c r="G28" s="21"/>
      <c r="H28" s="21">
        <f t="shared" si="0"/>
        <v>0</v>
      </c>
      <c r="I28" s="21"/>
      <c r="J28" s="21">
        <f t="shared" si="1"/>
        <v>0</v>
      </c>
    </row>
    <row r="29" spans="2:10" x14ac:dyDescent="0.55000000000000004">
      <c r="B29" s="88"/>
      <c r="C29" s="88"/>
      <c r="D29" s="38" t="s">
        <v>428</v>
      </c>
      <c r="E29" s="21"/>
      <c r="F29" s="21"/>
      <c r="G29" s="21"/>
      <c r="H29" s="21">
        <f t="shared" si="0"/>
        <v>0</v>
      </c>
      <c r="I29" s="21"/>
      <c r="J29" s="21">
        <f t="shared" si="1"/>
        <v>0</v>
      </c>
    </row>
    <row r="30" spans="2:10" x14ac:dyDescent="0.55000000000000004">
      <c r="B30" s="88"/>
      <c r="C30" s="88"/>
      <c r="D30" s="38" t="s">
        <v>429</v>
      </c>
      <c r="E30" s="21">
        <f>+E31+E32+E33</f>
        <v>0</v>
      </c>
      <c r="F30" s="21">
        <f>+F31+F32+F33</f>
        <v>0</v>
      </c>
      <c r="G30" s="21">
        <f>+G31+G32+G33</f>
        <v>0</v>
      </c>
      <c r="H30" s="21">
        <f t="shared" si="0"/>
        <v>0</v>
      </c>
      <c r="I30" s="21">
        <f>+I31+I32+I33</f>
        <v>0</v>
      </c>
      <c r="J30" s="21">
        <f t="shared" si="1"/>
        <v>0</v>
      </c>
    </row>
    <row r="31" spans="2:10" x14ac:dyDescent="0.55000000000000004">
      <c r="B31" s="88"/>
      <c r="C31" s="88"/>
      <c r="D31" s="38" t="s">
        <v>430</v>
      </c>
      <c r="E31" s="21"/>
      <c r="F31" s="21"/>
      <c r="G31" s="21"/>
      <c r="H31" s="21">
        <f t="shared" si="0"/>
        <v>0</v>
      </c>
      <c r="I31" s="21"/>
      <c r="J31" s="21">
        <f t="shared" si="1"/>
        <v>0</v>
      </c>
    </row>
    <row r="32" spans="2:10" x14ac:dyDescent="0.55000000000000004">
      <c r="B32" s="88"/>
      <c r="C32" s="88"/>
      <c r="D32" s="38" t="s">
        <v>431</v>
      </c>
      <c r="E32" s="21"/>
      <c r="F32" s="21"/>
      <c r="G32" s="21"/>
      <c r="H32" s="21">
        <f t="shared" si="0"/>
        <v>0</v>
      </c>
      <c r="I32" s="21"/>
      <c r="J32" s="21">
        <f t="shared" si="1"/>
        <v>0</v>
      </c>
    </row>
    <row r="33" spans="2:10" x14ac:dyDescent="0.55000000000000004">
      <c r="B33" s="88"/>
      <c r="C33" s="88"/>
      <c r="D33" s="38" t="s">
        <v>432</v>
      </c>
      <c r="E33" s="21"/>
      <c r="F33" s="21"/>
      <c r="G33" s="21"/>
      <c r="H33" s="21">
        <f t="shared" si="0"/>
        <v>0</v>
      </c>
      <c r="I33" s="21"/>
      <c r="J33" s="21">
        <f t="shared" si="1"/>
        <v>0</v>
      </c>
    </row>
    <row r="34" spans="2:10" x14ac:dyDescent="0.55000000000000004">
      <c r="B34" s="88"/>
      <c r="C34" s="88"/>
      <c r="D34" s="38" t="s">
        <v>433</v>
      </c>
      <c r="E34" s="21">
        <f>+E35+E36+E37+E38+E39+E40+E41+E42+E43+E44+E45</f>
        <v>0</v>
      </c>
      <c r="F34" s="21">
        <f>+F35+F36+F37+F38+F39+F40+F41+F42+F43+F44+F45</f>
        <v>0</v>
      </c>
      <c r="G34" s="21">
        <f>+G35+G36+G37+G38+G39+G40+G41+G42+G43+G44+G45</f>
        <v>0</v>
      </c>
      <c r="H34" s="21">
        <f t="shared" si="0"/>
        <v>0</v>
      </c>
      <c r="I34" s="21">
        <f>+I35+I36+I37+I38+I39+I40+I41+I42+I43+I44+I45</f>
        <v>0</v>
      </c>
      <c r="J34" s="21">
        <f t="shared" si="1"/>
        <v>0</v>
      </c>
    </row>
    <row r="35" spans="2:10" x14ac:dyDescent="0.55000000000000004">
      <c r="B35" s="88"/>
      <c r="C35" s="88"/>
      <c r="D35" s="38" t="s">
        <v>434</v>
      </c>
      <c r="E35" s="21"/>
      <c r="F35" s="21"/>
      <c r="G35" s="21"/>
      <c r="H35" s="21">
        <f t="shared" si="0"/>
        <v>0</v>
      </c>
      <c r="I35" s="21"/>
      <c r="J35" s="21">
        <f t="shared" si="1"/>
        <v>0</v>
      </c>
    </row>
    <row r="36" spans="2:10" x14ac:dyDescent="0.55000000000000004">
      <c r="B36" s="88"/>
      <c r="C36" s="88"/>
      <c r="D36" s="38" t="s">
        <v>435</v>
      </c>
      <c r="E36" s="21"/>
      <c r="F36" s="21"/>
      <c r="G36" s="21"/>
      <c r="H36" s="21">
        <f t="shared" si="0"/>
        <v>0</v>
      </c>
      <c r="I36" s="21"/>
      <c r="J36" s="21">
        <f t="shared" si="1"/>
        <v>0</v>
      </c>
    </row>
    <row r="37" spans="2:10" x14ac:dyDescent="0.55000000000000004">
      <c r="B37" s="88"/>
      <c r="C37" s="88"/>
      <c r="D37" s="38" t="s">
        <v>436</v>
      </c>
      <c r="E37" s="21"/>
      <c r="F37" s="21"/>
      <c r="G37" s="21"/>
      <c r="H37" s="21">
        <f t="shared" si="0"/>
        <v>0</v>
      </c>
      <c r="I37" s="21"/>
      <c r="J37" s="21">
        <f t="shared" si="1"/>
        <v>0</v>
      </c>
    </row>
    <row r="38" spans="2:10" x14ac:dyDescent="0.55000000000000004">
      <c r="B38" s="88"/>
      <c r="C38" s="88"/>
      <c r="D38" s="38" t="s">
        <v>437</v>
      </c>
      <c r="E38" s="21"/>
      <c r="F38" s="21"/>
      <c r="G38" s="21"/>
      <c r="H38" s="21">
        <f t="shared" si="0"/>
        <v>0</v>
      </c>
      <c r="I38" s="21"/>
      <c r="J38" s="21">
        <f t="shared" si="1"/>
        <v>0</v>
      </c>
    </row>
    <row r="39" spans="2:10" x14ac:dyDescent="0.55000000000000004">
      <c r="B39" s="88"/>
      <c r="C39" s="88"/>
      <c r="D39" s="38" t="s">
        <v>438</v>
      </c>
      <c r="E39" s="21"/>
      <c r="F39" s="21"/>
      <c r="G39" s="21"/>
      <c r="H39" s="21">
        <f t="shared" si="0"/>
        <v>0</v>
      </c>
      <c r="I39" s="21"/>
      <c r="J39" s="21">
        <f t="shared" si="1"/>
        <v>0</v>
      </c>
    </row>
    <row r="40" spans="2:10" x14ac:dyDescent="0.55000000000000004">
      <c r="B40" s="88"/>
      <c r="C40" s="88"/>
      <c r="D40" s="38" t="s">
        <v>439</v>
      </c>
      <c r="E40" s="21"/>
      <c r="F40" s="21"/>
      <c r="G40" s="21"/>
      <c r="H40" s="21">
        <f t="shared" si="0"/>
        <v>0</v>
      </c>
      <c r="I40" s="21"/>
      <c r="J40" s="21">
        <f t="shared" si="1"/>
        <v>0</v>
      </c>
    </row>
    <row r="41" spans="2:10" x14ac:dyDescent="0.55000000000000004">
      <c r="B41" s="88"/>
      <c r="C41" s="88"/>
      <c r="D41" s="38" t="s">
        <v>440</v>
      </c>
      <c r="E41" s="21"/>
      <c r="F41" s="21"/>
      <c r="G41" s="21"/>
      <c r="H41" s="21">
        <f t="shared" si="0"/>
        <v>0</v>
      </c>
      <c r="I41" s="21"/>
      <c r="J41" s="21">
        <f t="shared" si="1"/>
        <v>0</v>
      </c>
    </row>
    <row r="42" spans="2:10" x14ac:dyDescent="0.55000000000000004">
      <c r="B42" s="88"/>
      <c r="C42" s="88"/>
      <c r="D42" s="38" t="s">
        <v>441</v>
      </c>
      <c r="E42" s="21"/>
      <c r="F42" s="21"/>
      <c r="G42" s="21"/>
      <c r="H42" s="21">
        <f t="shared" si="0"/>
        <v>0</v>
      </c>
      <c r="I42" s="21"/>
      <c r="J42" s="21">
        <f t="shared" si="1"/>
        <v>0</v>
      </c>
    </row>
    <row r="43" spans="2:10" x14ac:dyDescent="0.55000000000000004">
      <c r="B43" s="88"/>
      <c r="C43" s="88"/>
      <c r="D43" s="38" t="s">
        <v>442</v>
      </c>
      <c r="E43" s="21"/>
      <c r="F43" s="21"/>
      <c r="G43" s="21"/>
      <c r="H43" s="21">
        <f t="shared" si="0"/>
        <v>0</v>
      </c>
      <c r="I43" s="21"/>
      <c r="J43" s="21">
        <f t="shared" si="1"/>
        <v>0</v>
      </c>
    </row>
    <row r="44" spans="2:10" x14ac:dyDescent="0.55000000000000004">
      <c r="B44" s="88"/>
      <c r="C44" s="88"/>
      <c r="D44" s="38" t="s">
        <v>443</v>
      </c>
      <c r="E44" s="21"/>
      <c r="F44" s="21"/>
      <c r="G44" s="21"/>
      <c r="H44" s="21">
        <f t="shared" si="0"/>
        <v>0</v>
      </c>
      <c r="I44" s="21"/>
      <c r="J44" s="21">
        <f t="shared" si="1"/>
        <v>0</v>
      </c>
    </row>
    <row r="45" spans="2:10" x14ac:dyDescent="0.55000000000000004">
      <c r="B45" s="88"/>
      <c r="C45" s="88"/>
      <c r="D45" s="38" t="s">
        <v>444</v>
      </c>
      <c r="E45" s="21"/>
      <c r="F45" s="21"/>
      <c r="G45" s="21"/>
      <c r="H45" s="21">
        <f t="shared" si="0"/>
        <v>0</v>
      </c>
      <c r="I45" s="21"/>
      <c r="J45" s="21">
        <f t="shared" si="1"/>
        <v>0</v>
      </c>
    </row>
    <row r="46" spans="2:10" x14ac:dyDescent="0.55000000000000004">
      <c r="B46" s="88"/>
      <c r="C46" s="88"/>
      <c r="D46" s="38" t="s">
        <v>445</v>
      </c>
      <c r="E46" s="21">
        <f>+E47+E48+E49+E50+E51+E52+E53</f>
        <v>0</v>
      </c>
      <c r="F46" s="21">
        <f>+F47+F48+F49+F50+F51+F52+F53</f>
        <v>0</v>
      </c>
      <c r="G46" s="21">
        <f>+G47+G48+G49+G50+G51+G52+G53</f>
        <v>0</v>
      </c>
      <c r="H46" s="21">
        <f t="shared" si="0"/>
        <v>0</v>
      </c>
      <c r="I46" s="21">
        <f>+I47+I48+I49+I50+I51+I52+I53</f>
        <v>0</v>
      </c>
      <c r="J46" s="21">
        <f t="shared" si="1"/>
        <v>0</v>
      </c>
    </row>
    <row r="47" spans="2:10" x14ac:dyDescent="0.55000000000000004">
      <c r="B47" s="88"/>
      <c r="C47" s="88"/>
      <c r="D47" s="38" t="s">
        <v>446</v>
      </c>
      <c r="E47" s="21"/>
      <c r="F47" s="21"/>
      <c r="G47" s="21"/>
      <c r="H47" s="21">
        <f t="shared" si="0"/>
        <v>0</v>
      </c>
      <c r="I47" s="21"/>
      <c r="J47" s="21">
        <f t="shared" si="1"/>
        <v>0</v>
      </c>
    </row>
    <row r="48" spans="2:10" x14ac:dyDescent="0.55000000000000004">
      <c r="B48" s="88"/>
      <c r="C48" s="88"/>
      <c r="D48" s="38" t="s">
        <v>447</v>
      </c>
      <c r="E48" s="21"/>
      <c r="F48" s="21"/>
      <c r="G48" s="21"/>
      <c r="H48" s="21">
        <f t="shared" si="0"/>
        <v>0</v>
      </c>
      <c r="I48" s="21"/>
      <c r="J48" s="21">
        <f t="shared" si="1"/>
        <v>0</v>
      </c>
    </row>
    <row r="49" spans="2:10" x14ac:dyDescent="0.55000000000000004">
      <c r="B49" s="88"/>
      <c r="C49" s="88"/>
      <c r="D49" s="38" t="s">
        <v>448</v>
      </c>
      <c r="E49" s="21"/>
      <c r="F49" s="21"/>
      <c r="G49" s="21"/>
      <c r="H49" s="21">
        <f t="shared" si="0"/>
        <v>0</v>
      </c>
      <c r="I49" s="21"/>
      <c r="J49" s="21">
        <f t="shared" si="1"/>
        <v>0</v>
      </c>
    </row>
    <row r="50" spans="2:10" x14ac:dyDescent="0.55000000000000004">
      <c r="B50" s="88"/>
      <c r="C50" s="88"/>
      <c r="D50" s="38" t="s">
        <v>449</v>
      </c>
      <c r="E50" s="21"/>
      <c r="F50" s="21"/>
      <c r="G50" s="21"/>
      <c r="H50" s="21">
        <f t="shared" si="0"/>
        <v>0</v>
      </c>
      <c r="I50" s="21"/>
      <c r="J50" s="21">
        <f t="shared" si="1"/>
        <v>0</v>
      </c>
    </row>
    <row r="51" spans="2:10" x14ac:dyDescent="0.55000000000000004">
      <c r="B51" s="88"/>
      <c r="C51" s="88"/>
      <c r="D51" s="38" t="s">
        <v>450</v>
      </c>
      <c r="E51" s="21"/>
      <c r="F51" s="21"/>
      <c r="G51" s="21"/>
      <c r="H51" s="21">
        <f t="shared" si="0"/>
        <v>0</v>
      </c>
      <c r="I51" s="21"/>
      <c r="J51" s="21">
        <f t="shared" si="1"/>
        <v>0</v>
      </c>
    </row>
    <row r="52" spans="2:10" x14ac:dyDescent="0.55000000000000004">
      <c r="B52" s="88"/>
      <c r="C52" s="88"/>
      <c r="D52" s="38" t="s">
        <v>451</v>
      </c>
      <c r="E52" s="21"/>
      <c r="F52" s="21"/>
      <c r="G52" s="21"/>
      <c r="H52" s="21">
        <f t="shared" si="0"/>
        <v>0</v>
      </c>
      <c r="I52" s="21"/>
      <c r="J52" s="21">
        <f t="shared" si="1"/>
        <v>0</v>
      </c>
    </row>
    <row r="53" spans="2:10" x14ac:dyDescent="0.55000000000000004">
      <c r="B53" s="88"/>
      <c r="C53" s="88"/>
      <c r="D53" s="38" t="s">
        <v>452</v>
      </c>
      <c r="E53" s="21"/>
      <c r="F53" s="21"/>
      <c r="G53" s="21"/>
      <c r="H53" s="21">
        <f t="shared" si="0"/>
        <v>0</v>
      </c>
      <c r="I53" s="21"/>
      <c r="J53" s="21">
        <f t="shared" si="1"/>
        <v>0</v>
      </c>
    </row>
    <row r="54" spans="2:10" x14ac:dyDescent="0.55000000000000004">
      <c r="B54" s="88"/>
      <c r="C54" s="88"/>
      <c r="D54" s="38" t="s">
        <v>149</v>
      </c>
      <c r="E54" s="21"/>
      <c r="F54" s="21"/>
      <c r="G54" s="21"/>
      <c r="H54" s="21">
        <f t="shared" si="0"/>
        <v>0</v>
      </c>
      <c r="I54" s="21"/>
      <c r="J54" s="21">
        <f t="shared" si="1"/>
        <v>0</v>
      </c>
    </row>
    <row r="55" spans="2:10" x14ac:dyDescent="0.55000000000000004">
      <c r="B55" s="88"/>
      <c r="C55" s="88"/>
      <c r="D55" s="38" t="s">
        <v>326</v>
      </c>
      <c r="E55" s="21">
        <f>+E56+E61+E67</f>
        <v>0</v>
      </c>
      <c r="F55" s="21">
        <f>+F56+F61+F67</f>
        <v>0</v>
      </c>
      <c r="G55" s="21">
        <f>+G56+G61+G67</f>
        <v>0</v>
      </c>
      <c r="H55" s="21">
        <f t="shared" si="0"/>
        <v>0</v>
      </c>
      <c r="I55" s="21">
        <f>+I56+I61+I67</f>
        <v>0</v>
      </c>
      <c r="J55" s="21">
        <f t="shared" si="1"/>
        <v>0</v>
      </c>
    </row>
    <row r="56" spans="2:10" x14ac:dyDescent="0.55000000000000004">
      <c r="B56" s="88"/>
      <c r="C56" s="88"/>
      <c r="D56" s="38" t="s">
        <v>453</v>
      </c>
      <c r="E56" s="21">
        <f>+E57+E58+E59+E60</f>
        <v>0</v>
      </c>
      <c r="F56" s="21">
        <f>+F57+F58+F59+F60</f>
        <v>0</v>
      </c>
      <c r="G56" s="21">
        <f>+G57+G58+G59+G60</f>
        <v>0</v>
      </c>
      <c r="H56" s="21">
        <f t="shared" si="0"/>
        <v>0</v>
      </c>
      <c r="I56" s="21">
        <f>+I57+I58+I59+I60</f>
        <v>0</v>
      </c>
      <c r="J56" s="21">
        <f t="shared" si="1"/>
        <v>0</v>
      </c>
    </row>
    <row r="57" spans="2:10" x14ac:dyDescent="0.55000000000000004">
      <c r="B57" s="88"/>
      <c r="C57" s="88"/>
      <c r="D57" s="38" t="s">
        <v>454</v>
      </c>
      <c r="E57" s="21"/>
      <c r="F57" s="21"/>
      <c r="G57" s="21"/>
      <c r="H57" s="21">
        <f t="shared" si="0"/>
        <v>0</v>
      </c>
      <c r="I57" s="21"/>
      <c r="J57" s="21">
        <f t="shared" si="1"/>
        <v>0</v>
      </c>
    </row>
    <row r="58" spans="2:10" x14ac:dyDescent="0.55000000000000004">
      <c r="B58" s="88"/>
      <c r="C58" s="88"/>
      <c r="D58" s="38" t="s">
        <v>430</v>
      </c>
      <c r="E58" s="21"/>
      <c r="F58" s="21"/>
      <c r="G58" s="21"/>
      <c r="H58" s="21">
        <f t="shared" si="0"/>
        <v>0</v>
      </c>
      <c r="I58" s="21"/>
      <c r="J58" s="21">
        <f t="shared" si="1"/>
        <v>0</v>
      </c>
    </row>
    <row r="59" spans="2:10" x14ac:dyDescent="0.55000000000000004">
      <c r="B59" s="88"/>
      <c r="C59" s="88"/>
      <c r="D59" s="38" t="s">
        <v>444</v>
      </c>
      <c r="E59" s="21"/>
      <c r="F59" s="21"/>
      <c r="G59" s="21"/>
      <c r="H59" s="21">
        <f t="shared" si="0"/>
        <v>0</v>
      </c>
      <c r="I59" s="21"/>
      <c r="J59" s="21">
        <f t="shared" si="1"/>
        <v>0</v>
      </c>
    </row>
    <row r="60" spans="2:10" x14ac:dyDescent="0.55000000000000004">
      <c r="B60" s="88"/>
      <c r="C60" s="88"/>
      <c r="D60" s="38" t="s">
        <v>452</v>
      </c>
      <c r="E60" s="21"/>
      <c r="F60" s="21"/>
      <c r="G60" s="21"/>
      <c r="H60" s="21">
        <f t="shared" si="0"/>
        <v>0</v>
      </c>
      <c r="I60" s="21"/>
      <c r="J60" s="21">
        <f t="shared" si="1"/>
        <v>0</v>
      </c>
    </row>
    <row r="61" spans="2:10" x14ac:dyDescent="0.55000000000000004">
      <c r="B61" s="88"/>
      <c r="C61" s="88"/>
      <c r="D61" s="38" t="s">
        <v>455</v>
      </c>
      <c r="E61" s="21">
        <f>+E62+E63+E64+E65+E66</f>
        <v>0</v>
      </c>
      <c r="F61" s="21">
        <f>+F62+F63+F64+F65+F66</f>
        <v>0</v>
      </c>
      <c r="G61" s="21">
        <f>+G62+G63+G64+G65+G66</f>
        <v>0</v>
      </c>
      <c r="H61" s="21">
        <f t="shared" si="0"/>
        <v>0</v>
      </c>
      <c r="I61" s="21">
        <f>+I62+I63+I64+I65+I66</f>
        <v>0</v>
      </c>
      <c r="J61" s="21">
        <f t="shared" si="1"/>
        <v>0</v>
      </c>
    </row>
    <row r="62" spans="2:10" x14ac:dyDescent="0.55000000000000004">
      <c r="B62" s="88"/>
      <c r="C62" s="88"/>
      <c r="D62" s="38" t="s">
        <v>456</v>
      </c>
      <c r="E62" s="21"/>
      <c r="F62" s="21"/>
      <c r="G62" s="21"/>
      <c r="H62" s="21">
        <f t="shared" si="0"/>
        <v>0</v>
      </c>
      <c r="I62" s="21"/>
      <c r="J62" s="21">
        <f t="shared" si="1"/>
        <v>0</v>
      </c>
    </row>
    <row r="63" spans="2:10" x14ac:dyDescent="0.55000000000000004">
      <c r="B63" s="88"/>
      <c r="C63" s="88"/>
      <c r="D63" s="38" t="s">
        <v>444</v>
      </c>
      <c r="E63" s="21"/>
      <c r="F63" s="21"/>
      <c r="G63" s="21"/>
      <c r="H63" s="21">
        <f t="shared" si="0"/>
        <v>0</v>
      </c>
      <c r="I63" s="21"/>
      <c r="J63" s="21">
        <f t="shared" si="1"/>
        <v>0</v>
      </c>
    </row>
    <row r="64" spans="2:10" x14ac:dyDescent="0.55000000000000004">
      <c r="B64" s="88"/>
      <c r="C64" s="88"/>
      <c r="D64" s="38" t="s">
        <v>446</v>
      </c>
      <c r="E64" s="21"/>
      <c r="F64" s="21"/>
      <c r="G64" s="21"/>
      <c r="H64" s="21">
        <f t="shared" si="0"/>
        <v>0</v>
      </c>
      <c r="I64" s="21"/>
      <c r="J64" s="21">
        <f t="shared" si="1"/>
        <v>0</v>
      </c>
    </row>
    <row r="65" spans="2:10" x14ac:dyDescent="0.55000000000000004">
      <c r="B65" s="88"/>
      <c r="C65" s="88"/>
      <c r="D65" s="38" t="s">
        <v>447</v>
      </c>
      <c r="E65" s="21"/>
      <c r="F65" s="21"/>
      <c r="G65" s="21"/>
      <c r="H65" s="21">
        <f t="shared" si="0"/>
        <v>0</v>
      </c>
      <c r="I65" s="21"/>
      <c r="J65" s="21">
        <f t="shared" si="1"/>
        <v>0</v>
      </c>
    </row>
    <row r="66" spans="2:10" x14ac:dyDescent="0.55000000000000004">
      <c r="B66" s="88"/>
      <c r="C66" s="88"/>
      <c r="D66" s="38" t="s">
        <v>452</v>
      </c>
      <c r="E66" s="21"/>
      <c r="F66" s="21"/>
      <c r="G66" s="21"/>
      <c r="H66" s="21">
        <f t="shared" si="0"/>
        <v>0</v>
      </c>
      <c r="I66" s="21"/>
      <c r="J66" s="21">
        <f t="shared" si="1"/>
        <v>0</v>
      </c>
    </row>
    <row r="67" spans="2:10" x14ac:dyDescent="0.55000000000000004">
      <c r="B67" s="88"/>
      <c r="C67" s="88"/>
      <c r="D67" s="38" t="s">
        <v>445</v>
      </c>
      <c r="E67" s="21">
        <f>+E68+E69+E70</f>
        <v>0</v>
      </c>
      <c r="F67" s="21">
        <f>+F68+F69+F70</f>
        <v>0</v>
      </c>
      <c r="G67" s="21">
        <f>+G68+G69+G70</f>
        <v>0</v>
      </c>
      <c r="H67" s="21">
        <f t="shared" si="0"/>
        <v>0</v>
      </c>
      <c r="I67" s="21">
        <f>+I68+I69+I70</f>
        <v>0</v>
      </c>
      <c r="J67" s="21">
        <f t="shared" si="1"/>
        <v>0</v>
      </c>
    </row>
    <row r="68" spans="2:10" x14ac:dyDescent="0.55000000000000004">
      <c r="B68" s="88"/>
      <c r="C68" s="88"/>
      <c r="D68" s="38" t="s">
        <v>456</v>
      </c>
      <c r="E68" s="21"/>
      <c r="F68" s="21"/>
      <c r="G68" s="21"/>
      <c r="H68" s="21">
        <f t="shared" si="0"/>
        <v>0</v>
      </c>
      <c r="I68" s="21"/>
      <c r="J68" s="21">
        <f t="shared" si="1"/>
        <v>0</v>
      </c>
    </row>
    <row r="69" spans="2:10" x14ac:dyDescent="0.55000000000000004">
      <c r="B69" s="88"/>
      <c r="C69" s="88"/>
      <c r="D69" s="38" t="s">
        <v>444</v>
      </c>
      <c r="E69" s="21"/>
      <c r="F69" s="21"/>
      <c r="G69" s="21"/>
      <c r="H69" s="21">
        <f t="shared" si="0"/>
        <v>0</v>
      </c>
      <c r="I69" s="21"/>
      <c r="J69" s="21">
        <f t="shared" si="1"/>
        <v>0</v>
      </c>
    </row>
    <row r="70" spans="2:10" x14ac:dyDescent="0.55000000000000004">
      <c r="B70" s="88"/>
      <c r="C70" s="88"/>
      <c r="D70" s="38" t="s">
        <v>452</v>
      </c>
      <c r="E70" s="21"/>
      <c r="F70" s="21"/>
      <c r="G70" s="21"/>
      <c r="H70" s="21">
        <f t="shared" si="0"/>
        <v>0</v>
      </c>
      <c r="I70" s="21"/>
      <c r="J70" s="21">
        <f t="shared" si="1"/>
        <v>0</v>
      </c>
    </row>
    <row r="71" spans="2:10" x14ac:dyDescent="0.55000000000000004">
      <c r="B71" s="88"/>
      <c r="C71" s="88"/>
      <c r="D71" s="38" t="s">
        <v>327</v>
      </c>
      <c r="E71" s="21">
        <f>+E72+E75+E76</f>
        <v>0</v>
      </c>
      <c r="F71" s="21">
        <f>+F72+F75+F76</f>
        <v>0</v>
      </c>
      <c r="G71" s="21">
        <f>+G72+G75+G76</f>
        <v>0</v>
      </c>
      <c r="H71" s="21">
        <f t="shared" si="0"/>
        <v>0</v>
      </c>
      <c r="I71" s="21">
        <f>+I72+I75+I76</f>
        <v>0</v>
      </c>
      <c r="J71" s="21">
        <f t="shared" si="1"/>
        <v>0</v>
      </c>
    </row>
    <row r="72" spans="2:10" x14ac:dyDescent="0.55000000000000004">
      <c r="B72" s="88"/>
      <c r="C72" s="88"/>
      <c r="D72" s="38" t="s">
        <v>457</v>
      </c>
      <c r="E72" s="21">
        <f>+E73+E74</f>
        <v>0</v>
      </c>
      <c r="F72" s="21">
        <f>+F73+F74</f>
        <v>0</v>
      </c>
      <c r="G72" s="21">
        <f>+G73+G74</f>
        <v>0</v>
      </c>
      <c r="H72" s="21">
        <f t="shared" ref="H72:H135" si="2">+E72+F72+G72</f>
        <v>0</v>
      </c>
      <c r="I72" s="21">
        <f>+I73+I74</f>
        <v>0</v>
      </c>
      <c r="J72" s="21">
        <f t="shared" ref="J72:J135" si="3">H72-ABS(I72)</f>
        <v>0</v>
      </c>
    </row>
    <row r="73" spans="2:10" x14ac:dyDescent="0.55000000000000004">
      <c r="B73" s="88"/>
      <c r="C73" s="88"/>
      <c r="D73" s="38" t="s">
        <v>454</v>
      </c>
      <c r="E73" s="21"/>
      <c r="F73" s="21"/>
      <c r="G73" s="21"/>
      <c r="H73" s="21">
        <f t="shared" si="2"/>
        <v>0</v>
      </c>
      <c r="I73" s="21"/>
      <c r="J73" s="21">
        <f t="shared" si="3"/>
        <v>0</v>
      </c>
    </row>
    <row r="74" spans="2:10" x14ac:dyDescent="0.55000000000000004">
      <c r="B74" s="88"/>
      <c r="C74" s="88"/>
      <c r="D74" s="38" t="s">
        <v>430</v>
      </c>
      <c r="E74" s="21"/>
      <c r="F74" s="21"/>
      <c r="G74" s="21"/>
      <c r="H74" s="21">
        <f t="shared" si="2"/>
        <v>0</v>
      </c>
      <c r="I74" s="21"/>
      <c r="J74" s="21">
        <f t="shared" si="3"/>
        <v>0</v>
      </c>
    </row>
    <row r="75" spans="2:10" x14ac:dyDescent="0.55000000000000004">
      <c r="B75" s="88"/>
      <c r="C75" s="88"/>
      <c r="D75" s="38" t="s">
        <v>458</v>
      </c>
      <c r="E75" s="21"/>
      <c r="F75" s="21"/>
      <c r="G75" s="21"/>
      <c r="H75" s="21">
        <f t="shared" si="2"/>
        <v>0</v>
      </c>
      <c r="I75" s="21"/>
      <c r="J75" s="21">
        <f t="shared" si="3"/>
        <v>0</v>
      </c>
    </row>
    <row r="76" spans="2:10" x14ac:dyDescent="0.55000000000000004">
      <c r="B76" s="88"/>
      <c r="C76" s="88"/>
      <c r="D76" s="38" t="s">
        <v>445</v>
      </c>
      <c r="E76" s="21">
        <f>+E77+E78+E79+E80+E81</f>
        <v>0</v>
      </c>
      <c r="F76" s="21">
        <f>+F77+F78+F79+F80+F81</f>
        <v>0</v>
      </c>
      <c r="G76" s="21">
        <f>+G77+G78+G79+G80+G81</f>
        <v>0</v>
      </c>
      <c r="H76" s="21">
        <f t="shared" si="2"/>
        <v>0</v>
      </c>
      <c r="I76" s="21">
        <f>+I77+I78+I79+I80+I81</f>
        <v>0</v>
      </c>
      <c r="J76" s="21">
        <f t="shared" si="3"/>
        <v>0</v>
      </c>
    </row>
    <row r="77" spans="2:10" x14ac:dyDescent="0.55000000000000004">
      <c r="B77" s="88"/>
      <c r="C77" s="88"/>
      <c r="D77" s="38" t="s">
        <v>446</v>
      </c>
      <c r="E77" s="21"/>
      <c r="F77" s="21"/>
      <c r="G77" s="21"/>
      <c r="H77" s="21">
        <f t="shared" si="2"/>
        <v>0</v>
      </c>
      <c r="I77" s="21"/>
      <c r="J77" s="21">
        <f t="shared" si="3"/>
        <v>0</v>
      </c>
    </row>
    <row r="78" spans="2:10" x14ac:dyDescent="0.55000000000000004">
      <c r="B78" s="88"/>
      <c r="C78" s="88"/>
      <c r="D78" s="38" t="s">
        <v>447</v>
      </c>
      <c r="E78" s="21"/>
      <c r="F78" s="21"/>
      <c r="G78" s="21"/>
      <c r="H78" s="21">
        <f t="shared" si="2"/>
        <v>0</v>
      </c>
      <c r="I78" s="21"/>
      <c r="J78" s="21">
        <f t="shared" si="3"/>
        <v>0</v>
      </c>
    </row>
    <row r="79" spans="2:10" x14ac:dyDescent="0.55000000000000004">
      <c r="B79" s="88"/>
      <c r="C79" s="88"/>
      <c r="D79" s="38" t="s">
        <v>450</v>
      </c>
      <c r="E79" s="21"/>
      <c r="F79" s="21"/>
      <c r="G79" s="21"/>
      <c r="H79" s="21">
        <f t="shared" si="2"/>
        <v>0</v>
      </c>
      <c r="I79" s="21"/>
      <c r="J79" s="21">
        <f t="shared" si="3"/>
        <v>0</v>
      </c>
    </row>
    <row r="80" spans="2:10" x14ac:dyDescent="0.55000000000000004">
      <c r="B80" s="88"/>
      <c r="C80" s="88"/>
      <c r="D80" s="38" t="s">
        <v>451</v>
      </c>
      <c r="E80" s="21"/>
      <c r="F80" s="21"/>
      <c r="G80" s="21"/>
      <c r="H80" s="21">
        <f t="shared" si="2"/>
        <v>0</v>
      </c>
      <c r="I80" s="21"/>
      <c r="J80" s="21">
        <f t="shared" si="3"/>
        <v>0</v>
      </c>
    </row>
    <row r="81" spans="2:10" x14ac:dyDescent="0.55000000000000004">
      <c r="B81" s="88"/>
      <c r="C81" s="88"/>
      <c r="D81" s="38" t="s">
        <v>452</v>
      </c>
      <c r="E81" s="21"/>
      <c r="F81" s="21"/>
      <c r="G81" s="21"/>
      <c r="H81" s="21">
        <f t="shared" si="2"/>
        <v>0</v>
      </c>
      <c r="I81" s="21"/>
      <c r="J81" s="21">
        <f t="shared" si="3"/>
        <v>0</v>
      </c>
    </row>
    <row r="82" spans="2:10" x14ac:dyDescent="0.55000000000000004">
      <c r="B82" s="88"/>
      <c r="C82" s="88"/>
      <c r="D82" s="38" t="s">
        <v>328</v>
      </c>
      <c r="E82" s="21">
        <f>+E83+E86+E89+E92+E95+E96+E100+E101</f>
        <v>0</v>
      </c>
      <c r="F82" s="21">
        <f>+F83+F86+F89+F92+F95+F96+F100+F101</f>
        <v>0</v>
      </c>
      <c r="G82" s="21">
        <f>+G83+G86+G89+G92+G95+G96+G100+G101</f>
        <v>0</v>
      </c>
      <c r="H82" s="21">
        <f t="shared" si="2"/>
        <v>0</v>
      </c>
      <c r="I82" s="21">
        <f>+I83+I86+I89+I92+I95+I96+I100+I101</f>
        <v>0</v>
      </c>
      <c r="J82" s="21">
        <f t="shared" si="3"/>
        <v>0</v>
      </c>
    </row>
    <row r="83" spans="2:10" x14ac:dyDescent="0.55000000000000004">
      <c r="B83" s="88"/>
      <c r="C83" s="88"/>
      <c r="D83" s="38" t="s">
        <v>459</v>
      </c>
      <c r="E83" s="21">
        <f>+E84+E85</f>
        <v>0</v>
      </c>
      <c r="F83" s="21">
        <f>+F84+F85</f>
        <v>0</v>
      </c>
      <c r="G83" s="21">
        <f>+G84+G85</f>
        <v>0</v>
      </c>
      <c r="H83" s="21">
        <f t="shared" si="2"/>
        <v>0</v>
      </c>
      <c r="I83" s="21">
        <f>+I84+I85</f>
        <v>0</v>
      </c>
      <c r="J83" s="21">
        <f t="shared" si="3"/>
        <v>0</v>
      </c>
    </row>
    <row r="84" spans="2:10" x14ac:dyDescent="0.55000000000000004">
      <c r="B84" s="88"/>
      <c r="C84" s="88"/>
      <c r="D84" s="38" t="s">
        <v>460</v>
      </c>
      <c r="E84" s="21"/>
      <c r="F84" s="21"/>
      <c r="G84" s="21"/>
      <c r="H84" s="21">
        <f t="shared" si="2"/>
        <v>0</v>
      </c>
      <c r="I84" s="21"/>
      <c r="J84" s="21">
        <f t="shared" si="3"/>
        <v>0</v>
      </c>
    </row>
    <row r="85" spans="2:10" x14ac:dyDescent="0.55000000000000004">
      <c r="B85" s="88"/>
      <c r="C85" s="88"/>
      <c r="D85" s="38" t="s">
        <v>424</v>
      </c>
      <c r="E85" s="21"/>
      <c r="F85" s="21"/>
      <c r="G85" s="21"/>
      <c r="H85" s="21">
        <f t="shared" si="2"/>
        <v>0</v>
      </c>
      <c r="I85" s="21"/>
      <c r="J85" s="21">
        <f t="shared" si="3"/>
        <v>0</v>
      </c>
    </row>
    <row r="86" spans="2:10" x14ac:dyDescent="0.55000000000000004">
      <c r="B86" s="88"/>
      <c r="C86" s="88"/>
      <c r="D86" s="38" t="s">
        <v>461</v>
      </c>
      <c r="E86" s="21">
        <f>+E87+E88</f>
        <v>0</v>
      </c>
      <c r="F86" s="21">
        <f>+F87+F88</f>
        <v>0</v>
      </c>
      <c r="G86" s="21">
        <f>+G87+G88</f>
        <v>0</v>
      </c>
      <c r="H86" s="21">
        <f t="shared" si="2"/>
        <v>0</v>
      </c>
      <c r="I86" s="21">
        <f>+I87+I88</f>
        <v>0</v>
      </c>
      <c r="J86" s="21">
        <f t="shared" si="3"/>
        <v>0</v>
      </c>
    </row>
    <row r="87" spans="2:10" x14ac:dyDescent="0.55000000000000004">
      <c r="B87" s="88"/>
      <c r="C87" s="88"/>
      <c r="D87" s="38" t="s">
        <v>462</v>
      </c>
      <c r="E87" s="21"/>
      <c r="F87" s="21"/>
      <c r="G87" s="21"/>
      <c r="H87" s="21">
        <f t="shared" si="2"/>
        <v>0</v>
      </c>
      <c r="I87" s="21"/>
      <c r="J87" s="21">
        <f t="shared" si="3"/>
        <v>0</v>
      </c>
    </row>
    <row r="88" spans="2:10" x14ac:dyDescent="0.55000000000000004">
      <c r="B88" s="88"/>
      <c r="C88" s="88"/>
      <c r="D88" s="38" t="s">
        <v>424</v>
      </c>
      <c r="E88" s="21"/>
      <c r="F88" s="21"/>
      <c r="G88" s="21"/>
      <c r="H88" s="21">
        <f t="shared" si="2"/>
        <v>0</v>
      </c>
      <c r="I88" s="21"/>
      <c r="J88" s="21">
        <f t="shared" si="3"/>
        <v>0</v>
      </c>
    </row>
    <row r="89" spans="2:10" x14ac:dyDescent="0.55000000000000004">
      <c r="B89" s="88"/>
      <c r="C89" s="88"/>
      <c r="D89" s="38" t="s">
        <v>463</v>
      </c>
      <c r="E89" s="21">
        <f>+E90+E91</f>
        <v>0</v>
      </c>
      <c r="F89" s="21">
        <f>+F90+F91</f>
        <v>0</v>
      </c>
      <c r="G89" s="21">
        <f>+G90+G91</f>
        <v>0</v>
      </c>
      <c r="H89" s="21">
        <f t="shared" si="2"/>
        <v>0</v>
      </c>
      <c r="I89" s="21">
        <f>+I90+I91</f>
        <v>0</v>
      </c>
      <c r="J89" s="21">
        <f t="shared" si="3"/>
        <v>0</v>
      </c>
    </row>
    <row r="90" spans="2:10" x14ac:dyDescent="0.55000000000000004">
      <c r="B90" s="88"/>
      <c r="C90" s="88"/>
      <c r="D90" s="38" t="s">
        <v>464</v>
      </c>
      <c r="E90" s="21"/>
      <c r="F90" s="21"/>
      <c r="G90" s="21"/>
      <c r="H90" s="21">
        <f t="shared" si="2"/>
        <v>0</v>
      </c>
      <c r="I90" s="21"/>
      <c r="J90" s="21">
        <f t="shared" si="3"/>
        <v>0</v>
      </c>
    </row>
    <row r="91" spans="2:10" x14ac:dyDescent="0.55000000000000004">
      <c r="B91" s="88"/>
      <c r="C91" s="88"/>
      <c r="D91" s="38" t="s">
        <v>424</v>
      </c>
      <c r="E91" s="21"/>
      <c r="F91" s="21"/>
      <c r="G91" s="21"/>
      <c r="H91" s="21">
        <f t="shared" si="2"/>
        <v>0</v>
      </c>
      <c r="I91" s="21"/>
      <c r="J91" s="21">
        <f t="shared" si="3"/>
        <v>0</v>
      </c>
    </row>
    <row r="92" spans="2:10" x14ac:dyDescent="0.55000000000000004">
      <c r="B92" s="88"/>
      <c r="C92" s="88"/>
      <c r="D92" s="38" t="s">
        <v>465</v>
      </c>
      <c r="E92" s="21">
        <f>+E93+E94</f>
        <v>0</v>
      </c>
      <c r="F92" s="21">
        <f>+F93+F94</f>
        <v>0</v>
      </c>
      <c r="G92" s="21">
        <f>+G93+G94</f>
        <v>0</v>
      </c>
      <c r="H92" s="21">
        <f t="shared" si="2"/>
        <v>0</v>
      </c>
      <c r="I92" s="21">
        <f>+I93+I94</f>
        <v>0</v>
      </c>
      <c r="J92" s="21">
        <f t="shared" si="3"/>
        <v>0</v>
      </c>
    </row>
    <row r="93" spans="2:10" x14ac:dyDescent="0.55000000000000004">
      <c r="B93" s="88"/>
      <c r="C93" s="88"/>
      <c r="D93" s="38" t="s">
        <v>466</v>
      </c>
      <c r="E93" s="21"/>
      <c r="F93" s="21"/>
      <c r="G93" s="21"/>
      <c r="H93" s="21">
        <f t="shared" si="2"/>
        <v>0</v>
      </c>
      <c r="I93" s="21"/>
      <c r="J93" s="21">
        <f t="shared" si="3"/>
        <v>0</v>
      </c>
    </row>
    <row r="94" spans="2:10" x14ac:dyDescent="0.55000000000000004">
      <c r="B94" s="88"/>
      <c r="C94" s="88"/>
      <c r="D94" s="38" t="s">
        <v>424</v>
      </c>
      <c r="E94" s="21"/>
      <c r="F94" s="21"/>
      <c r="G94" s="21"/>
      <c r="H94" s="21">
        <f t="shared" si="2"/>
        <v>0</v>
      </c>
      <c r="I94" s="21"/>
      <c r="J94" s="21">
        <f t="shared" si="3"/>
        <v>0</v>
      </c>
    </row>
    <row r="95" spans="2:10" x14ac:dyDescent="0.55000000000000004">
      <c r="B95" s="88"/>
      <c r="C95" s="88"/>
      <c r="D95" s="38" t="s">
        <v>467</v>
      </c>
      <c r="E95" s="21"/>
      <c r="F95" s="21"/>
      <c r="G95" s="21"/>
      <c r="H95" s="21">
        <f t="shared" si="2"/>
        <v>0</v>
      </c>
      <c r="I95" s="21"/>
      <c r="J95" s="21">
        <f t="shared" si="3"/>
        <v>0</v>
      </c>
    </row>
    <row r="96" spans="2:10" x14ac:dyDescent="0.55000000000000004">
      <c r="B96" s="88"/>
      <c r="C96" s="88"/>
      <c r="D96" s="38" t="s">
        <v>433</v>
      </c>
      <c r="E96" s="21">
        <f>+E97+E98+E99</f>
        <v>0</v>
      </c>
      <c r="F96" s="21">
        <f>+F97+F98+F99</f>
        <v>0</v>
      </c>
      <c r="G96" s="21">
        <f>+G97+G98+G99</f>
        <v>0</v>
      </c>
      <c r="H96" s="21">
        <f t="shared" si="2"/>
        <v>0</v>
      </c>
      <c r="I96" s="21">
        <f>+I97+I98+I99</f>
        <v>0</v>
      </c>
      <c r="J96" s="21">
        <f t="shared" si="3"/>
        <v>0</v>
      </c>
    </row>
    <row r="97" spans="2:10" x14ac:dyDescent="0.55000000000000004">
      <c r="B97" s="88"/>
      <c r="C97" s="88"/>
      <c r="D97" s="38" t="s">
        <v>468</v>
      </c>
      <c r="E97" s="21"/>
      <c r="F97" s="21"/>
      <c r="G97" s="21"/>
      <c r="H97" s="21">
        <f t="shared" si="2"/>
        <v>0</v>
      </c>
      <c r="I97" s="21"/>
      <c r="J97" s="21">
        <f t="shared" si="3"/>
        <v>0</v>
      </c>
    </row>
    <row r="98" spans="2:10" x14ac:dyDescent="0.55000000000000004">
      <c r="B98" s="88"/>
      <c r="C98" s="88"/>
      <c r="D98" s="38" t="s">
        <v>469</v>
      </c>
      <c r="E98" s="21"/>
      <c r="F98" s="21"/>
      <c r="G98" s="21"/>
      <c r="H98" s="21">
        <f t="shared" si="2"/>
        <v>0</v>
      </c>
      <c r="I98" s="21"/>
      <c r="J98" s="21">
        <f t="shared" si="3"/>
        <v>0</v>
      </c>
    </row>
    <row r="99" spans="2:10" x14ac:dyDescent="0.55000000000000004">
      <c r="B99" s="88"/>
      <c r="C99" s="88"/>
      <c r="D99" s="38" t="s">
        <v>444</v>
      </c>
      <c r="E99" s="21"/>
      <c r="F99" s="21"/>
      <c r="G99" s="21"/>
      <c r="H99" s="21">
        <f t="shared" si="2"/>
        <v>0</v>
      </c>
      <c r="I99" s="21"/>
      <c r="J99" s="21">
        <f t="shared" si="3"/>
        <v>0</v>
      </c>
    </row>
    <row r="100" spans="2:10" x14ac:dyDescent="0.55000000000000004">
      <c r="B100" s="88"/>
      <c r="C100" s="88"/>
      <c r="D100" s="38" t="s">
        <v>458</v>
      </c>
      <c r="E100" s="21"/>
      <c r="F100" s="21"/>
      <c r="G100" s="21"/>
      <c r="H100" s="21">
        <f t="shared" si="2"/>
        <v>0</v>
      </c>
      <c r="I100" s="21"/>
      <c r="J100" s="21">
        <f t="shared" si="3"/>
        <v>0</v>
      </c>
    </row>
    <row r="101" spans="2:10" x14ac:dyDescent="0.55000000000000004">
      <c r="B101" s="88"/>
      <c r="C101" s="88"/>
      <c r="D101" s="38" t="s">
        <v>445</v>
      </c>
      <c r="E101" s="21">
        <f>+E102+E103+E104+E105+E106</f>
        <v>0</v>
      </c>
      <c r="F101" s="21">
        <f>+F102+F103+F104+F105+F106</f>
        <v>0</v>
      </c>
      <c r="G101" s="21">
        <f>+G102+G103+G104+G105+G106</f>
        <v>0</v>
      </c>
      <c r="H101" s="21">
        <f t="shared" si="2"/>
        <v>0</v>
      </c>
      <c r="I101" s="21">
        <f>+I102+I103+I104+I105+I106</f>
        <v>0</v>
      </c>
      <c r="J101" s="21">
        <f t="shared" si="3"/>
        <v>0</v>
      </c>
    </row>
    <row r="102" spans="2:10" x14ac:dyDescent="0.55000000000000004">
      <c r="B102" s="88"/>
      <c r="C102" s="88"/>
      <c r="D102" s="38" t="s">
        <v>446</v>
      </c>
      <c r="E102" s="21"/>
      <c r="F102" s="21"/>
      <c r="G102" s="21"/>
      <c r="H102" s="21">
        <f t="shared" si="2"/>
        <v>0</v>
      </c>
      <c r="I102" s="21"/>
      <c r="J102" s="21">
        <f t="shared" si="3"/>
        <v>0</v>
      </c>
    </row>
    <row r="103" spans="2:10" x14ac:dyDescent="0.55000000000000004">
      <c r="B103" s="88"/>
      <c r="C103" s="88"/>
      <c r="D103" s="38" t="s">
        <v>447</v>
      </c>
      <c r="E103" s="21"/>
      <c r="F103" s="21"/>
      <c r="G103" s="21"/>
      <c r="H103" s="21">
        <f t="shared" si="2"/>
        <v>0</v>
      </c>
      <c r="I103" s="21"/>
      <c r="J103" s="21">
        <f t="shared" si="3"/>
        <v>0</v>
      </c>
    </row>
    <row r="104" spans="2:10" x14ac:dyDescent="0.55000000000000004">
      <c r="B104" s="88"/>
      <c r="C104" s="88"/>
      <c r="D104" s="38" t="s">
        <v>450</v>
      </c>
      <c r="E104" s="21"/>
      <c r="F104" s="21"/>
      <c r="G104" s="21"/>
      <c r="H104" s="21">
        <f t="shared" si="2"/>
        <v>0</v>
      </c>
      <c r="I104" s="21"/>
      <c r="J104" s="21">
        <f t="shared" si="3"/>
        <v>0</v>
      </c>
    </row>
    <row r="105" spans="2:10" x14ac:dyDescent="0.55000000000000004">
      <c r="B105" s="88"/>
      <c r="C105" s="88"/>
      <c r="D105" s="38" t="s">
        <v>451</v>
      </c>
      <c r="E105" s="21"/>
      <c r="F105" s="21"/>
      <c r="G105" s="21"/>
      <c r="H105" s="21">
        <f t="shared" si="2"/>
        <v>0</v>
      </c>
      <c r="I105" s="21"/>
      <c r="J105" s="21">
        <f t="shared" si="3"/>
        <v>0</v>
      </c>
    </row>
    <row r="106" spans="2:10" x14ac:dyDescent="0.55000000000000004">
      <c r="B106" s="88"/>
      <c r="C106" s="88"/>
      <c r="D106" s="38" t="s">
        <v>452</v>
      </c>
      <c r="E106" s="21"/>
      <c r="F106" s="21"/>
      <c r="G106" s="21"/>
      <c r="H106" s="21">
        <f t="shared" si="2"/>
        <v>0</v>
      </c>
      <c r="I106" s="21"/>
      <c r="J106" s="21">
        <f t="shared" si="3"/>
        <v>0</v>
      </c>
    </row>
    <row r="107" spans="2:10" x14ac:dyDescent="0.55000000000000004">
      <c r="B107" s="88"/>
      <c r="C107" s="88"/>
      <c r="D107" s="38" t="s">
        <v>329</v>
      </c>
      <c r="E107" s="21"/>
      <c r="F107" s="21"/>
      <c r="G107" s="21"/>
      <c r="H107" s="21">
        <f t="shared" si="2"/>
        <v>0</v>
      </c>
      <c r="I107" s="21"/>
      <c r="J107" s="21">
        <f t="shared" si="3"/>
        <v>0</v>
      </c>
    </row>
    <row r="108" spans="2:10" x14ac:dyDescent="0.55000000000000004">
      <c r="B108" s="88"/>
      <c r="C108" s="88"/>
      <c r="D108" s="38" t="s">
        <v>330</v>
      </c>
      <c r="E108" s="21">
        <f>+E109+E118+E123+E124+E128+E131+E137</f>
        <v>0</v>
      </c>
      <c r="F108" s="21">
        <f>+F109+F118+F123+F124+F128+F131+F137</f>
        <v>0</v>
      </c>
      <c r="G108" s="21">
        <f>+G109+G118+G123+G124+G128+G131+G137</f>
        <v>0</v>
      </c>
      <c r="H108" s="21">
        <f t="shared" si="2"/>
        <v>0</v>
      </c>
      <c r="I108" s="21">
        <f>+I109+I118+I123+I124+I128+I131+I137</f>
        <v>0</v>
      </c>
      <c r="J108" s="21">
        <f t="shared" si="3"/>
        <v>0</v>
      </c>
    </row>
    <row r="109" spans="2:10" x14ac:dyDescent="0.55000000000000004">
      <c r="B109" s="88"/>
      <c r="C109" s="88"/>
      <c r="D109" s="38" t="s">
        <v>470</v>
      </c>
      <c r="E109" s="21">
        <f>+E110+E111+E112+E113+E114+E115+E116+E117</f>
        <v>0</v>
      </c>
      <c r="F109" s="21">
        <f>+F110+F111+F112+F113+F114+F115+F116+F117</f>
        <v>0</v>
      </c>
      <c r="G109" s="21">
        <f>+G110+G111+G112+G113+G114+G115+G116+G117</f>
        <v>0</v>
      </c>
      <c r="H109" s="21">
        <f t="shared" si="2"/>
        <v>0</v>
      </c>
      <c r="I109" s="21">
        <f>+I110+I111+I112+I113+I114+I115+I116+I117</f>
        <v>0</v>
      </c>
      <c r="J109" s="21">
        <f t="shared" si="3"/>
        <v>0</v>
      </c>
    </row>
    <row r="110" spans="2:10" x14ac:dyDescent="0.55000000000000004">
      <c r="B110" s="88"/>
      <c r="C110" s="88"/>
      <c r="D110" s="38" t="s">
        <v>471</v>
      </c>
      <c r="E110" s="21"/>
      <c r="F110" s="21"/>
      <c r="G110" s="21"/>
      <c r="H110" s="21">
        <f t="shared" si="2"/>
        <v>0</v>
      </c>
      <c r="I110" s="21"/>
      <c r="J110" s="21">
        <f t="shared" si="3"/>
        <v>0</v>
      </c>
    </row>
    <row r="111" spans="2:10" x14ac:dyDescent="0.55000000000000004">
      <c r="B111" s="88"/>
      <c r="C111" s="88"/>
      <c r="D111" s="38" t="s">
        <v>472</v>
      </c>
      <c r="E111" s="21"/>
      <c r="F111" s="21"/>
      <c r="G111" s="21"/>
      <c r="H111" s="21">
        <f t="shared" si="2"/>
        <v>0</v>
      </c>
      <c r="I111" s="21"/>
      <c r="J111" s="21">
        <f t="shared" si="3"/>
        <v>0</v>
      </c>
    </row>
    <row r="112" spans="2:10" x14ac:dyDescent="0.55000000000000004">
      <c r="B112" s="88"/>
      <c r="C112" s="88"/>
      <c r="D112" s="38" t="s">
        <v>473</v>
      </c>
      <c r="E112" s="21"/>
      <c r="F112" s="21"/>
      <c r="G112" s="21"/>
      <c r="H112" s="21">
        <f t="shared" si="2"/>
        <v>0</v>
      </c>
      <c r="I112" s="21"/>
      <c r="J112" s="21">
        <f t="shared" si="3"/>
        <v>0</v>
      </c>
    </row>
    <row r="113" spans="2:10" x14ac:dyDescent="0.55000000000000004">
      <c r="B113" s="88"/>
      <c r="C113" s="88"/>
      <c r="D113" s="38" t="s">
        <v>474</v>
      </c>
      <c r="E113" s="21"/>
      <c r="F113" s="21"/>
      <c r="G113" s="21"/>
      <c r="H113" s="21">
        <f t="shared" si="2"/>
        <v>0</v>
      </c>
      <c r="I113" s="21"/>
      <c r="J113" s="21">
        <f t="shared" si="3"/>
        <v>0</v>
      </c>
    </row>
    <row r="114" spans="2:10" x14ac:dyDescent="0.55000000000000004">
      <c r="B114" s="88"/>
      <c r="C114" s="88"/>
      <c r="D114" s="38" t="s">
        <v>475</v>
      </c>
      <c r="E114" s="21"/>
      <c r="F114" s="21"/>
      <c r="G114" s="21"/>
      <c r="H114" s="21">
        <f t="shared" si="2"/>
        <v>0</v>
      </c>
      <c r="I114" s="21"/>
      <c r="J114" s="21">
        <f t="shared" si="3"/>
        <v>0</v>
      </c>
    </row>
    <row r="115" spans="2:10" x14ac:dyDescent="0.55000000000000004">
      <c r="B115" s="88"/>
      <c r="C115" s="88"/>
      <c r="D115" s="38" t="s">
        <v>476</v>
      </c>
      <c r="E115" s="21"/>
      <c r="F115" s="21"/>
      <c r="G115" s="21"/>
      <c r="H115" s="21">
        <f t="shared" si="2"/>
        <v>0</v>
      </c>
      <c r="I115" s="21"/>
      <c r="J115" s="21">
        <f t="shared" si="3"/>
        <v>0</v>
      </c>
    </row>
    <row r="116" spans="2:10" x14ac:dyDescent="0.55000000000000004">
      <c r="B116" s="88"/>
      <c r="C116" s="88"/>
      <c r="D116" s="38" t="s">
        <v>477</v>
      </c>
      <c r="E116" s="21"/>
      <c r="F116" s="21"/>
      <c r="G116" s="21"/>
      <c r="H116" s="21">
        <f t="shared" si="2"/>
        <v>0</v>
      </c>
      <c r="I116" s="21"/>
      <c r="J116" s="21">
        <f t="shared" si="3"/>
        <v>0</v>
      </c>
    </row>
    <row r="117" spans="2:10" x14ac:dyDescent="0.55000000000000004">
      <c r="B117" s="88"/>
      <c r="C117" s="88"/>
      <c r="D117" s="38" t="s">
        <v>478</v>
      </c>
      <c r="E117" s="21"/>
      <c r="F117" s="21"/>
      <c r="G117" s="21"/>
      <c r="H117" s="21">
        <f t="shared" si="2"/>
        <v>0</v>
      </c>
      <c r="I117" s="21"/>
      <c r="J117" s="21">
        <f t="shared" si="3"/>
        <v>0</v>
      </c>
    </row>
    <row r="118" spans="2:10" x14ac:dyDescent="0.55000000000000004">
      <c r="B118" s="88"/>
      <c r="C118" s="88"/>
      <c r="D118" s="38" t="s">
        <v>479</v>
      </c>
      <c r="E118" s="21">
        <f>+E119+E120+E121+E122</f>
        <v>0</v>
      </c>
      <c r="F118" s="21">
        <f>+F119+F120+F121+F122</f>
        <v>0</v>
      </c>
      <c r="G118" s="21">
        <f>+G119+G120+G121+G122</f>
        <v>0</v>
      </c>
      <c r="H118" s="21">
        <f t="shared" si="2"/>
        <v>0</v>
      </c>
      <c r="I118" s="21">
        <f>+I119+I120+I121+I122</f>
        <v>0</v>
      </c>
      <c r="J118" s="21">
        <f t="shared" si="3"/>
        <v>0</v>
      </c>
    </row>
    <row r="119" spans="2:10" x14ac:dyDescent="0.55000000000000004">
      <c r="B119" s="88"/>
      <c r="C119" s="88"/>
      <c r="D119" s="38" t="s">
        <v>480</v>
      </c>
      <c r="E119" s="21"/>
      <c r="F119" s="21"/>
      <c r="G119" s="21"/>
      <c r="H119" s="21">
        <f t="shared" si="2"/>
        <v>0</v>
      </c>
      <c r="I119" s="21"/>
      <c r="J119" s="21">
        <f t="shared" si="3"/>
        <v>0</v>
      </c>
    </row>
    <row r="120" spans="2:10" x14ac:dyDescent="0.55000000000000004">
      <c r="B120" s="88"/>
      <c r="C120" s="88"/>
      <c r="D120" s="38" t="s">
        <v>481</v>
      </c>
      <c r="E120" s="21"/>
      <c r="F120" s="21"/>
      <c r="G120" s="21"/>
      <c r="H120" s="21">
        <f t="shared" si="2"/>
        <v>0</v>
      </c>
      <c r="I120" s="21"/>
      <c r="J120" s="21">
        <f t="shared" si="3"/>
        <v>0</v>
      </c>
    </row>
    <row r="121" spans="2:10" x14ac:dyDescent="0.55000000000000004">
      <c r="B121" s="88"/>
      <c r="C121" s="88"/>
      <c r="D121" s="38" t="s">
        <v>482</v>
      </c>
      <c r="E121" s="21"/>
      <c r="F121" s="21"/>
      <c r="G121" s="21"/>
      <c r="H121" s="21">
        <f t="shared" si="2"/>
        <v>0</v>
      </c>
      <c r="I121" s="21"/>
      <c r="J121" s="21">
        <f t="shared" si="3"/>
        <v>0</v>
      </c>
    </row>
    <row r="122" spans="2:10" x14ac:dyDescent="0.55000000000000004">
      <c r="B122" s="88"/>
      <c r="C122" s="88"/>
      <c r="D122" s="38" t="s">
        <v>483</v>
      </c>
      <c r="E122" s="21"/>
      <c r="F122" s="21"/>
      <c r="G122" s="21"/>
      <c r="H122" s="21">
        <f t="shared" si="2"/>
        <v>0</v>
      </c>
      <c r="I122" s="21"/>
      <c r="J122" s="21">
        <f t="shared" si="3"/>
        <v>0</v>
      </c>
    </row>
    <row r="123" spans="2:10" x14ac:dyDescent="0.55000000000000004">
      <c r="B123" s="88"/>
      <c r="C123" s="88"/>
      <c r="D123" s="38" t="s">
        <v>484</v>
      </c>
      <c r="E123" s="21"/>
      <c r="F123" s="21"/>
      <c r="G123" s="21"/>
      <c r="H123" s="21">
        <f t="shared" si="2"/>
        <v>0</v>
      </c>
      <c r="I123" s="21"/>
      <c r="J123" s="21">
        <f t="shared" si="3"/>
        <v>0</v>
      </c>
    </row>
    <row r="124" spans="2:10" x14ac:dyDescent="0.55000000000000004">
      <c r="B124" s="88"/>
      <c r="C124" s="88"/>
      <c r="D124" s="38" t="s">
        <v>485</v>
      </c>
      <c r="E124" s="21">
        <f>+E125+E126+E127</f>
        <v>0</v>
      </c>
      <c r="F124" s="21">
        <f>+F125+F126+F127</f>
        <v>0</v>
      </c>
      <c r="G124" s="21">
        <f>+G125+G126+G127</f>
        <v>0</v>
      </c>
      <c r="H124" s="21">
        <f t="shared" si="2"/>
        <v>0</v>
      </c>
      <c r="I124" s="21">
        <f>+I125+I126+I127</f>
        <v>0</v>
      </c>
      <c r="J124" s="21">
        <f t="shared" si="3"/>
        <v>0</v>
      </c>
    </row>
    <row r="125" spans="2:10" x14ac:dyDescent="0.55000000000000004">
      <c r="B125" s="88"/>
      <c r="C125" s="88"/>
      <c r="D125" s="38" t="s">
        <v>486</v>
      </c>
      <c r="E125" s="21"/>
      <c r="F125" s="21"/>
      <c r="G125" s="21"/>
      <c r="H125" s="21">
        <f t="shared" si="2"/>
        <v>0</v>
      </c>
      <c r="I125" s="21"/>
      <c r="J125" s="21">
        <f t="shared" si="3"/>
        <v>0</v>
      </c>
    </row>
    <row r="126" spans="2:10" x14ac:dyDescent="0.55000000000000004">
      <c r="B126" s="88"/>
      <c r="C126" s="88"/>
      <c r="D126" s="38" t="s">
        <v>487</v>
      </c>
      <c r="E126" s="21"/>
      <c r="F126" s="21"/>
      <c r="G126" s="21"/>
      <c r="H126" s="21">
        <f t="shared" si="2"/>
        <v>0</v>
      </c>
      <c r="I126" s="21"/>
      <c r="J126" s="21">
        <f t="shared" si="3"/>
        <v>0</v>
      </c>
    </row>
    <row r="127" spans="2:10" x14ac:dyDescent="0.55000000000000004">
      <c r="B127" s="88"/>
      <c r="C127" s="88"/>
      <c r="D127" s="38" t="s">
        <v>488</v>
      </c>
      <c r="E127" s="21"/>
      <c r="F127" s="21"/>
      <c r="G127" s="21"/>
      <c r="H127" s="21">
        <f t="shared" si="2"/>
        <v>0</v>
      </c>
      <c r="I127" s="21"/>
      <c r="J127" s="21">
        <f t="shared" si="3"/>
        <v>0</v>
      </c>
    </row>
    <row r="128" spans="2:10" x14ac:dyDescent="0.55000000000000004">
      <c r="B128" s="88"/>
      <c r="C128" s="88"/>
      <c r="D128" s="38" t="s">
        <v>489</v>
      </c>
      <c r="E128" s="21">
        <f>+E129+E130</f>
        <v>0</v>
      </c>
      <c r="F128" s="21">
        <f>+F129+F130</f>
        <v>0</v>
      </c>
      <c r="G128" s="21">
        <f>+G129+G130</f>
        <v>0</v>
      </c>
      <c r="H128" s="21">
        <f t="shared" si="2"/>
        <v>0</v>
      </c>
      <c r="I128" s="21">
        <f>+I129+I130</f>
        <v>0</v>
      </c>
      <c r="J128" s="21">
        <f t="shared" si="3"/>
        <v>0</v>
      </c>
    </row>
    <row r="129" spans="2:10" x14ac:dyDescent="0.55000000000000004">
      <c r="B129" s="88"/>
      <c r="C129" s="88"/>
      <c r="D129" s="38" t="s">
        <v>424</v>
      </c>
      <c r="E129" s="21"/>
      <c r="F129" s="21"/>
      <c r="G129" s="21"/>
      <c r="H129" s="21">
        <f t="shared" si="2"/>
        <v>0</v>
      </c>
      <c r="I129" s="21"/>
      <c r="J129" s="21">
        <f t="shared" si="3"/>
        <v>0</v>
      </c>
    </row>
    <row r="130" spans="2:10" x14ac:dyDescent="0.55000000000000004">
      <c r="B130" s="88"/>
      <c r="C130" s="88"/>
      <c r="D130" s="38" t="s">
        <v>490</v>
      </c>
      <c r="E130" s="21"/>
      <c r="F130" s="21"/>
      <c r="G130" s="21"/>
      <c r="H130" s="21">
        <f t="shared" si="2"/>
        <v>0</v>
      </c>
      <c r="I130" s="21"/>
      <c r="J130" s="21">
        <f t="shared" si="3"/>
        <v>0</v>
      </c>
    </row>
    <row r="131" spans="2:10" x14ac:dyDescent="0.55000000000000004">
      <c r="B131" s="88"/>
      <c r="C131" s="88"/>
      <c r="D131" s="38" t="s">
        <v>445</v>
      </c>
      <c r="E131" s="21">
        <f>+E132+E133+E134+E135+E136</f>
        <v>0</v>
      </c>
      <c r="F131" s="21">
        <f>+F132+F133+F134+F135+F136</f>
        <v>0</v>
      </c>
      <c r="G131" s="21">
        <f>+G132+G133+G134+G135+G136</f>
        <v>0</v>
      </c>
      <c r="H131" s="21">
        <f t="shared" si="2"/>
        <v>0</v>
      </c>
      <c r="I131" s="21">
        <f>+I132+I133+I134+I135+I136</f>
        <v>0</v>
      </c>
      <c r="J131" s="21">
        <f t="shared" si="3"/>
        <v>0</v>
      </c>
    </row>
    <row r="132" spans="2:10" x14ac:dyDescent="0.55000000000000004">
      <c r="B132" s="88"/>
      <c r="C132" s="88"/>
      <c r="D132" s="38" t="s">
        <v>446</v>
      </c>
      <c r="E132" s="21"/>
      <c r="F132" s="21"/>
      <c r="G132" s="21"/>
      <c r="H132" s="21">
        <f t="shared" si="2"/>
        <v>0</v>
      </c>
      <c r="I132" s="21"/>
      <c r="J132" s="21">
        <f t="shared" si="3"/>
        <v>0</v>
      </c>
    </row>
    <row r="133" spans="2:10" x14ac:dyDescent="0.55000000000000004">
      <c r="B133" s="88"/>
      <c r="C133" s="88"/>
      <c r="D133" s="38" t="s">
        <v>447</v>
      </c>
      <c r="E133" s="21"/>
      <c r="F133" s="21"/>
      <c r="G133" s="21"/>
      <c r="H133" s="21">
        <f t="shared" si="2"/>
        <v>0</v>
      </c>
      <c r="I133" s="21"/>
      <c r="J133" s="21">
        <f t="shared" si="3"/>
        <v>0</v>
      </c>
    </row>
    <row r="134" spans="2:10" x14ac:dyDescent="0.55000000000000004">
      <c r="B134" s="88"/>
      <c r="C134" s="88"/>
      <c r="D134" s="38" t="s">
        <v>450</v>
      </c>
      <c r="E134" s="21"/>
      <c r="F134" s="21"/>
      <c r="G134" s="21"/>
      <c r="H134" s="21">
        <f t="shared" si="2"/>
        <v>0</v>
      </c>
      <c r="I134" s="21"/>
      <c r="J134" s="21">
        <f t="shared" si="3"/>
        <v>0</v>
      </c>
    </row>
    <row r="135" spans="2:10" x14ac:dyDescent="0.55000000000000004">
      <c r="B135" s="88"/>
      <c r="C135" s="88"/>
      <c r="D135" s="38" t="s">
        <v>451</v>
      </c>
      <c r="E135" s="21"/>
      <c r="F135" s="21"/>
      <c r="G135" s="21"/>
      <c r="H135" s="21">
        <f t="shared" si="2"/>
        <v>0</v>
      </c>
      <c r="I135" s="21"/>
      <c r="J135" s="21">
        <f t="shared" si="3"/>
        <v>0</v>
      </c>
    </row>
    <row r="136" spans="2:10" x14ac:dyDescent="0.55000000000000004">
      <c r="B136" s="88"/>
      <c r="C136" s="88"/>
      <c r="D136" s="38" t="s">
        <v>452</v>
      </c>
      <c r="E136" s="21"/>
      <c r="F136" s="21"/>
      <c r="G136" s="21"/>
      <c r="H136" s="21">
        <f t="shared" ref="H136:H199" si="4">+E136+F136+G136</f>
        <v>0</v>
      </c>
      <c r="I136" s="21"/>
      <c r="J136" s="21">
        <f t="shared" ref="J136:J199" si="5">H136-ABS(I136)</f>
        <v>0</v>
      </c>
    </row>
    <row r="137" spans="2:10" x14ac:dyDescent="0.55000000000000004">
      <c r="B137" s="88"/>
      <c r="C137" s="88"/>
      <c r="D137" s="38" t="s">
        <v>149</v>
      </c>
      <c r="E137" s="21"/>
      <c r="F137" s="21"/>
      <c r="G137" s="21"/>
      <c r="H137" s="21">
        <f t="shared" si="4"/>
        <v>0</v>
      </c>
      <c r="I137" s="21"/>
      <c r="J137" s="21">
        <f t="shared" si="5"/>
        <v>0</v>
      </c>
    </row>
    <row r="138" spans="2:10" x14ac:dyDescent="0.55000000000000004">
      <c r="B138" s="88"/>
      <c r="C138" s="88"/>
      <c r="D138" s="38" t="s">
        <v>331</v>
      </c>
      <c r="E138" s="21">
        <f>+E139+E142+E143+E144</f>
        <v>0</v>
      </c>
      <c r="F138" s="21">
        <f>+F139+F142+F143+F144</f>
        <v>0</v>
      </c>
      <c r="G138" s="21">
        <f>+G139+G142+G143+G144</f>
        <v>0</v>
      </c>
      <c r="H138" s="21">
        <f t="shared" si="4"/>
        <v>0</v>
      </c>
      <c r="I138" s="21">
        <f>+I139+I142+I143+I144</f>
        <v>0</v>
      </c>
      <c r="J138" s="21">
        <f t="shared" si="5"/>
        <v>0</v>
      </c>
    </row>
    <row r="139" spans="2:10" x14ac:dyDescent="0.55000000000000004">
      <c r="B139" s="88"/>
      <c r="C139" s="88"/>
      <c r="D139" s="38" t="s">
        <v>457</v>
      </c>
      <c r="E139" s="21">
        <f>+E140+E141</f>
        <v>0</v>
      </c>
      <c r="F139" s="21">
        <f>+F140+F141</f>
        <v>0</v>
      </c>
      <c r="G139" s="21">
        <f>+G140+G141</f>
        <v>0</v>
      </c>
      <c r="H139" s="21">
        <f t="shared" si="4"/>
        <v>0</v>
      </c>
      <c r="I139" s="21">
        <f>+I140+I141</f>
        <v>0</v>
      </c>
      <c r="J139" s="21">
        <f t="shared" si="5"/>
        <v>0</v>
      </c>
    </row>
    <row r="140" spans="2:10" x14ac:dyDescent="0.55000000000000004">
      <c r="B140" s="88"/>
      <c r="C140" s="88"/>
      <c r="D140" s="38" t="s">
        <v>454</v>
      </c>
      <c r="E140" s="21"/>
      <c r="F140" s="21"/>
      <c r="G140" s="21"/>
      <c r="H140" s="21">
        <f t="shared" si="4"/>
        <v>0</v>
      </c>
      <c r="I140" s="21"/>
      <c r="J140" s="21">
        <f t="shared" si="5"/>
        <v>0</v>
      </c>
    </row>
    <row r="141" spans="2:10" x14ac:dyDescent="0.55000000000000004">
      <c r="B141" s="88"/>
      <c r="C141" s="88"/>
      <c r="D141" s="38" t="s">
        <v>430</v>
      </c>
      <c r="E141" s="21"/>
      <c r="F141" s="21"/>
      <c r="G141" s="21"/>
      <c r="H141" s="21">
        <f t="shared" si="4"/>
        <v>0</v>
      </c>
      <c r="I141" s="21"/>
      <c r="J141" s="21">
        <f t="shared" si="5"/>
        <v>0</v>
      </c>
    </row>
    <row r="142" spans="2:10" x14ac:dyDescent="0.55000000000000004">
      <c r="B142" s="88"/>
      <c r="C142" s="88"/>
      <c r="D142" s="38" t="s">
        <v>491</v>
      </c>
      <c r="E142" s="21"/>
      <c r="F142" s="21"/>
      <c r="G142" s="21"/>
      <c r="H142" s="21">
        <f t="shared" si="4"/>
        <v>0</v>
      </c>
      <c r="I142" s="21"/>
      <c r="J142" s="21">
        <f t="shared" si="5"/>
        <v>0</v>
      </c>
    </row>
    <row r="143" spans="2:10" x14ac:dyDescent="0.55000000000000004">
      <c r="B143" s="88"/>
      <c r="C143" s="88"/>
      <c r="D143" s="38" t="s">
        <v>484</v>
      </c>
      <c r="E143" s="21"/>
      <c r="F143" s="21"/>
      <c r="G143" s="21"/>
      <c r="H143" s="21">
        <f t="shared" si="4"/>
        <v>0</v>
      </c>
      <c r="I143" s="21"/>
      <c r="J143" s="21">
        <f t="shared" si="5"/>
        <v>0</v>
      </c>
    </row>
    <row r="144" spans="2:10" x14ac:dyDescent="0.55000000000000004">
      <c r="B144" s="88"/>
      <c r="C144" s="88"/>
      <c r="D144" s="38" t="s">
        <v>445</v>
      </c>
      <c r="E144" s="21">
        <f>+E145+E146+E147+E148+E149</f>
        <v>0</v>
      </c>
      <c r="F144" s="21">
        <f>+F145+F146+F147+F148+F149</f>
        <v>0</v>
      </c>
      <c r="G144" s="21">
        <f>+G145+G146+G147+G148+G149</f>
        <v>0</v>
      </c>
      <c r="H144" s="21">
        <f t="shared" si="4"/>
        <v>0</v>
      </c>
      <c r="I144" s="21">
        <f>+I145+I146+I147+I148+I149</f>
        <v>0</v>
      </c>
      <c r="J144" s="21">
        <f t="shared" si="5"/>
        <v>0</v>
      </c>
    </row>
    <row r="145" spans="2:10" x14ac:dyDescent="0.55000000000000004">
      <c r="B145" s="88"/>
      <c r="C145" s="88"/>
      <c r="D145" s="38" t="s">
        <v>446</v>
      </c>
      <c r="E145" s="21"/>
      <c r="F145" s="21"/>
      <c r="G145" s="21"/>
      <c r="H145" s="21">
        <f t="shared" si="4"/>
        <v>0</v>
      </c>
      <c r="I145" s="21"/>
      <c r="J145" s="21">
        <f t="shared" si="5"/>
        <v>0</v>
      </c>
    </row>
    <row r="146" spans="2:10" x14ac:dyDescent="0.55000000000000004">
      <c r="B146" s="88"/>
      <c r="C146" s="88"/>
      <c r="D146" s="38" t="s">
        <v>447</v>
      </c>
      <c r="E146" s="21"/>
      <c r="F146" s="21"/>
      <c r="G146" s="21"/>
      <c r="H146" s="21">
        <f t="shared" si="4"/>
        <v>0</v>
      </c>
      <c r="I146" s="21"/>
      <c r="J146" s="21">
        <f t="shared" si="5"/>
        <v>0</v>
      </c>
    </row>
    <row r="147" spans="2:10" x14ac:dyDescent="0.55000000000000004">
      <c r="B147" s="88"/>
      <c r="C147" s="88"/>
      <c r="D147" s="38" t="s">
        <v>450</v>
      </c>
      <c r="E147" s="21"/>
      <c r="F147" s="21"/>
      <c r="G147" s="21"/>
      <c r="H147" s="21">
        <f t="shared" si="4"/>
        <v>0</v>
      </c>
      <c r="I147" s="21"/>
      <c r="J147" s="21">
        <f t="shared" si="5"/>
        <v>0</v>
      </c>
    </row>
    <row r="148" spans="2:10" x14ac:dyDescent="0.55000000000000004">
      <c r="B148" s="88"/>
      <c r="C148" s="88"/>
      <c r="D148" s="38" t="s">
        <v>451</v>
      </c>
      <c r="E148" s="21"/>
      <c r="F148" s="21"/>
      <c r="G148" s="21"/>
      <c r="H148" s="21">
        <f t="shared" si="4"/>
        <v>0</v>
      </c>
      <c r="I148" s="21"/>
      <c r="J148" s="21">
        <f t="shared" si="5"/>
        <v>0</v>
      </c>
    </row>
    <row r="149" spans="2:10" x14ac:dyDescent="0.55000000000000004">
      <c r="B149" s="88"/>
      <c r="C149" s="88"/>
      <c r="D149" s="38" t="s">
        <v>452</v>
      </c>
      <c r="E149" s="21"/>
      <c r="F149" s="21"/>
      <c r="G149" s="21"/>
      <c r="H149" s="21">
        <f t="shared" si="4"/>
        <v>0</v>
      </c>
      <c r="I149" s="21"/>
      <c r="J149" s="21">
        <f t="shared" si="5"/>
        <v>0</v>
      </c>
    </row>
    <row r="150" spans="2:10" x14ac:dyDescent="0.55000000000000004">
      <c r="B150" s="88"/>
      <c r="C150" s="88"/>
      <c r="D150" s="38" t="s">
        <v>332</v>
      </c>
      <c r="E150" s="21">
        <f>+E151+E152+E153+E154+E155+E156+E157+E158+E159+E160+E163+E169</f>
        <v>0</v>
      </c>
      <c r="F150" s="21">
        <f>+F151+F152+F153+F154+F155+F156+F157+F158+F159+F160+F163+F169</f>
        <v>0</v>
      </c>
      <c r="G150" s="21">
        <f>+G151+G152+G153+G154+G155+G156+G157+G158+G159+G160+G163+G169</f>
        <v>0</v>
      </c>
      <c r="H150" s="21">
        <f t="shared" si="4"/>
        <v>0</v>
      </c>
      <c r="I150" s="21">
        <f>+I151+I152+I153+I154+I155+I156+I157+I158+I159+I160+I163+I169</f>
        <v>0</v>
      </c>
      <c r="J150" s="21">
        <f t="shared" si="5"/>
        <v>0</v>
      </c>
    </row>
    <row r="151" spans="2:10" x14ac:dyDescent="0.55000000000000004">
      <c r="B151" s="88"/>
      <c r="C151" s="88"/>
      <c r="D151" s="38" t="s">
        <v>492</v>
      </c>
      <c r="E151" s="21"/>
      <c r="F151" s="21"/>
      <c r="G151" s="21"/>
      <c r="H151" s="21">
        <f t="shared" si="4"/>
        <v>0</v>
      </c>
      <c r="I151" s="21"/>
      <c r="J151" s="21">
        <f t="shared" si="5"/>
        <v>0</v>
      </c>
    </row>
    <row r="152" spans="2:10" x14ac:dyDescent="0.55000000000000004">
      <c r="B152" s="88"/>
      <c r="C152" s="88"/>
      <c r="D152" s="38" t="s">
        <v>493</v>
      </c>
      <c r="E152" s="21"/>
      <c r="F152" s="21"/>
      <c r="G152" s="21"/>
      <c r="H152" s="21">
        <f t="shared" si="4"/>
        <v>0</v>
      </c>
      <c r="I152" s="21"/>
      <c r="J152" s="21">
        <f t="shared" si="5"/>
        <v>0</v>
      </c>
    </row>
    <row r="153" spans="2:10" x14ac:dyDescent="0.55000000000000004">
      <c r="B153" s="88"/>
      <c r="C153" s="88"/>
      <c r="D153" s="38" t="s">
        <v>494</v>
      </c>
      <c r="E153" s="21"/>
      <c r="F153" s="21"/>
      <c r="G153" s="21"/>
      <c r="H153" s="21">
        <f t="shared" si="4"/>
        <v>0</v>
      </c>
      <c r="I153" s="21"/>
      <c r="J153" s="21">
        <f t="shared" si="5"/>
        <v>0</v>
      </c>
    </row>
    <row r="154" spans="2:10" x14ac:dyDescent="0.55000000000000004">
      <c r="B154" s="88"/>
      <c r="C154" s="88"/>
      <c r="D154" s="38" t="s">
        <v>495</v>
      </c>
      <c r="E154" s="21"/>
      <c r="F154" s="21"/>
      <c r="G154" s="21"/>
      <c r="H154" s="21">
        <f t="shared" si="4"/>
        <v>0</v>
      </c>
      <c r="I154" s="21"/>
      <c r="J154" s="21">
        <f t="shared" si="5"/>
        <v>0</v>
      </c>
    </row>
    <row r="155" spans="2:10" x14ac:dyDescent="0.55000000000000004">
      <c r="B155" s="88"/>
      <c r="C155" s="88"/>
      <c r="D155" s="38" t="s">
        <v>496</v>
      </c>
      <c r="E155" s="21"/>
      <c r="F155" s="21"/>
      <c r="G155" s="21"/>
      <c r="H155" s="21">
        <f t="shared" si="4"/>
        <v>0</v>
      </c>
      <c r="I155" s="21"/>
      <c r="J155" s="21">
        <f t="shared" si="5"/>
        <v>0</v>
      </c>
    </row>
    <row r="156" spans="2:10" x14ac:dyDescent="0.55000000000000004">
      <c r="B156" s="88"/>
      <c r="C156" s="88"/>
      <c r="D156" s="38" t="s">
        <v>497</v>
      </c>
      <c r="E156" s="21"/>
      <c r="F156" s="21"/>
      <c r="G156" s="21"/>
      <c r="H156" s="21">
        <f t="shared" si="4"/>
        <v>0</v>
      </c>
      <c r="I156" s="21"/>
      <c r="J156" s="21">
        <f t="shared" si="5"/>
        <v>0</v>
      </c>
    </row>
    <row r="157" spans="2:10" x14ac:dyDescent="0.55000000000000004">
      <c r="B157" s="88"/>
      <c r="C157" s="88"/>
      <c r="D157" s="38" t="s">
        <v>498</v>
      </c>
      <c r="E157" s="21"/>
      <c r="F157" s="21"/>
      <c r="G157" s="21"/>
      <c r="H157" s="21">
        <f t="shared" si="4"/>
        <v>0</v>
      </c>
      <c r="I157" s="21"/>
      <c r="J157" s="21">
        <f t="shared" si="5"/>
        <v>0</v>
      </c>
    </row>
    <row r="158" spans="2:10" x14ac:dyDescent="0.55000000000000004">
      <c r="B158" s="88"/>
      <c r="C158" s="88"/>
      <c r="D158" s="38" t="s">
        <v>499</v>
      </c>
      <c r="E158" s="21"/>
      <c r="F158" s="21"/>
      <c r="G158" s="21"/>
      <c r="H158" s="21">
        <f t="shared" si="4"/>
        <v>0</v>
      </c>
      <c r="I158" s="21"/>
      <c r="J158" s="21">
        <f t="shared" si="5"/>
        <v>0</v>
      </c>
    </row>
    <row r="159" spans="2:10" x14ac:dyDescent="0.55000000000000004">
      <c r="B159" s="88"/>
      <c r="C159" s="88"/>
      <c r="D159" s="38" t="s">
        <v>500</v>
      </c>
      <c r="E159" s="21"/>
      <c r="F159" s="21"/>
      <c r="G159" s="21"/>
      <c r="H159" s="21">
        <f t="shared" si="4"/>
        <v>0</v>
      </c>
      <c r="I159" s="21"/>
      <c r="J159" s="21">
        <f t="shared" si="5"/>
        <v>0</v>
      </c>
    </row>
    <row r="160" spans="2:10" x14ac:dyDescent="0.55000000000000004">
      <c r="B160" s="88"/>
      <c r="C160" s="88"/>
      <c r="D160" s="38" t="s">
        <v>501</v>
      </c>
      <c r="E160" s="21">
        <f>+E161+E162</f>
        <v>0</v>
      </c>
      <c r="F160" s="21">
        <f>+F161+F162</f>
        <v>0</v>
      </c>
      <c r="G160" s="21">
        <f>+G161+G162</f>
        <v>0</v>
      </c>
      <c r="H160" s="21">
        <f t="shared" si="4"/>
        <v>0</v>
      </c>
      <c r="I160" s="21">
        <f>+I161+I162</f>
        <v>0</v>
      </c>
      <c r="J160" s="21">
        <f t="shared" si="5"/>
        <v>0</v>
      </c>
    </row>
    <row r="161" spans="2:10" x14ac:dyDescent="0.55000000000000004">
      <c r="B161" s="88"/>
      <c r="C161" s="88"/>
      <c r="D161" s="38" t="s">
        <v>502</v>
      </c>
      <c r="E161" s="21"/>
      <c r="F161" s="21"/>
      <c r="G161" s="21"/>
      <c r="H161" s="21">
        <f t="shared" si="4"/>
        <v>0</v>
      </c>
      <c r="I161" s="21"/>
      <c r="J161" s="21">
        <f t="shared" si="5"/>
        <v>0</v>
      </c>
    </row>
    <row r="162" spans="2:10" x14ac:dyDescent="0.55000000000000004">
      <c r="B162" s="88"/>
      <c r="C162" s="88"/>
      <c r="D162" s="38" t="s">
        <v>503</v>
      </c>
      <c r="E162" s="21"/>
      <c r="F162" s="21"/>
      <c r="G162" s="21"/>
      <c r="H162" s="21">
        <f t="shared" si="4"/>
        <v>0</v>
      </c>
      <c r="I162" s="21"/>
      <c r="J162" s="21">
        <f t="shared" si="5"/>
        <v>0</v>
      </c>
    </row>
    <row r="163" spans="2:10" x14ac:dyDescent="0.55000000000000004">
      <c r="B163" s="88"/>
      <c r="C163" s="88"/>
      <c r="D163" s="38" t="s">
        <v>504</v>
      </c>
      <c r="E163" s="21">
        <f>+E164+E165+E166+E167+E168</f>
        <v>0</v>
      </c>
      <c r="F163" s="21">
        <f>+F164+F165+F166+F167+F168</f>
        <v>0</v>
      </c>
      <c r="G163" s="21">
        <f>+G164+G165+G166+G167+G168</f>
        <v>0</v>
      </c>
      <c r="H163" s="21">
        <f t="shared" si="4"/>
        <v>0</v>
      </c>
      <c r="I163" s="21">
        <f>+I164+I165+I166+I167+I168</f>
        <v>0</v>
      </c>
      <c r="J163" s="21">
        <f t="shared" si="5"/>
        <v>0</v>
      </c>
    </row>
    <row r="164" spans="2:10" x14ac:dyDescent="0.55000000000000004">
      <c r="B164" s="88"/>
      <c r="C164" s="88"/>
      <c r="D164" s="38" t="s">
        <v>446</v>
      </c>
      <c r="E164" s="21"/>
      <c r="F164" s="21"/>
      <c r="G164" s="21"/>
      <c r="H164" s="21">
        <f t="shared" si="4"/>
        <v>0</v>
      </c>
      <c r="I164" s="21"/>
      <c r="J164" s="21">
        <f t="shared" si="5"/>
        <v>0</v>
      </c>
    </row>
    <row r="165" spans="2:10" x14ac:dyDescent="0.55000000000000004">
      <c r="B165" s="88"/>
      <c r="C165" s="88"/>
      <c r="D165" s="38" t="s">
        <v>447</v>
      </c>
      <c r="E165" s="21"/>
      <c r="F165" s="21"/>
      <c r="G165" s="21"/>
      <c r="H165" s="21">
        <f t="shared" si="4"/>
        <v>0</v>
      </c>
      <c r="I165" s="21"/>
      <c r="J165" s="21">
        <f t="shared" si="5"/>
        <v>0</v>
      </c>
    </row>
    <row r="166" spans="2:10" x14ac:dyDescent="0.55000000000000004">
      <c r="B166" s="88"/>
      <c r="C166" s="88"/>
      <c r="D166" s="38" t="s">
        <v>450</v>
      </c>
      <c r="E166" s="21"/>
      <c r="F166" s="21"/>
      <c r="G166" s="21"/>
      <c r="H166" s="21">
        <f t="shared" si="4"/>
        <v>0</v>
      </c>
      <c r="I166" s="21"/>
      <c r="J166" s="21">
        <f t="shared" si="5"/>
        <v>0</v>
      </c>
    </row>
    <row r="167" spans="2:10" x14ac:dyDescent="0.55000000000000004">
      <c r="B167" s="88"/>
      <c r="C167" s="88"/>
      <c r="D167" s="38" t="s">
        <v>451</v>
      </c>
      <c r="E167" s="21"/>
      <c r="F167" s="21"/>
      <c r="G167" s="21"/>
      <c r="H167" s="21">
        <f t="shared" si="4"/>
        <v>0</v>
      </c>
      <c r="I167" s="21"/>
      <c r="J167" s="21">
        <f t="shared" si="5"/>
        <v>0</v>
      </c>
    </row>
    <row r="168" spans="2:10" x14ac:dyDescent="0.55000000000000004">
      <c r="B168" s="88"/>
      <c r="C168" s="88"/>
      <c r="D168" s="38" t="s">
        <v>505</v>
      </c>
      <c r="E168" s="21"/>
      <c r="F168" s="21"/>
      <c r="G168" s="21"/>
      <c r="H168" s="21">
        <f t="shared" si="4"/>
        <v>0</v>
      </c>
      <c r="I168" s="21"/>
      <c r="J168" s="21">
        <f t="shared" si="5"/>
        <v>0</v>
      </c>
    </row>
    <row r="169" spans="2:10" x14ac:dyDescent="0.55000000000000004">
      <c r="B169" s="88"/>
      <c r="C169" s="88"/>
      <c r="D169" s="38" t="s">
        <v>149</v>
      </c>
      <c r="E169" s="21"/>
      <c r="F169" s="21"/>
      <c r="G169" s="21"/>
      <c r="H169" s="21">
        <f t="shared" si="4"/>
        <v>0</v>
      </c>
      <c r="I169" s="21"/>
      <c r="J169" s="21">
        <f t="shared" si="5"/>
        <v>0</v>
      </c>
    </row>
    <row r="170" spans="2:10" x14ac:dyDescent="0.55000000000000004">
      <c r="B170" s="88"/>
      <c r="C170" s="88"/>
      <c r="D170" s="38" t="s">
        <v>333</v>
      </c>
      <c r="E170" s="21">
        <f>+E171</f>
        <v>0</v>
      </c>
      <c r="F170" s="21">
        <f>+F171</f>
        <v>14245260</v>
      </c>
      <c r="G170" s="21">
        <f>+G171</f>
        <v>0</v>
      </c>
      <c r="H170" s="21">
        <f t="shared" si="4"/>
        <v>14245260</v>
      </c>
      <c r="I170" s="21">
        <f>+I171</f>
        <v>0</v>
      </c>
      <c r="J170" s="21">
        <f t="shared" si="5"/>
        <v>14245260</v>
      </c>
    </row>
    <row r="171" spans="2:10" x14ac:dyDescent="0.55000000000000004">
      <c r="B171" s="88"/>
      <c r="C171" s="88"/>
      <c r="D171" s="38" t="s">
        <v>445</v>
      </c>
      <c r="E171" s="21">
        <f>+E172+E173</f>
        <v>0</v>
      </c>
      <c r="F171" s="21">
        <f>+F172+F173</f>
        <v>14245260</v>
      </c>
      <c r="G171" s="21">
        <f>+G172+G173</f>
        <v>0</v>
      </c>
      <c r="H171" s="21">
        <f t="shared" si="4"/>
        <v>14245260</v>
      </c>
      <c r="I171" s="21">
        <f>+I172+I173</f>
        <v>0</v>
      </c>
      <c r="J171" s="21">
        <f t="shared" si="5"/>
        <v>14245260</v>
      </c>
    </row>
    <row r="172" spans="2:10" x14ac:dyDescent="0.55000000000000004">
      <c r="B172" s="88"/>
      <c r="C172" s="88"/>
      <c r="D172" s="38" t="s">
        <v>506</v>
      </c>
      <c r="E172" s="21"/>
      <c r="F172" s="21">
        <v>4801307</v>
      </c>
      <c r="G172" s="21"/>
      <c r="H172" s="21">
        <f t="shared" si="4"/>
        <v>4801307</v>
      </c>
      <c r="I172" s="21"/>
      <c r="J172" s="21">
        <f t="shared" si="5"/>
        <v>4801307</v>
      </c>
    </row>
    <row r="173" spans="2:10" x14ac:dyDescent="0.55000000000000004">
      <c r="B173" s="88"/>
      <c r="C173" s="88"/>
      <c r="D173" s="38" t="s">
        <v>507</v>
      </c>
      <c r="E173" s="21"/>
      <c r="F173" s="21">
        <v>9443953</v>
      </c>
      <c r="G173" s="21"/>
      <c r="H173" s="21">
        <f t="shared" si="4"/>
        <v>9443953</v>
      </c>
      <c r="I173" s="21"/>
      <c r="J173" s="21">
        <f t="shared" si="5"/>
        <v>9443953</v>
      </c>
    </row>
    <row r="174" spans="2:10" x14ac:dyDescent="0.55000000000000004">
      <c r="B174" s="88"/>
      <c r="C174" s="88"/>
      <c r="D174" s="38" t="s">
        <v>334</v>
      </c>
      <c r="E174" s="21">
        <f>+E175</f>
        <v>32425120</v>
      </c>
      <c r="F174" s="21">
        <f>+F175</f>
        <v>0</v>
      </c>
      <c r="G174" s="21">
        <f>+G175</f>
        <v>0</v>
      </c>
      <c r="H174" s="21">
        <f t="shared" si="4"/>
        <v>32425120</v>
      </c>
      <c r="I174" s="21">
        <f>+I175</f>
        <v>0</v>
      </c>
      <c r="J174" s="21">
        <f t="shared" si="5"/>
        <v>32425120</v>
      </c>
    </row>
    <row r="175" spans="2:10" x14ac:dyDescent="0.55000000000000004">
      <c r="B175" s="88"/>
      <c r="C175" s="88"/>
      <c r="D175" s="38" t="s">
        <v>445</v>
      </c>
      <c r="E175" s="21">
        <f>+E176+E177</f>
        <v>32425120</v>
      </c>
      <c r="F175" s="21">
        <f>+F176+F177</f>
        <v>0</v>
      </c>
      <c r="G175" s="21">
        <f>+G176+G177</f>
        <v>0</v>
      </c>
      <c r="H175" s="21">
        <f t="shared" si="4"/>
        <v>32425120</v>
      </c>
      <c r="I175" s="21">
        <f>+I176+I177</f>
        <v>0</v>
      </c>
      <c r="J175" s="21">
        <f t="shared" si="5"/>
        <v>32425120</v>
      </c>
    </row>
    <row r="176" spans="2:10" x14ac:dyDescent="0.55000000000000004">
      <c r="B176" s="88"/>
      <c r="C176" s="88"/>
      <c r="D176" s="38" t="s">
        <v>508</v>
      </c>
      <c r="E176" s="21">
        <v>32285120</v>
      </c>
      <c r="F176" s="21"/>
      <c r="G176" s="21"/>
      <c r="H176" s="21">
        <f t="shared" si="4"/>
        <v>32285120</v>
      </c>
      <c r="I176" s="21"/>
      <c r="J176" s="21">
        <f t="shared" si="5"/>
        <v>32285120</v>
      </c>
    </row>
    <row r="177" spans="2:10" x14ac:dyDescent="0.55000000000000004">
      <c r="B177" s="88"/>
      <c r="C177" s="88"/>
      <c r="D177" s="38" t="s">
        <v>507</v>
      </c>
      <c r="E177" s="21">
        <v>140000</v>
      </c>
      <c r="F177" s="21"/>
      <c r="G177" s="21"/>
      <c r="H177" s="21">
        <f t="shared" si="4"/>
        <v>140000</v>
      </c>
      <c r="I177" s="21"/>
      <c r="J177" s="21">
        <f t="shared" si="5"/>
        <v>140000</v>
      </c>
    </row>
    <row r="178" spans="2:10" x14ac:dyDescent="0.55000000000000004">
      <c r="B178" s="88"/>
      <c r="C178" s="88"/>
      <c r="D178" s="38" t="s">
        <v>335</v>
      </c>
      <c r="E178" s="21">
        <f t="shared" ref="E178:G179" si="6">+E179</f>
        <v>0</v>
      </c>
      <c r="F178" s="21">
        <f t="shared" si="6"/>
        <v>0</v>
      </c>
      <c r="G178" s="21">
        <f t="shared" si="6"/>
        <v>5400000</v>
      </c>
      <c r="H178" s="21">
        <f t="shared" si="4"/>
        <v>5400000</v>
      </c>
      <c r="I178" s="21">
        <f>+I179</f>
        <v>0</v>
      </c>
      <c r="J178" s="21">
        <f t="shared" si="5"/>
        <v>5400000</v>
      </c>
    </row>
    <row r="179" spans="2:10" x14ac:dyDescent="0.55000000000000004">
      <c r="B179" s="88"/>
      <c r="C179" s="88"/>
      <c r="D179" s="38" t="s">
        <v>445</v>
      </c>
      <c r="E179" s="21">
        <f t="shared" si="6"/>
        <v>0</v>
      </c>
      <c r="F179" s="21">
        <f t="shared" si="6"/>
        <v>0</v>
      </c>
      <c r="G179" s="21">
        <f t="shared" si="6"/>
        <v>5400000</v>
      </c>
      <c r="H179" s="21">
        <f t="shared" si="4"/>
        <v>5400000</v>
      </c>
      <c r="I179" s="21">
        <f>+I180</f>
        <v>0</v>
      </c>
      <c r="J179" s="21">
        <f t="shared" si="5"/>
        <v>5400000</v>
      </c>
    </row>
    <row r="180" spans="2:10" x14ac:dyDescent="0.55000000000000004">
      <c r="B180" s="88"/>
      <c r="C180" s="88"/>
      <c r="D180" s="38" t="s">
        <v>507</v>
      </c>
      <c r="E180" s="21"/>
      <c r="F180" s="21"/>
      <c r="G180" s="21">
        <v>5400000</v>
      </c>
      <c r="H180" s="21">
        <f t="shared" si="4"/>
        <v>5400000</v>
      </c>
      <c r="I180" s="21"/>
      <c r="J180" s="21">
        <f t="shared" si="5"/>
        <v>5400000</v>
      </c>
    </row>
    <row r="181" spans="2:10" x14ac:dyDescent="0.55000000000000004">
      <c r="B181" s="88"/>
      <c r="C181" s="88"/>
      <c r="D181" s="38" t="s">
        <v>336</v>
      </c>
      <c r="E181" s="21">
        <f>+E182</f>
        <v>0</v>
      </c>
      <c r="F181" s="21">
        <f>+F182</f>
        <v>0</v>
      </c>
      <c r="G181" s="21">
        <f>+G182</f>
        <v>0</v>
      </c>
      <c r="H181" s="21">
        <f t="shared" si="4"/>
        <v>0</v>
      </c>
      <c r="I181" s="21">
        <f>+I182</f>
        <v>0</v>
      </c>
      <c r="J181" s="21">
        <f t="shared" si="5"/>
        <v>0</v>
      </c>
    </row>
    <row r="182" spans="2:10" x14ac:dyDescent="0.55000000000000004">
      <c r="B182" s="88"/>
      <c r="C182" s="88"/>
      <c r="D182" s="38" t="s">
        <v>509</v>
      </c>
      <c r="E182" s="21"/>
      <c r="F182" s="21"/>
      <c r="G182" s="21"/>
      <c r="H182" s="21">
        <f t="shared" si="4"/>
        <v>0</v>
      </c>
      <c r="I182" s="21"/>
      <c r="J182" s="21">
        <f t="shared" si="5"/>
        <v>0</v>
      </c>
    </row>
    <row r="183" spans="2:10" x14ac:dyDescent="0.55000000000000004">
      <c r="B183" s="88"/>
      <c r="C183" s="88"/>
      <c r="D183" s="38" t="s">
        <v>337</v>
      </c>
      <c r="E183" s="21"/>
      <c r="F183" s="21"/>
      <c r="G183" s="21"/>
      <c r="H183" s="21">
        <f t="shared" si="4"/>
        <v>0</v>
      </c>
      <c r="I183" s="21"/>
      <c r="J183" s="21">
        <f t="shared" si="5"/>
        <v>0</v>
      </c>
    </row>
    <row r="184" spans="2:10" x14ac:dyDescent="0.55000000000000004">
      <c r="B184" s="88"/>
      <c r="C184" s="88"/>
      <c r="D184" s="38" t="s">
        <v>338</v>
      </c>
      <c r="E184" s="21"/>
      <c r="F184" s="21"/>
      <c r="G184" s="21"/>
      <c r="H184" s="21">
        <f t="shared" si="4"/>
        <v>0</v>
      </c>
      <c r="I184" s="21"/>
      <c r="J184" s="21">
        <f t="shared" si="5"/>
        <v>0</v>
      </c>
    </row>
    <row r="185" spans="2:10" x14ac:dyDescent="0.55000000000000004">
      <c r="B185" s="88"/>
      <c r="C185" s="89"/>
      <c r="D185" s="42" t="s">
        <v>339</v>
      </c>
      <c r="E185" s="23">
        <f>+E7+E55+E71+E82+E107+E108+E138+E150+E170+E174+E178+E181+E183+E184</f>
        <v>32425120</v>
      </c>
      <c r="F185" s="23">
        <f>+F7+F55+F71+F82+F107+F108+F138+F150+F170+F174+F178+F181+F183+F184</f>
        <v>14245260</v>
      </c>
      <c r="G185" s="23">
        <f>+G7+G55+G71+G82+G107+G108+G138+G150+G170+G174+G178+G181+G183+G184</f>
        <v>5400000</v>
      </c>
      <c r="H185" s="23">
        <f t="shared" si="4"/>
        <v>52070380</v>
      </c>
      <c r="I185" s="23">
        <f>+I7+I55+I71+I82+I107+I108+I138+I150+I170+I174+I178+I181+I183+I184</f>
        <v>0</v>
      </c>
      <c r="J185" s="23">
        <f t="shared" si="5"/>
        <v>52070380</v>
      </c>
    </row>
    <row r="186" spans="2:10" x14ac:dyDescent="0.55000000000000004">
      <c r="B186" s="88"/>
      <c r="C186" s="87" t="s">
        <v>340</v>
      </c>
      <c r="D186" s="38" t="s">
        <v>341</v>
      </c>
      <c r="E186" s="21">
        <f>+E187+E188+E189+E190+E191+E192+E193+E194+E195+E196</f>
        <v>27163898</v>
      </c>
      <c r="F186" s="21">
        <f>+F187+F188+F189+F190+F191+F192+F193+F194+F195+F196</f>
        <v>5125870</v>
      </c>
      <c r="G186" s="21">
        <f>+G187+G188+G189+G190+G191+G192+G193+G194+G195+G196</f>
        <v>4142810</v>
      </c>
      <c r="H186" s="21">
        <f t="shared" si="4"/>
        <v>36432578</v>
      </c>
      <c r="I186" s="21">
        <f>+I187+I188+I189+I190+I191+I192+I193+I194+I195+I196</f>
        <v>0</v>
      </c>
      <c r="J186" s="21">
        <f t="shared" si="5"/>
        <v>36432578</v>
      </c>
    </row>
    <row r="187" spans="2:10" x14ac:dyDescent="0.55000000000000004">
      <c r="B187" s="88"/>
      <c r="C187" s="88"/>
      <c r="D187" s="38" t="s">
        <v>510</v>
      </c>
      <c r="E187" s="21"/>
      <c r="F187" s="21"/>
      <c r="G187" s="21"/>
      <c r="H187" s="21">
        <f t="shared" si="4"/>
        <v>0</v>
      </c>
      <c r="I187" s="21"/>
      <c r="J187" s="21">
        <f t="shared" si="5"/>
        <v>0</v>
      </c>
    </row>
    <row r="188" spans="2:10" x14ac:dyDescent="0.55000000000000004">
      <c r="B188" s="88"/>
      <c r="C188" s="88"/>
      <c r="D188" s="38" t="s">
        <v>511</v>
      </c>
      <c r="E188" s="21">
        <v>15717062</v>
      </c>
      <c r="F188" s="21"/>
      <c r="G188" s="21">
        <v>2680600</v>
      </c>
      <c r="H188" s="21">
        <f t="shared" si="4"/>
        <v>18397662</v>
      </c>
      <c r="I188" s="21"/>
      <c r="J188" s="21">
        <f t="shared" si="5"/>
        <v>18397662</v>
      </c>
    </row>
    <row r="189" spans="2:10" x14ac:dyDescent="0.55000000000000004">
      <c r="B189" s="88"/>
      <c r="C189" s="88"/>
      <c r="D189" s="38" t="s">
        <v>512</v>
      </c>
      <c r="E189" s="21">
        <v>5381040</v>
      </c>
      <c r="F189" s="21"/>
      <c r="G189" s="21">
        <v>804983</v>
      </c>
      <c r="H189" s="21">
        <f t="shared" si="4"/>
        <v>6186023</v>
      </c>
      <c r="I189" s="21"/>
      <c r="J189" s="21">
        <f t="shared" si="5"/>
        <v>6186023</v>
      </c>
    </row>
    <row r="190" spans="2:10" x14ac:dyDescent="0.55000000000000004">
      <c r="B190" s="88"/>
      <c r="C190" s="88"/>
      <c r="D190" s="38" t="s">
        <v>513</v>
      </c>
      <c r="E190" s="21"/>
      <c r="F190" s="21"/>
      <c r="G190" s="21"/>
      <c r="H190" s="21">
        <f t="shared" si="4"/>
        <v>0</v>
      </c>
      <c r="I190" s="21"/>
      <c r="J190" s="21">
        <f t="shared" si="5"/>
        <v>0</v>
      </c>
    </row>
    <row r="191" spans="2:10" x14ac:dyDescent="0.55000000000000004">
      <c r="B191" s="88"/>
      <c r="C191" s="88"/>
      <c r="D191" s="38" t="s">
        <v>514</v>
      </c>
      <c r="E191" s="21"/>
      <c r="F191" s="21"/>
      <c r="G191" s="21"/>
      <c r="H191" s="21">
        <f t="shared" si="4"/>
        <v>0</v>
      </c>
      <c r="I191" s="21"/>
      <c r="J191" s="21">
        <f t="shared" si="5"/>
        <v>0</v>
      </c>
    </row>
    <row r="192" spans="2:10" x14ac:dyDescent="0.55000000000000004">
      <c r="B192" s="88"/>
      <c r="C192" s="88"/>
      <c r="D192" s="38" t="s">
        <v>515</v>
      </c>
      <c r="E192" s="21">
        <v>1771950</v>
      </c>
      <c r="F192" s="21">
        <v>5086238</v>
      </c>
      <c r="G192" s="21"/>
      <c r="H192" s="21">
        <f t="shared" si="4"/>
        <v>6858188</v>
      </c>
      <c r="I192" s="21"/>
      <c r="J192" s="21">
        <f t="shared" si="5"/>
        <v>6858188</v>
      </c>
    </row>
    <row r="193" spans="2:10" x14ac:dyDescent="0.55000000000000004">
      <c r="B193" s="88"/>
      <c r="C193" s="88"/>
      <c r="D193" s="38" t="s">
        <v>516</v>
      </c>
      <c r="E193" s="21"/>
      <c r="F193" s="21"/>
      <c r="G193" s="21"/>
      <c r="H193" s="21">
        <f t="shared" si="4"/>
        <v>0</v>
      </c>
      <c r="I193" s="21"/>
      <c r="J193" s="21">
        <f t="shared" si="5"/>
        <v>0</v>
      </c>
    </row>
    <row r="194" spans="2:10" x14ac:dyDescent="0.55000000000000004">
      <c r="B194" s="88"/>
      <c r="C194" s="88"/>
      <c r="D194" s="38" t="s">
        <v>517</v>
      </c>
      <c r="E194" s="21">
        <v>652454</v>
      </c>
      <c r="F194" s="21"/>
      <c r="G194" s="21">
        <v>93976</v>
      </c>
      <c r="H194" s="21">
        <f t="shared" si="4"/>
        <v>746430</v>
      </c>
      <c r="I194" s="21"/>
      <c r="J194" s="21">
        <f t="shared" si="5"/>
        <v>746430</v>
      </c>
    </row>
    <row r="195" spans="2:10" x14ac:dyDescent="0.55000000000000004">
      <c r="B195" s="88"/>
      <c r="C195" s="88"/>
      <c r="D195" s="38" t="s">
        <v>518</v>
      </c>
      <c r="E195" s="21"/>
      <c r="F195" s="21"/>
      <c r="G195" s="21"/>
      <c r="H195" s="21">
        <f t="shared" si="4"/>
        <v>0</v>
      </c>
      <c r="I195" s="21"/>
      <c r="J195" s="21">
        <f t="shared" si="5"/>
        <v>0</v>
      </c>
    </row>
    <row r="196" spans="2:10" x14ac:dyDescent="0.55000000000000004">
      <c r="B196" s="88"/>
      <c r="C196" s="88"/>
      <c r="D196" s="38" t="s">
        <v>519</v>
      </c>
      <c r="E196" s="21">
        <v>3641392</v>
      </c>
      <c r="F196" s="21">
        <v>39632</v>
      </c>
      <c r="G196" s="21">
        <v>563251</v>
      </c>
      <c r="H196" s="21">
        <f t="shared" si="4"/>
        <v>4244275</v>
      </c>
      <c r="I196" s="21"/>
      <c r="J196" s="21">
        <f t="shared" si="5"/>
        <v>4244275</v>
      </c>
    </row>
    <row r="197" spans="2:10" x14ac:dyDescent="0.55000000000000004">
      <c r="B197" s="88"/>
      <c r="C197" s="88"/>
      <c r="D197" s="38" t="s">
        <v>342</v>
      </c>
      <c r="E197" s="21">
        <f>+E198+E199+E200+E201+E202+E203+E204+E205+E206+E207+E208+E209+E210+E211+E212+E213+E214+E215+E216+E217+E218+E219+E220+E221+E222+E223+E224+E225</f>
        <v>1436656</v>
      </c>
      <c r="F197" s="21">
        <f>+F198+F199+F200+F201+F202+F203+F204+F205+F206+F207+F208+F209+F210+F211+F212+F213+F214+F215+F216+F217+F218+F219+F220+F221+F222+F223+F224+F225</f>
        <v>820838</v>
      </c>
      <c r="G197" s="21">
        <f>+G198+G199+G200+G201+G202+G203+G204+G205+G206+G207+G208+G209+G210+G211+G212+G213+G214+G215+G216+G217+G218+G219+G220+G221+G222+G223+G224+G225</f>
        <v>0</v>
      </c>
      <c r="H197" s="21">
        <f t="shared" si="4"/>
        <v>2257494</v>
      </c>
      <c r="I197" s="21">
        <f>+I198+I199+I200+I201+I202+I203+I204+I205+I206+I207+I208+I209+I210+I211+I212+I213+I214+I215+I216+I217+I218+I219+I220+I221+I222+I223+I224+I225</f>
        <v>0</v>
      </c>
      <c r="J197" s="21">
        <f t="shared" si="5"/>
        <v>2257494</v>
      </c>
    </row>
    <row r="198" spans="2:10" x14ac:dyDescent="0.55000000000000004">
      <c r="B198" s="88"/>
      <c r="C198" s="88"/>
      <c r="D198" s="38" t="s">
        <v>520</v>
      </c>
      <c r="E198" s="21"/>
      <c r="F198" s="21"/>
      <c r="G198" s="21"/>
      <c r="H198" s="21">
        <f t="shared" si="4"/>
        <v>0</v>
      </c>
      <c r="I198" s="21"/>
      <c r="J198" s="21">
        <f t="shared" si="5"/>
        <v>0</v>
      </c>
    </row>
    <row r="199" spans="2:10" x14ac:dyDescent="0.55000000000000004">
      <c r="B199" s="88"/>
      <c r="C199" s="88"/>
      <c r="D199" s="38" t="s">
        <v>521</v>
      </c>
      <c r="E199" s="21"/>
      <c r="F199" s="21"/>
      <c r="G199" s="21"/>
      <c r="H199" s="21">
        <f t="shared" si="4"/>
        <v>0</v>
      </c>
      <c r="I199" s="21"/>
      <c r="J199" s="21">
        <f t="shared" si="5"/>
        <v>0</v>
      </c>
    </row>
    <row r="200" spans="2:10" x14ac:dyDescent="0.55000000000000004">
      <c r="B200" s="88"/>
      <c r="C200" s="88"/>
      <c r="D200" s="38" t="s">
        <v>522</v>
      </c>
      <c r="E200" s="21"/>
      <c r="F200" s="21"/>
      <c r="G200" s="21"/>
      <c r="H200" s="21">
        <f t="shared" ref="H200:H263" si="7">+E200+F200+G200</f>
        <v>0</v>
      </c>
      <c r="I200" s="21"/>
      <c r="J200" s="21">
        <f t="shared" ref="J200:J263" si="8">H200-ABS(I200)</f>
        <v>0</v>
      </c>
    </row>
    <row r="201" spans="2:10" x14ac:dyDescent="0.55000000000000004">
      <c r="B201" s="88"/>
      <c r="C201" s="88"/>
      <c r="D201" s="38" t="s">
        <v>523</v>
      </c>
      <c r="E201" s="21"/>
      <c r="F201" s="21"/>
      <c r="G201" s="21"/>
      <c r="H201" s="21">
        <f t="shared" si="7"/>
        <v>0</v>
      </c>
      <c r="I201" s="21"/>
      <c r="J201" s="21">
        <f t="shared" si="8"/>
        <v>0</v>
      </c>
    </row>
    <row r="202" spans="2:10" x14ac:dyDescent="0.55000000000000004">
      <c r="B202" s="88"/>
      <c r="C202" s="88"/>
      <c r="D202" s="38" t="s">
        <v>524</v>
      </c>
      <c r="E202" s="21"/>
      <c r="F202" s="21"/>
      <c r="G202" s="21"/>
      <c r="H202" s="21">
        <f t="shared" si="7"/>
        <v>0</v>
      </c>
      <c r="I202" s="21"/>
      <c r="J202" s="21">
        <f t="shared" si="8"/>
        <v>0</v>
      </c>
    </row>
    <row r="203" spans="2:10" x14ac:dyDescent="0.55000000000000004">
      <c r="B203" s="88"/>
      <c r="C203" s="88"/>
      <c r="D203" s="38" t="s">
        <v>525</v>
      </c>
      <c r="E203" s="21"/>
      <c r="F203" s="21"/>
      <c r="G203" s="21"/>
      <c r="H203" s="21">
        <f t="shared" si="7"/>
        <v>0</v>
      </c>
      <c r="I203" s="21"/>
      <c r="J203" s="21">
        <f t="shared" si="8"/>
        <v>0</v>
      </c>
    </row>
    <row r="204" spans="2:10" x14ac:dyDescent="0.55000000000000004">
      <c r="B204" s="88"/>
      <c r="C204" s="88"/>
      <c r="D204" s="38" t="s">
        <v>526</v>
      </c>
      <c r="E204" s="21"/>
      <c r="F204" s="21"/>
      <c r="G204" s="21"/>
      <c r="H204" s="21">
        <f t="shared" si="7"/>
        <v>0</v>
      </c>
      <c r="I204" s="21"/>
      <c r="J204" s="21">
        <f t="shared" si="8"/>
        <v>0</v>
      </c>
    </row>
    <row r="205" spans="2:10" x14ac:dyDescent="0.55000000000000004">
      <c r="B205" s="88"/>
      <c r="C205" s="88"/>
      <c r="D205" s="38" t="s">
        <v>527</v>
      </c>
      <c r="E205" s="21"/>
      <c r="F205" s="21"/>
      <c r="G205" s="21"/>
      <c r="H205" s="21">
        <f t="shared" si="7"/>
        <v>0</v>
      </c>
      <c r="I205" s="21"/>
      <c r="J205" s="21">
        <f t="shared" si="8"/>
        <v>0</v>
      </c>
    </row>
    <row r="206" spans="2:10" x14ac:dyDescent="0.55000000000000004">
      <c r="B206" s="88"/>
      <c r="C206" s="88"/>
      <c r="D206" s="38" t="s">
        <v>528</v>
      </c>
      <c r="E206" s="21"/>
      <c r="F206" s="21"/>
      <c r="G206" s="21"/>
      <c r="H206" s="21">
        <f t="shared" si="7"/>
        <v>0</v>
      </c>
      <c r="I206" s="21"/>
      <c r="J206" s="21">
        <f t="shared" si="8"/>
        <v>0</v>
      </c>
    </row>
    <row r="207" spans="2:10" x14ac:dyDescent="0.55000000000000004">
      <c r="B207" s="88"/>
      <c r="C207" s="88"/>
      <c r="D207" s="38" t="s">
        <v>529</v>
      </c>
      <c r="E207" s="21"/>
      <c r="F207" s="21"/>
      <c r="G207" s="21"/>
      <c r="H207" s="21">
        <f t="shared" si="7"/>
        <v>0</v>
      </c>
      <c r="I207" s="21"/>
      <c r="J207" s="21">
        <f t="shared" si="8"/>
        <v>0</v>
      </c>
    </row>
    <row r="208" spans="2:10" x14ac:dyDescent="0.55000000000000004">
      <c r="B208" s="88"/>
      <c r="C208" s="88"/>
      <c r="D208" s="38" t="s">
        <v>530</v>
      </c>
      <c r="E208" s="21"/>
      <c r="F208" s="21"/>
      <c r="G208" s="21"/>
      <c r="H208" s="21">
        <f t="shared" si="7"/>
        <v>0</v>
      </c>
      <c r="I208" s="21"/>
      <c r="J208" s="21">
        <f t="shared" si="8"/>
        <v>0</v>
      </c>
    </row>
    <row r="209" spans="2:10" x14ac:dyDescent="0.55000000000000004">
      <c r="B209" s="88"/>
      <c r="C209" s="88"/>
      <c r="D209" s="38" t="s">
        <v>531</v>
      </c>
      <c r="E209" s="21"/>
      <c r="F209" s="21"/>
      <c r="G209" s="21"/>
      <c r="H209" s="21">
        <f t="shared" si="7"/>
        <v>0</v>
      </c>
      <c r="I209" s="21"/>
      <c r="J209" s="21">
        <f t="shared" si="8"/>
        <v>0</v>
      </c>
    </row>
    <row r="210" spans="2:10" x14ac:dyDescent="0.55000000000000004">
      <c r="B210" s="88"/>
      <c r="C210" s="88"/>
      <c r="D210" s="38" t="s">
        <v>532</v>
      </c>
      <c r="E210" s="21"/>
      <c r="F210" s="21"/>
      <c r="G210" s="21"/>
      <c r="H210" s="21">
        <f t="shared" si="7"/>
        <v>0</v>
      </c>
      <c r="I210" s="21"/>
      <c r="J210" s="21">
        <f t="shared" si="8"/>
        <v>0</v>
      </c>
    </row>
    <row r="211" spans="2:10" x14ac:dyDescent="0.55000000000000004">
      <c r="B211" s="88"/>
      <c r="C211" s="88"/>
      <c r="D211" s="38" t="s">
        <v>533</v>
      </c>
      <c r="E211" s="21"/>
      <c r="F211" s="21">
        <v>232200</v>
      </c>
      <c r="G211" s="21"/>
      <c r="H211" s="21">
        <f t="shared" si="7"/>
        <v>232200</v>
      </c>
      <c r="I211" s="21"/>
      <c r="J211" s="21">
        <f t="shared" si="8"/>
        <v>232200</v>
      </c>
    </row>
    <row r="212" spans="2:10" x14ac:dyDescent="0.55000000000000004">
      <c r="B212" s="88"/>
      <c r="C212" s="88"/>
      <c r="D212" s="38" t="s">
        <v>534</v>
      </c>
      <c r="E212" s="21"/>
      <c r="F212" s="21"/>
      <c r="G212" s="21"/>
      <c r="H212" s="21">
        <f t="shared" si="7"/>
        <v>0</v>
      </c>
      <c r="I212" s="21"/>
      <c r="J212" s="21">
        <f t="shared" si="8"/>
        <v>0</v>
      </c>
    </row>
    <row r="213" spans="2:10" x14ac:dyDescent="0.55000000000000004">
      <c r="B213" s="88"/>
      <c r="C213" s="88"/>
      <c r="D213" s="38" t="s">
        <v>535</v>
      </c>
      <c r="E213" s="21"/>
      <c r="F213" s="21"/>
      <c r="G213" s="21"/>
      <c r="H213" s="21">
        <f t="shared" si="7"/>
        <v>0</v>
      </c>
      <c r="I213" s="21"/>
      <c r="J213" s="21">
        <f t="shared" si="8"/>
        <v>0</v>
      </c>
    </row>
    <row r="214" spans="2:10" x14ac:dyDescent="0.55000000000000004">
      <c r="B214" s="88"/>
      <c r="C214" s="88"/>
      <c r="D214" s="38" t="s">
        <v>536</v>
      </c>
      <c r="E214" s="21"/>
      <c r="F214" s="21"/>
      <c r="G214" s="21"/>
      <c r="H214" s="21">
        <f t="shared" si="7"/>
        <v>0</v>
      </c>
      <c r="I214" s="21"/>
      <c r="J214" s="21">
        <f t="shared" si="8"/>
        <v>0</v>
      </c>
    </row>
    <row r="215" spans="2:10" x14ac:dyDescent="0.55000000000000004">
      <c r="B215" s="88"/>
      <c r="C215" s="88"/>
      <c r="D215" s="38" t="s">
        <v>537</v>
      </c>
      <c r="E215" s="21"/>
      <c r="F215" s="21"/>
      <c r="G215" s="21"/>
      <c r="H215" s="21">
        <f t="shared" si="7"/>
        <v>0</v>
      </c>
      <c r="I215" s="21"/>
      <c r="J215" s="21">
        <f t="shared" si="8"/>
        <v>0</v>
      </c>
    </row>
    <row r="216" spans="2:10" x14ac:dyDescent="0.55000000000000004">
      <c r="B216" s="88"/>
      <c r="C216" s="88"/>
      <c r="D216" s="38" t="s">
        <v>538</v>
      </c>
      <c r="E216" s="21"/>
      <c r="F216" s="21"/>
      <c r="G216" s="21"/>
      <c r="H216" s="21">
        <f t="shared" si="7"/>
        <v>0</v>
      </c>
      <c r="I216" s="21"/>
      <c r="J216" s="21">
        <f t="shared" si="8"/>
        <v>0</v>
      </c>
    </row>
    <row r="217" spans="2:10" x14ac:dyDescent="0.55000000000000004">
      <c r="B217" s="88"/>
      <c r="C217" s="88"/>
      <c r="D217" s="38" t="s">
        <v>539</v>
      </c>
      <c r="E217" s="21"/>
      <c r="F217" s="21"/>
      <c r="G217" s="21"/>
      <c r="H217" s="21">
        <f t="shared" si="7"/>
        <v>0</v>
      </c>
      <c r="I217" s="21"/>
      <c r="J217" s="21">
        <f t="shared" si="8"/>
        <v>0</v>
      </c>
    </row>
    <row r="218" spans="2:10" x14ac:dyDescent="0.55000000000000004">
      <c r="B218" s="88"/>
      <c r="C218" s="88"/>
      <c r="D218" s="38" t="s">
        <v>540</v>
      </c>
      <c r="E218" s="21">
        <v>117503</v>
      </c>
      <c r="F218" s="21"/>
      <c r="G218" s="21"/>
      <c r="H218" s="21">
        <f t="shared" si="7"/>
        <v>117503</v>
      </c>
      <c r="I218" s="21"/>
      <c r="J218" s="21">
        <f t="shared" si="8"/>
        <v>117503</v>
      </c>
    </row>
    <row r="219" spans="2:10" x14ac:dyDescent="0.55000000000000004">
      <c r="B219" s="88"/>
      <c r="C219" s="88"/>
      <c r="D219" s="38" t="s">
        <v>242</v>
      </c>
      <c r="E219" s="21"/>
      <c r="F219" s="21"/>
      <c r="G219" s="21"/>
      <c r="H219" s="21">
        <f t="shared" si="7"/>
        <v>0</v>
      </c>
      <c r="I219" s="21"/>
      <c r="J219" s="21">
        <f t="shared" si="8"/>
        <v>0</v>
      </c>
    </row>
    <row r="220" spans="2:10" x14ac:dyDescent="0.55000000000000004">
      <c r="B220" s="88"/>
      <c r="C220" s="88"/>
      <c r="D220" s="38" t="s">
        <v>541</v>
      </c>
      <c r="E220" s="21"/>
      <c r="F220" s="21"/>
      <c r="G220" s="21"/>
      <c r="H220" s="21">
        <f t="shared" si="7"/>
        <v>0</v>
      </c>
      <c r="I220" s="21"/>
      <c r="J220" s="21">
        <f t="shared" si="8"/>
        <v>0</v>
      </c>
    </row>
    <row r="221" spans="2:10" x14ac:dyDescent="0.55000000000000004">
      <c r="B221" s="88"/>
      <c r="C221" s="88"/>
      <c r="D221" s="38" t="s">
        <v>542</v>
      </c>
      <c r="E221" s="21">
        <v>55000</v>
      </c>
      <c r="F221" s="21"/>
      <c r="G221" s="21"/>
      <c r="H221" s="21">
        <f t="shared" si="7"/>
        <v>55000</v>
      </c>
      <c r="I221" s="21"/>
      <c r="J221" s="21">
        <f t="shared" si="8"/>
        <v>55000</v>
      </c>
    </row>
    <row r="222" spans="2:10" x14ac:dyDescent="0.55000000000000004">
      <c r="B222" s="88"/>
      <c r="C222" s="88"/>
      <c r="D222" s="38" t="s">
        <v>543</v>
      </c>
      <c r="E222" s="21">
        <v>1109943</v>
      </c>
      <c r="F222" s="21">
        <v>241488</v>
      </c>
      <c r="G222" s="21"/>
      <c r="H222" s="21">
        <f t="shared" si="7"/>
        <v>1351431</v>
      </c>
      <c r="I222" s="21"/>
      <c r="J222" s="21">
        <f t="shared" si="8"/>
        <v>1351431</v>
      </c>
    </row>
    <row r="223" spans="2:10" x14ac:dyDescent="0.55000000000000004">
      <c r="B223" s="88"/>
      <c r="C223" s="88"/>
      <c r="D223" s="38" t="s">
        <v>544</v>
      </c>
      <c r="E223" s="21"/>
      <c r="F223" s="21">
        <v>347150</v>
      </c>
      <c r="G223" s="21"/>
      <c r="H223" s="21">
        <f t="shared" si="7"/>
        <v>347150</v>
      </c>
      <c r="I223" s="21"/>
      <c r="J223" s="21">
        <f t="shared" si="8"/>
        <v>347150</v>
      </c>
    </row>
    <row r="224" spans="2:10" x14ac:dyDescent="0.55000000000000004">
      <c r="B224" s="88"/>
      <c r="C224" s="88"/>
      <c r="D224" s="38" t="s">
        <v>545</v>
      </c>
      <c r="E224" s="21">
        <v>154210</v>
      </c>
      <c r="F224" s="21"/>
      <c r="G224" s="21"/>
      <c r="H224" s="21">
        <f t="shared" si="7"/>
        <v>154210</v>
      </c>
      <c r="I224" s="21"/>
      <c r="J224" s="21">
        <f t="shared" si="8"/>
        <v>154210</v>
      </c>
    </row>
    <row r="225" spans="2:10" x14ac:dyDescent="0.55000000000000004">
      <c r="B225" s="88"/>
      <c r="C225" s="88"/>
      <c r="D225" s="38" t="s">
        <v>546</v>
      </c>
      <c r="E225" s="21"/>
      <c r="F225" s="21"/>
      <c r="G225" s="21"/>
      <c r="H225" s="21">
        <f t="shared" si="7"/>
        <v>0</v>
      </c>
      <c r="I225" s="21"/>
      <c r="J225" s="21">
        <f t="shared" si="8"/>
        <v>0</v>
      </c>
    </row>
    <row r="226" spans="2:10" x14ac:dyDescent="0.55000000000000004">
      <c r="B226" s="88"/>
      <c r="C226" s="88"/>
      <c r="D226" s="38" t="s">
        <v>343</v>
      </c>
      <c r="E226" s="21">
        <f>+E227+E228+E229+E230+E231+E232+E233+E234+E235+E236+E237+E238+E239+E240+E241+E242+E243+E244+E245+E246+E247+E248</f>
        <v>7451146</v>
      </c>
      <c r="F226" s="21">
        <f>+F227+F228+F229+F230+F231+F232+F233+F234+F235+F236+F237+F238+F239+F240+F241+F242+F243+F244+F245+F246+F247+F248</f>
        <v>2263076</v>
      </c>
      <c r="G226" s="21">
        <f>+G227+G228+G229+G230+G231+G232+G233+G234+G235+G236+G237+G238+G239+G240+G241+G242+G243+G244+G245+G246+G247+G248</f>
        <v>1798412</v>
      </c>
      <c r="H226" s="21">
        <f t="shared" si="7"/>
        <v>11512634</v>
      </c>
      <c r="I226" s="21">
        <f>+I227+I228+I229+I230+I231+I232+I233+I234+I235+I236+I237+I238+I239+I240+I241+I242+I243+I244+I245+I246+I247+I248</f>
        <v>0</v>
      </c>
      <c r="J226" s="21">
        <f t="shared" si="8"/>
        <v>11512634</v>
      </c>
    </row>
    <row r="227" spans="2:10" x14ac:dyDescent="0.55000000000000004">
      <c r="B227" s="88"/>
      <c r="C227" s="88"/>
      <c r="D227" s="38" t="s">
        <v>547</v>
      </c>
      <c r="E227" s="21">
        <v>182964</v>
      </c>
      <c r="F227" s="21">
        <v>96620</v>
      </c>
      <c r="G227" s="21">
        <v>26159</v>
      </c>
      <c r="H227" s="21">
        <f t="shared" si="7"/>
        <v>305743</v>
      </c>
      <c r="I227" s="21"/>
      <c r="J227" s="21">
        <f t="shared" si="8"/>
        <v>305743</v>
      </c>
    </row>
    <row r="228" spans="2:10" x14ac:dyDescent="0.55000000000000004">
      <c r="B228" s="88"/>
      <c r="C228" s="88"/>
      <c r="D228" s="38" t="s">
        <v>548</v>
      </c>
      <c r="E228" s="21"/>
      <c r="F228" s="21"/>
      <c r="G228" s="21"/>
      <c r="H228" s="21">
        <f t="shared" si="7"/>
        <v>0</v>
      </c>
      <c r="I228" s="21"/>
      <c r="J228" s="21">
        <f t="shared" si="8"/>
        <v>0</v>
      </c>
    </row>
    <row r="229" spans="2:10" x14ac:dyDescent="0.55000000000000004">
      <c r="B229" s="88"/>
      <c r="C229" s="88"/>
      <c r="D229" s="38" t="s">
        <v>549</v>
      </c>
      <c r="E229" s="21"/>
      <c r="F229" s="21">
        <v>2030</v>
      </c>
      <c r="G229" s="21">
        <v>1074820</v>
      </c>
      <c r="H229" s="21">
        <f t="shared" si="7"/>
        <v>1076850</v>
      </c>
      <c r="I229" s="21"/>
      <c r="J229" s="21">
        <f t="shared" si="8"/>
        <v>1076850</v>
      </c>
    </row>
    <row r="230" spans="2:10" x14ac:dyDescent="0.55000000000000004">
      <c r="B230" s="88"/>
      <c r="C230" s="88"/>
      <c r="D230" s="38" t="s">
        <v>550</v>
      </c>
      <c r="E230" s="21">
        <v>640062</v>
      </c>
      <c r="F230" s="21"/>
      <c r="G230" s="21">
        <v>536229</v>
      </c>
      <c r="H230" s="21">
        <f t="shared" si="7"/>
        <v>1176291</v>
      </c>
      <c r="I230" s="21"/>
      <c r="J230" s="21">
        <f t="shared" si="8"/>
        <v>1176291</v>
      </c>
    </row>
    <row r="231" spans="2:10" x14ac:dyDescent="0.55000000000000004">
      <c r="B231" s="88"/>
      <c r="C231" s="88"/>
      <c r="D231" s="38" t="s">
        <v>551</v>
      </c>
      <c r="E231" s="21">
        <v>223690</v>
      </c>
      <c r="F231" s="21">
        <v>176058</v>
      </c>
      <c r="G231" s="21"/>
      <c r="H231" s="21">
        <f t="shared" si="7"/>
        <v>399748</v>
      </c>
      <c r="I231" s="21"/>
      <c r="J231" s="21">
        <f t="shared" si="8"/>
        <v>399748</v>
      </c>
    </row>
    <row r="232" spans="2:10" x14ac:dyDescent="0.55000000000000004">
      <c r="B232" s="88"/>
      <c r="C232" s="88"/>
      <c r="D232" s="38" t="s">
        <v>552</v>
      </c>
      <c r="E232" s="21">
        <v>10000</v>
      </c>
      <c r="F232" s="21"/>
      <c r="G232" s="21"/>
      <c r="H232" s="21">
        <f t="shared" si="7"/>
        <v>10000</v>
      </c>
      <c r="I232" s="21"/>
      <c r="J232" s="21">
        <f t="shared" si="8"/>
        <v>10000</v>
      </c>
    </row>
    <row r="233" spans="2:10" x14ac:dyDescent="0.55000000000000004">
      <c r="B233" s="88"/>
      <c r="C233" s="88"/>
      <c r="D233" s="38" t="s">
        <v>531</v>
      </c>
      <c r="E233" s="21">
        <v>400235</v>
      </c>
      <c r="F233" s="21">
        <v>337578</v>
      </c>
      <c r="G233" s="21"/>
      <c r="H233" s="21">
        <f t="shared" si="7"/>
        <v>737813</v>
      </c>
      <c r="I233" s="21"/>
      <c r="J233" s="21">
        <f t="shared" si="8"/>
        <v>737813</v>
      </c>
    </row>
    <row r="234" spans="2:10" x14ac:dyDescent="0.55000000000000004">
      <c r="B234" s="88"/>
      <c r="C234" s="88"/>
      <c r="D234" s="38" t="s">
        <v>532</v>
      </c>
      <c r="E234" s="21"/>
      <c r="F234" s="21"/>
      <c r="G234" s="21"/>
      <c r="H234" s="21">
        <f t="shared" si="7"/>
        <v>0</v>
      </c>
      <c r="I234" s="21"/>
      <c r="J234" s="21">
        <f t="shared" si="8"/>
        <v>0</v>
      </c>
    </row>
    <row r="235" spans="2:10" x14ac:dyDescent="0.55000000000000004">
      <c r="B235" s="88"/>
      <c r="C235" s="88"/>
      <c r="D235" s="38" t="s">
        <v>538</v>
      </c>
      <c r="E235" s="21">
        <v>4536178</v>
      </c>
      <c r="F235" s="21">
        <v>704000</v>
      </c>
      <c r="G235" s="21"/>
      <c r="H235" s="21">
        <f t="shared" si="7"/>
        <v>5240178</v>
      </c>
      <c r="I235" s="21"/>
      <c r="J235" s="21">
        <f t="shared" si="8"/>
        <v>5240178</v>
      </c>
    </row>
    <row r="236" spans="2:10" x14ac:dyDescent="0.55000000000000004">
      <c r="B236" s="88"/>
      <c r="C236" s="88"/>
      <c r="D236" s="38" t="s">
        <v>553</v>
      </c>
      <c r="E236" s="21">
        <v>148196</v>
      </c>
      <c r="F236" s="21">
        <v>223790</v>
      </c>
      <c r="G236" s="21">
        <v>1954</v>
      </c>
      <c r="H236" s="21">
        <f t="shared" si="7"/>
        <v>373940</v>
      </c>
      <c r="I236" s="21"/>
      <c r="J236" s="21">
        <f t="shared" si="8"/>
        <v>373940</v>
      </c>
    </row>
    <row r="237" spans="2:10" x14ac:dyDescent="0.55000000000000004">
      <c r="B237" s="88"/>
      <c r="C237" s="88"/>
      <c r="D237" s="38" t="s">
        <v>554</v>
      </c>
      <c r="E237" s="21"/>
      <c r="F237" s="21">
        <v>236286</v>
      </c>
      <c r="G237" s="21"/>
      <c r="H237" s="21">
        <f t="shared" si="7"/>
        <v>236286</v>
      </c>
      <c r="I237" s="21"/>
      <c r="J237" s="21">
        <f t="shared" si="8"/>
        <v>236286</v>
      </c>
    </row>
    <row r="238" spans="2:10" x14ac:dyDescent="0.55000000000000004">
      <c r="B238" s="88"/>
      <c r="C238" s="88"/>
      <c r="D238" s="38" t="s">
        <v>555</v>
      </c>
      <c r="E238" s="21">
        <v>40000</v>
      </c>
      <c r="F238" s="21"/>
      <c r="G238" s="21"/>
      <c r="H238" s="21">
        <f t="shared" si="7"/>
        <v>40000</v>
      </c>
      <c r="I238" s="21"/>
      <c r="J238" s="21">
        <f t="shared" si="8"/>
        <v>40000</v>
      </c>
    </row>
    <row r="239" spans="2:10" x14ac:dyDescent="0.55000000000000004">
      <c r="B239" s="88"/>
      <c r="C239" s="88"/>
      <c r="D239" s="38" t="s">
        <v>556</v>
      </c>
      <c r="E239" s="21"/>
      <c r="F239" s="21"/>
      <c r="G239" s="21"/>
      <c r="H239" s="21">
        <f t="shared" si="7"/>
        <v>0</v>
      </c>
      <c r="I239" s="21"/>
      <c r="J239" s="21">
        <f t="shared" si="8"/>
        <v>0</v>
      </c>
    </row>
    <row r="240" spans="2:10" x14ac:dyDescent="0.55000000000000004">
      <c r="B240" s="88"/>
      <c r="C240" s="88"/>
      <c r="D240" s="38" t="s">
        <v>557</v>
      </c>
      <c r="E240" s="21">
        <v>27615</v>
      </c>
      <c r="F240" s="21">
        <v>21006</v>
      </c>
      <c r="G240" s="21"/>
      <c r="H240" s="21">
        <f t="shared" si="7"/>
        <v>48621</v>
      </c>
      <c r="I240" s="21"/>
      <c r="J240" s="21">
        <f t="shared" si="8"/>
        <v>48621</v>
      </c>
    </row>
    <row r="241" spans="2:10" x14ac:dyDescent="0.55000000000000004">
      <c r="B241" s="88"/>
      <c r="C241" s="88"/>
      <c r="D241" s="38" t="s">
        <v>534</v>
      </c>
      <c r="E241" s="21">
        <v>226354</v>
      </c>
      <c r="F241" s="21"/>
      <c r="G241" s="21"/>
      <c r="H241" s="21">
        <f t="shared" si="7"/>
        <v>226354</v>
      </c>
      <c r="I241" s="21"/>
      <c r="J241" s="21">
        <f t="shared" si="8"/>
        <v>226354</v>
      </c>
    </row>
    <row r="242" spans="2:10" x14ac:dyDescent="0.55000000000000004">
      <c r="B242" s="88"/>
      <c r="C242" s="88"/>
      <c r="D242" s="38" t="s">
        <v>535</v>
      </c>
      <c r="E242" s="21">
        <v>187920</v>
      </c>
      <c r="F242" s="21">
        <v>36414</v>
      </c>
      <c r="G242" s="21"/>
      <c r="H242" s="21">
        <f t="shared" si="7"/>
        <v>224334</v>
      </c>
      <c r="I242" s="21"/>
      <c r="J242" s="21">
        <f t="shared" si="8"/>
        <v>224334</v>
      </c>
    </row>
    <row r="243" spans="2:10" x14ac:dyDescent="0.55000000000000004">
      <c r="B243" s="88"/>
      <c r="C243" s="88"/>
      <c r="D243" s="38" t="s">
        <v>558</v>
      </c>
      <c r="E243" s="21"/>
      <c r="F243" s="21"/>
      <c r="G243" s="21"/>
      <c r="H243" s="21">
        <f t="shared" si="7"/>
        <v>0</v>
      </c>
      <c r="I243" s="21"/>
      <c r="J243" s="21">
        <f t="shared" si="8"/>
        <v>0</v>
      </c>
    </row>
    <row r="244" spans="2:10" x14ac:dyDescent="0.55000000000000004">
      <c r="B244" s="88"/>
      <c r="C244" s="88"/>
      <c r="D244" s="38" t="s">
        <v>559</v>
      </c>
      <c r="E244" s="21"/>
      <c r="F244" s="21">
        <v>1000</v>
      </c>
      <c r="G244" s="21"/>
      <c r="H244" s="21">
        <f t="shared" si="7"/>
        <v>1000</v>
      </c>
      <c r="I244" s="21"/>
      <c r="J244" s="21">
        <f t="shared" si="8"/>
        <v>1000</v>
      </c>
    </row>
    <row r="245" spans="2:10" x14ac:dyDescent="0.55000000000000004">
      <c r="B245" s="88"/>
      <c r="C245" s="88"/>
      <c r="D245" s="38" t="s">
        <v>560</v>
      </c>
      <c r="E245" s="21">
        <v>350246</v>
      </c>
      <c r="F245" s="21">
        <v>32400</v>
      </c>
      <c r="G245" s="21"/>
      <c r="H245" s="21">
        <f t="shared" si="7"/>
        <v>382646</v>
      </c>
      <c r="I245" s="21"/>
      <c r="J245" s="21">
        <f t="shared" si="8"/>
        <v>382646</v>
      </c>
    </row>
    <row r="246" spans="2:10" x14ac:dyDescent="0.55000000000000004">
      <c r="B246" s="88"/>
      <c r="C246" s="88"/>
      <c r="D246" s="38" t="s">
        <v>561</v>
      </c>
      <c r="E246" s="21"/>
      <c r="F246" s="21"/>
      <c r="G246" s="21"/>
      <c r="H246" s="21">
        <f t="shared" si="7"/>
        <v>0</v>
      </c>
      <c r="I246" s="21"/>
      <c r="J246" s="21">
        <f t="shared" si="8"/>
        <v>0</v>
      </c>
    </row>
    <row r="247" spans="2:10" x14ac:dyDescent="0.55000000000000004">
      <c r="B247" s="88"/>
      <c r="C247" s="88"/>
      <c r="D247" s="38" t="s">
        <v>562</v>
      </c>
      <c r="E247" s="21">
        <v>108000</v>
      </c>
      <c r="F247" s="21"/>
      <c r="G247" s="21"/>
      <c r="H247" s="21">
        <f t="shared" si="7"/>
        <v>108000</v>
      </c>
      <c r="I247" s="21"/>
      <c r="J247" s="21">
        <f t="shared" si="8"/>
        <v>108000</v>
      </c>
    </row>
    <row r="248" spans="2:10" x14ac:dyDescent="0.55000000000000004">
      <c r="B248" s="88"/>
      <c r="C248" s="88"/>
      <c r="D248" s="38" t="s">
        <v>546</v>
      </c>
      <c r="E248" s="21">
        <v>369686</v>
      </c>
      <c r="F248" s="21">
        <v>395894</v>
      </c>
      <c r="G248" s="21">
        <v>159250</v>
      </c>
      <c r="H248" s="21">
        <f t="shared" si="7"/>
        <v>924830</v>
      </c>
      <c r="I248" s="21"/>
      <c r="J248" s="21">
        <f t="shared" si="8"/>
        <v>924830</v>
      </c>
    </row>
    <row r="249" spans="2:10" x14ac:dyDescent="0.55000000000000004">
      <c r="B249" s="88"/>
      <c r="C249" s="88"/>
      <c r="D249" s="38" t="s">
        <v>344</v>
      </c>
      <c r="E249" s="21">
        <f>+E250+E255</f>
        <v>0</v>
      </c>
      <c r="F249" s="21">
        <f>+F250+F255</f>
        <v>0</v>
      </c>
      <c r="G249" s="21">
        <f>+G250+G255</f>
        <v>0</v>
      </c>
      <c r="H249" s="21">
        <f t="shared" si="7"/>
        <v>0</v>
      </c>
      <c r="I249" s="21">
        <f>+I250+I255</f>
        <v>0</v>
      </c>
      <c r="J249" s="21">
        <f t="shared" si="8"/>
        <v>0</v>
      </c>
    </row>
    <row r="250" spans="2:10" x14ac:dyDescent="0.55000000000000004">
      <c r="B250" s="88"/>
      <c r="C250" s="88"/>
      <c r="D250" s="38" t="s">
        <v>563</v>
      </c>
      <c r="E250" s="21">
        <f>+E251+E252+E253-E254</f>
        <v>0</v>
      </c>
      <c r="F250" s="21">
        <f>+F251+F252+F253-F254</f>
        <v>0</v>
      </c>
      <c r="G250" s="21">
        <f>+G251+G252+G253-G254</f>
        <v>0</v>
      </c>
      <c r="H250" s="21">
        <f t="shared" si="7"/>
        <v>0</v>
      </c>
      <c r="I250" s="21">
        <f>+I251+I252+I253-I254</f>
        <v>0</v>
      </c>
      <c r="J250" s="21">
        <f t="shared" si="8"/>
        <v>0</v>
      </c>
    </row>
    <row r="251" spans="2:10" x14ac:dyDescent="0.55000000000000004">
      <c r="B251" s="88"/>
      <c r="C251" s="88"/>
      <c r="D251" s="38" t="s">
        <v>564</v>
      </c>
      <c r="E251" s="21"/>
      <c r="F251" s="21"/>
      <c r="G251" s="21"/>
      <c r="H251" s="21">
        <f t="shared" si="7"/>
        <v>0</v>
      </c>
      <c r="I251" s="21"/>
      <c r="J251" s="21">
        <f t="shared" si="8"/>
        <v>0</v>
      </c>
    </row>
    <row r="252" spans="2:10" x14ac:dyDescent="0.55000000000000004">
      <c r="B252" s="88"/>
      <c r="C252" s="88"/>
      <c r="D252" s="38" t="s">
        <v>565</v>
      </c>
      <c r="E252" s="21"/>
      <c r="F252" s="21"/>
      <c r="G252" s="21"/>
      <c r="H252" s="21">
        <f t="shared" si="7"/>
        <v>0</v>
      </c>
      <c r="I252" s="21"/>
      <c r="J252" s="21">
        <f t="shared" si="8"/>
        <v>0</v>
      </c>
    </row>
    <row r="253" spans="2:10" x14ac:dyDescent="0.55000000000000004">
      <c r="B253" s="88"/>
      <c r="C253" s="88"/>
      <c r="D253" s="38" t="s">
        <v>566</v>
      </c>
      <c r="E253" s="21"/>
      <c r="F253" s="21"/>
      <c r="G253" s="21"/>
      <c r="H253" s="21">
        <f t="shared" si="7"/>
        <v>0</v>
      </c>
      <c r="I253" s="21"/>
      <c r="J253" s="21">
        <f t="shared" si="8"/>
        <v>0</v>
      </c>
    </row>
    <row r="254" spans="2:10" x14ac:dyDescent="0.55000000000000004">
      <c r="B254" s="88"/>
      <c r="C254" s="88"/>
      <c r="D254" s="38" t="s">
        <v>567</v>
      </c>
      <c r="E254" s="21"/>
      <c r="F254" s="21"/>
      <c r="G254" s="21"/>
      <c r="H254" s="21">
        <f t="shared" si="7"/>
        <v>0</v>
      </c>
      <c r="I254" s="21"/>
      <c r="J254" s="21">
        <f t="shared" si="8"/>
        <v>0</v>
      </c>
    </row>
    <row r="255" spans="2:10" x14ac:dyDescent="0.55000000000000004">
      <c r="B255" s="88"/>
      <c r="C255" s="88"/>
      <c r="D255" s="38" t="s">
        <v>568</v>
      </c>
      <c r="E255" s="21"/>
      <c r="F255" s="21"/>
      <c r="G255" s="21"/>
      <c r="H255" s="21">
        <f t="shared" si="7"/>
        <v>0</v>
      </c>
      <c r="I255" s="21"/>
      <c r="J255" s="21">
        <f t="shared" si="8"/>
        <v>0</v>
      </c>
    </row>
    <row r="256" spans="2:10" x14ac:dyDescent="0.55000000000000004">
      <c r="B256" s="88"/>
      <c r="C256" s="88"/>
      <c r="D256" s="38" t="s">
        <v>345</v>
      </c>
      <c r="E256" s="21"/>
      <c r="F256" s="21"/>
      <c r="G256" s="21"/>
      <c r="H256" s="21">
        <f t="shared" si="7"/>
        <v>0</v>
      </c>
      <c r="I256" s="21"/>
      <c r="J256" s="21">
        <f t="shared" si="8"/>
        <v>0</v>
      </c>
    </row>
    <row r="257" spans="2:10" x14ac:dyDescent="0.55000000000000004">
      <c r="B257" s="88"/>
      <c r="C257" s="88"/>
      <c r="D257" s="38" t="s">
        <v>35</v>
      </c>
      <c r="E257" s="21"/>
      <c r="F257" s="21"/>
      <c r="G257" s="21"/>
      <c r="H257" s="21">
        <f t="shared" si="7"/>
        <v>0</v>
      </c>
      <c r="I257" s="21"/>
      <c r="J257" s="21">
        <f t="shared" si="8"/>
        <v>0</v>
      </c>
    </row>
    <row r="258" spans="2:10" x14ac:dyDescent="0.55000000000000004">
      <c r="B258" s="88"/>
      <c r="C258" s="88"/>
      <c r="D258" s="38" t="s">
        <v>346</v>
      </c>
      <c r="E258" s="21">
        <v>3152748</v>
      </c>
      <c r="F258" s="21">
        <v>897129</v>
      </c>
      <c r="G258" s="21"/>
      <c r="H258" s="21">
        <f t="shared" si="7"/>
        <v>4049877</v>
      </c>
      <c r="I258" s="21"/>
      <c r="J258" s="21">
        <f t="shared" si="8"/>
        <v>4049877</v>
      </c>
    </row>
    <row r="259" spans="2:10" x14ac:dyDescent="0.55000000000000004">
      <c r="B259" s="88"/>
      <c r="C259" s="88"/>
      <c r="D259" s="38" t="s">
        <v>347</v>
      </c>
      <c r="E259" s="21">
        <v>-258852</v>
      </c>
      <c r="F259" s="21"/>
      <c r="G259" s="21"/>
      <c r="H259" s="21">
        <f t="shared" si="7"/>
        <v>-258852</v>
      </c>
      <c r="I259" s="21"/>
      <c r="J259" s="21">
        <f t="shared" si="8"/>
        <v>-258852</v>
      </c>
    </row>
    <row r="260" spans="2:10" x14ac:dyDescent="0.55000000000000004">
      <c r="B260" s="88"/>
      <c r="C260" s="88"/>
      <c r="D260" s="38" t="s">
        <v>348</v>
      </c>
      <c r="E260" s="21"/>
      <c r="F260" s="21"/>
      <c r="G260" s="21"/>
      <c r="H260" s="21">
        <f t="shared" si="7"/>
        <v>0</v>
      </c>
      <c r="I260" s="21"/>
      <c r="J260" s="21">
        <f t="shared" si="8"/>
        <v>0</v>
      </c>
    </row>
    <row r="261" spans="2:10" x14ac:dyDescent="0.55000000000000004">
      <c r="B261" s="88"/>
      <c r="C261" s="88"/>
      <c r="D261" s="38" t="s">
        <v>349</v>
      </c>
      <c r="E261" s="21"/>
      <c r="F261" s="21"/>
      <c r="G261" s="21"/>
      <c r="H261" s="21">
        <f t="shared" si="7"/>
        <v>0</v>
      </c>
      <c r="I261" s="21"/>
      <c r="J261" s="21">
        <f t="shared" si="8"/>
        <v>0</v>
      </c>
    </row>
    <row r="262" spans="2:10" x14ac:dyDescent="0.55000000000000004">
      <c r="B262" s="88"/>
      <c r="C262" s="88"/>
      <c r="D262" s="38" t="s">
        <v>350</v>
      </c>
      <c r="E262" s="21"/>
      <c r="F262" s="21"/>
      <c r="G262" s="21"/>
      <c r="H262" s="21">
        <f t="shared" si="7"/>
        <v>0</v>
      </c>
      <c r="I262" s="21"/>
      <c r="J262" s="21">
        <f t="shared" si="8"/>
        <v>0</v>
      </c>
    </row>
    <row r="263" spans="2:10" x14ac:dyDescent="0.55000000000000004">
      <c r="B263" s="88"/>
      <c r="C263" s="89"/>
      <c r="D263" s="42" t="s">
        <v>351</v>
      </c>
      <c r="E263" s="23">
        <f>+E186+E197+E226+E249+E256+E257+E258+E259+E260+E261+E262</f>
        <v>38945596</v>
      </c>
      <c r="F263" s="23">
        <f>+F186+F197+F226+F249+F256+F257+F258+F259+F260+F261+F262</f>
        <v>9106913</v>
      </c>
      <c r="G263" s="23">
        <f>+G186+G197+G226+G249+G256+G257+G258+G259+G260+G261+G262</f>
        <v>5941222</v>
      </c>
      <c r="H263" s="23">
        <f t="shared" si="7"/>
        <v>53993731</v>
      </c>
      <c r="I263" s="23">
        <f>+I186+I197+I226+I249+I256+I257+I258+I259+I260+I261+I262</f>
        <v>0</v>
      </c>
      <c r="J263" s="23">
        <f t="shared" si="8"/>
        <v>53993731</v>
      </c>
    </row>
    <row r="264" spans="2:10" x14ac:dyDescent="0.55000000000000004">
      <c r="B264" s="89"/>
      <c r="C264" s="19" t="s">
        <v>352</v>
      </c>
      <c r="D264" s="17"/>
      <c r="E264" s="18">
        <f xml:space="preserve"> +E185 - E263</f>
        <v>-6520476</v>
      </c>
      <c r="F264" s="18">
        <f xml:space="preserve"> +F185 - F263</f>
        <v>5138347</v>
      </c>
      <c r="G264" s="18">
        <f xml:space="preserve"> +G185 - G263</f>
        <v>-541222</v>
      </c>
      <c r="H264" s="18">
        <f t="shared" ref="H264:H292" si="9">+E264+F264+G264</f>
        <v>-1923351</v>
      </c>
      <c r="I264" s="18">
        <f xml:space="preserve"> +I185 - I263</f>
        <v>0</v>
      </c>
      <c r="J264" s="18">
        <f>J185-J263</f>
        <v>-1923351</v>
      </c>
    </row>
    <row r="265" spans="2:10" x14ac:dyDescent="0.55000000000000004">
      <c r="B265" s="87" t="s">
        <v>353</v>
      </c>
      <c r="C265" s="87" t="s">
        <v>324</v>
      </c>
      <c r="D265" s="38" t="s">
        <v>354</v>
      </c>
      <c r="E265" s="21"/>
      <c r="F265" s="21"/>
      <c r="G265" s="21"/>
      <c r="H265" s="21">
        <f t="shared" si="9"/>
        <v>0</v>
      </c>
      <c r="I265" s="21"/>
      <c r="J265" s="21">
        <f t="shared" ref="J265:J290" si="10">H265-ABS(I265)</f>
        <v>0</v>
      </c>
    </row>
    <row r="266" spans="2:10" x14ac:dyDescent="0.55000000000000004">
      <c r="B266" s="88"/>
      <c r="C266" s="88"/>
      <c r="D266" s="38" t="s">
        <v>355</v>
      </c>
      <c r="E266" s="21"/>
      <c r="F266" s="21"/>
      <c r="G266" s="21"/>
      <c r="H266" s="21">
        <f t="shared" si="9"/>
        <v>0</v>
      </c>
      <c r="I266" s="21"/>
      <c r="J266" s="21">
        <f t="shared" si="10"/>
        <v>0</v>
      </c>
    </row>
    <row r="267" spans="2:10" x14ac:dyDescent="0.55000000000000004">
      <c r="B267" s="88"/>
      <c r="C267" s="88"/>
      <c r="D267" s="38" t="s">
        <v>356</v>
      </c>
      <c r="E267" s="21"/>
      <c r="F267" s="21"/>
      <c r="G267" s="21"/>
      <c r="H267" s="21">
        <f t="shared" si="9"/>
        <v>0</v>
      </c>
      <c r="I267" s="21"/>
      <c r="J267" s="21">
        <f t="shared" si="10"/>
        <v>0</v>
      </c>
    </row>
    <row r="268" spans="2:10" x14ac:dyDescent="0.55000000000000004">
      <c r="B268" s="88"/>
      <c r="C268" s="88"/>
      <c r="D268" s="38" t="s">
        <v>357</v>
      </c>
      <c r="E268" s="21"/>
      <c r="F268" s="21"/>
      <c r="G268" s="21"/>
      <c r="H268" s="21">
        <f t="shared" si="9"/>
        <v>0</v>
      </c>
      <c r="I268" s="21"/>
      <c r="J268" s="21">
        <f t="shared" si="10"/>
        <v>0</v>
      </c>
    </row>
    <row r="269" spans="2:10" x14ac:dyDescent="0.55000000000000004">
      <c r="B269" s="88"/>
      <c r="C269" s="88"/>
      <c r="D269" s="38" t="s">
        <v>358</v>
      </c>
      <c r="E269" s="21"/>
      <c r="F269" s="21"/>
      <c r="G269" s="21"/>
      <c r="H269" s="21">
        <f t="shared" si="9"/>
        <v>0</v>
      </c>
      <c r="I269" s="21"/>
      <c r="J269" s="21">
        <f t="shared" si="10"/>
        <v>0</v>
      </c>
    </row>
    <row r="270" spans="2:10" x14ac:dyDescent="0.55000000000000004">
      <c r="B270" s="88"/>
      <c r="C270" s="88"/>
      <c r="D270" s="38" t="s">
        <v>359</v>
      </c>
      <c r="E270" s="21"/>
      <c r="F270" s="21"/>
      <c r="G270" s="21"/>
      <c r="H270" s="21">
        <f t="shared" si="9"/>
        <v>0</v>
      </c>
      <c r="I270" s="21"/>
      <c r="J270" s="21">
        <f t="shared" si="10"/>
        <v>0</v>
      </c>
    </row>
    <row r="271" spans="2:10" x14ac:dyDescent="0.55000000000000004">
      <c r="B271" s="88"/>
      <c r="C271" s="88"/>
      <c r="D271" s="38" t="s">
        <v>360</v>
      </c>
      <c r="E271" s="21"/>
      <c r="F271" s="21"/>
      <c r="G271" s="21"/>
      <c r="H271" s="21">
        <f t="shared" si="9"/>
        <v>0</v>
      </c>
      <c r="I271" s="21"/>
      <c r="J271" s="21">
        <f t="shared" si="10"/>
        <v>0</v>
      </c>
    </row>
    <row r="272" spans="2:10" x14ac:dyDescent="0.55000000000000004">
      <c r="B272" s="88"/>
      <c r="C272" s="88"/>
      <c r="D272" s="38" t="s">
        <v>361</v>
      </c>
      <c r="E272" s="21"/>
      <c r="F272" s="21"/>
      <c r="G272" s="21"/>
      <c r="H272" s="21">
        <f t="shared" si="9"/>
        <v>0</v>
      </c>
      <c r="I272" s="21"/>
      <c r="J272" s="21">
        <f t="shared" si="10"/>
        <v>0</v>
      </c>
    </row>
    <row r="273" spans="2:10" x14ac:dyDescent="0.55000000000000004">
      <c r="B273" s="88"/>
      <c r="C273" s="88"/>
      <c r="D273" s="38" t="s">
        <v>362</v>
      </c>
      <c r="E273" s="21">
        <f>+E274+E275+E276+E277</f>
        <v>90336</v>
      </c>
      <c r="F273" s="21">
        <f>+F274+F275+F276+F277</f>
        <v>20400</v>
      </c>
      <c r="G273" s="21">
        <f>+G274+G275+G276+G277</f>
        <v>21820</v>
      </c>
      <c r="H273" s="21">
        <f t="shared" si="9"/>
        <v>132556</v>
      </c>
      <c r="I273" s="21">
        <f>+I274+I275+I276+I277</f>
        <v>0</v>
      </c>
      <c r="J273" s="21">
        <f t="shared" si="10"/>
        <v>132556</v>
      </c>
    </row>
    <row r="274" spans="2:10" x14ac:dyDescent="0.55000000000000004">
      <c r="B274" s="88"/>
      <c r="C274" s="88"/>
      <c r="D274" s="38" t="s">
        <v>569</v>
      </c>
      <c r="E274" s="21"/>
      <c r="F274" s="21"/>
      <c r="G274" s="21"/>
      <c r="H274" s="21">
        <f t="shared" si="9"/>
        <v>0</v>
      </c>
      <c r="I274" s="21"/>
      <c r="J274" s="21">
        <f t="shared" si="10"/>
        <v>0</v>
      </c>
    </row>
    <row r="275" spans="2:10" x14ac:dyDescent="0.55000000000000004">
      <c r="B275" s="88"/>
      <c r="C275" s="88"/>
      <c r="D275" s="38" t="s">
        <v>570</v>
      </c>
      <c r="E275" s="21"/>
      <c r="F275" s="21"/>
      <c r="G275" s="21"/>
      <c r="H275" s="21">
        <f t="shared" si="9"/>
        <v>0</v>
      </c>
      <c r="I275" s="21"/>
      <c r="J275" s="21">
        <f t="shared" si="10"/>
        <v>0</v>
      </c>
    </row>
    <row r="276" spans="2:10" x14ac:dyDescent="0.55000000000000004">
      <c r="B276" s="88"/>
      <c r="C276" s="88"/>
      <c r="D276" s="38" t="s">
        <v>212</v>
      </c>
      <c r="E276" s="21"/>
      <c r="F276" s="21"/>
      <c r="G276" s="21"/>
      <c r="H276" s="21">
        <f t="shared" si="9"/>
        <v>0</v>
      </c>
      <c r="I276" s="21"/>
      <c r="J276" s="21">
        <f t="shared" si="10"/>
        <v>0</v>
      </c>
    </row>
    <row r="277" spans="2:10" x14ac:dyDescent="0.55000000000000004">
      <c r="B277" s="88"/>
      <c r="C277" s="88"/>
      <c r="D277" s="38" t="s">
        <v>571</v>
      </c>
      <c r="E277" s="21">
        <v>90336</v>
      </c>
      <c r="F277" s="21">
        <v>20400</v>
      </c>
      <c r="G277" s="21">
        <v>21820</v>
      </c>
      <c r="H277" s="21">
        <f t="shared" si="9"/>
        <v>132556</v>
      </c>
      <c r="I277" s="21"/>
      <c r="J277" s="21">
        <f t="shared" si="10"/>
        <v>132556</v>
      </c>
    </row>
    <row r="278" spans="2:10" x14ac:dyDescent="0.55000000000000004">
      <c r="B278" s="88"/>
      <c r="C278" s="89"/>
      <c r="D278" s="42" t="s">
        <v>363</v>
      </c>
      <c r="E278" s="23">
        <f>+E265+E266+E267+E268+E269+E270+E271+E272+E273</f>
        <v>90336</v>
      </c>
      <c r="F278" s="23">
        <f>+F265+F266+F267+F268+F269+F270+F271+F272+F273</f>
        <v>20400</v>
      </c>
      <c r="G278" s="23">
        <f>+G265+G266+G267+G268+G269+G270+G271+G272+G273</f>
        <v>21820</v>
      </c>
      <c r="H278" s="23">
        <f t="shared" si="9"/>
        <v>132556</v>
      </c>
      <c r="I278" s="23">
        <f>+I265+I266+I267+I268+I269+I270+I271+I272+I273</f>
        <v>0</v>
      </c>
      <c r="J278" s="23">
        <f t="shared" si="10"/>
        <v>132556</v>
      </c>
    </row>
    <row r="279" spans="2:10" x14ac:dyDescent="0.55000000000000004">
      <c r="B279" s="88"/>
      <c r="C279" s="87" t="s">
        <v>340</v>
      </c>
      <c r="D279" s="38" t="s">
        <v>364</v>
      </c>
      <c r="E279" s="21"/>
      <c r="F279" s="21"/>
      <c r="G279" s="21"/>
      <c r="H279" s="21">
        <f t="shared" si="9"/>
        <v>0</v>
      </c>
      <c r="I279" s="21"/>
      <c r="J279" s="21">
        <f t="shared" si="10"/>
        <v>0</v>
      </c>
    </row>
    <row r="280" spans="2:10" x14ac:dyDescent="0.55000000000000004">
      <c r="B280" s="88"/>
      <c r="C280" s="88"/>
      <c r="D280" s="38" t="s">
        <v>365</v>
      </c>
      <c r="E280" s="21"/>
      <c r="F280" s="21"/>
      <c r="G280" s="21"/>
      <c r="H280" s="21">
        <f t="shared" si="9"/>
        <v>0</v>
      </c>
      <c r="I280" s="21"/>
      <c r="J280" s="21">
        <f t="shared" si="10"/>
        <v>0</v>
      </c>
    </row>
    <row r="281" spans="2:10" x14ac:dyDescent="0.55000000000000004">
      <c r="B281" s="88"/>
      <c r="C281" s="88"/>
      <c r="D281" s="38" t="s">
        <v>366</v>
      </c>
      <c r="E281" s="21"/>
      <c r="F281" s="21"/>
      <c r="G281" s="21"/>
      <c r="H281" s="21">
        <f t="shared" si="9"/>
        <v>0</v>
      </c>
      <c r="I281" s="21"/>
      <c r="J281" s="21">
        <f t="shared" si="10"/>
        <v>0</v>
      </c>
    </row>
    <row r="282" spans="2:10" x14ac:dyDescent="0.55000000000000004">
      <c r="B282" s="88"/>
      <c r="C282" s="88"/>
      <c r="D282" s="38" t="s">
        <v>367</v>
      </c>
      <c r="E282" s="21"/>
      <c r="F282" s="21"/>
      <c r="G282" s="21"/>
      <c r="H282" s="21">
        <f t="shared" si="9"/>
        <v>0</v>
      </c>
      <c r="I282" s="21"/>
      <c r="J282" s="21">
        <f t="shared" si="10"/>
        <v>0</v>
      </c>
    </row>
    <row r="283" spans="2:10" x14ac:dyDescent="0.55000000000000004">
      <c r="B283" s="88"/>
      <c r="C283" s="88"/>
      <c r="D283" s="38" t="s">
        <v>368</v>
      </c>
      <c r="E283" s="21"/>
      <c r="F283" s="21"/>
      <c r="G283" s="21"/>
      <c r="H283" s="21">
        <f t="shared" si="9"/>
        <v>0</v>
      </c>
      <c r="I283" s="21"/>
      <c r="J283" s="21">
        <f t="shared" si="10"/>
        <v>0</v>
      </c>
    </row>
    <row r="284" spans="2:10" x14ac:dyDescent="0.55000000000000004">
      <c r="B284" s="88"/>
      <c r="C284" s="88"/>
      <c r="D284" s="38" t="s">
        <v>369</v>
      </c>
      <c r="E284" s="21"/>
      <c r="F284" s="21"/>
      <c r="G284" s="21"/>
      <c r="H284" s="21">
        <f t="shared" si="9"/>
        <v>0</v>
      </c>
      <c r="I284" s="21"/>
      <c r="J284" s="21">
        <f t="shared" si="10"/>
        <v>0</v>
      </c>
    </row>
    <row r="285" spans="2:10" x14ac:dyDescent="0.55000000000000004">
      <c r="B285" s="88"/>
      <c r="C285" s="88"/>
      <c r="D285" s="38" t="s">
        <v>370</v>
      </c>
      <c r="E285" s="21"/>
      <c r="F285" s="21"/>
      <c r="G285" s="21"/>
      <c r="H285" s="21">
        <f t="shared" si="9"/>
        <v>0</v>
      </c>
      <c r="I285" s="21"/>
      <c r="J285" s="21">
        <f t="shared" si="10"/>
        <v>0</v>
      </c>
    </row>
    <row r="286" spans="2:10" x14ac:dyDescent="0.55000000000000004">
      <c r="B286" s="88"/>
      <c r="C286" s="88"/>
      <c r="D286" s="38" t="s">
        <v>371</v>
      </c>
      <c r="E286" s="21">
        <f>+E287+E288+E289</f>
        <v>0</v>
      </c>
      <c r="F286" s="21">
        <f>+F287+F288+F289</f>
        <v>0</v>
      </c>
      <c r="G286" s="21">
        <f>+G287+G288+G289</f>
        <v>0</v>
      </c>
      <c r="H286" s="21">
        <f t="shared" si="9"/>
        <v>0</v>
      </c>
      <c r="I286" s="21">
        <f>+I287+I288+I289</f>
        <v>0</v>
      </c>
      <c r="J286" s="21">
        <f t="shared" si="10"/>
        <v>0</v>
      </c>
    </row>
    <row r="287" spans="2:10" x14ac:dyDescent="0.55000000000000004">
      <c r="B287" s="88"/>
      <c r="C287" s="88"/>
      <c r="D287" s="38" t="s">
        <v>572</v>
      </c>
      <c r="E287" s="21"/>
      <c r="F287" s="21"/>
      <c r="G287" s="21"/>
      <c r="H287" s="21">
        <f t="shared" si="9"/>
        <v>0</v>
      </c>
      <c r="I287" s="21"/>
      <c r="J287" s="21">
        <f t="shared" si="10"/>
        <v>0</v>
      </c>
    </row>
    <row r="288" spans="2:10" x14ac:dyDescent="0.55000000000000004">
      <c r="B288" s="88"/>
      <c r="C288" s="88"/>
      <c r="D288" s="38" t="s">
        <v>273</v>
      </c>
      <c r="E288" s="21"/>
      <c r="F288" s="21"/>
      <c r="G288" s="21"/>
      <c r="H288" s="21">
        <f t="shared" si="9"/>
        <v>0</v>
      </c>
      <c r="I288" s="21"/>
      <c r="J288" s="21">
        <f t="shared" si="10"/>
        <v>0</v>
      </c>
    </row>
    <row r="289" spans="2:10" x14ac:dyDescent="0.55000000000000004">
      <c r="B289" s="88"/>
      <c r="C289" s="88"/>
      <c r="D289" s="38" t="s">
        <v>573</v>
      </c>
      <c r="E289" s="21"/>
      <c r="F289" s="21"/>
      <c r="G289" s="21"/>
      <c r="H289" s="21">
        <f t="shared" si="9"/>
        <v>0</v>
      </c>
      <c r="I289" s="21"/>
      <c r="J289" s="21">
        <f t="shared" si="10"/>
        <v>0</v>
      </c>
    </row>
    <row r="290" spans="2:10" x14ac:dyDescent="0.55000000000000004">
      <c r="B290" s="88"/>
      <c r="C290" s="89"/>
      <c r="D290" s="42" t="s">
        <v>372</v>
      </c>
      <c r="E290" s="23">
        <f>+E279+E280+E281+E282+E283+E284+E285+E286</f>
        <v>0</v>
      </c>
      <c r="F290" s="23">
        <f>+F279+F280+F281+F282+F283+F284+F285+F286</f>
        <v>0</v>
      </c>
      <c r="G290" s="23">
        <f>+G279+G280+G281+G282+G283+G284+G285+G286</f>
        <v>0</v>
      </c>
      <c r="H290" s="23">
        <f t="shared" si="9"/>
        <v>0</v>
      </c>
      <c r="I290" s="23">
        <f>+I279+I280+I281+I282+I283+I284+I285+I286</f>
        <v>0</v>
      </c>
      <c r="J290" s="23">
        <f t="shared" si="10"/>
        <v>0</v>
      </c>
    </row>
    <row r="291" spans="2:10" x14ac:dyDescent="0.55000000000000004">
      <c r="B291" s="89"/>
      <c r="C291" s="19" t="s">
        <v>373</v>
      </c>
      <c r="D291" s="30"/>
      <c r="E291" s="43">
        <f xml:space="preserve"> +E278 - E290</f>
        <v>90336</v>
      </c>
      <c r="F291" s="43">
        <f xml:space="preserve"> +F278 - F290</f>
        <v>20400</v>
      </c>
      <c r="G291" s="43">
        <f xml:space="preserve"> +G278 - G290</f>
        <v>21820</v>
      </c>
      <c r="H291" s="43">
        <f t="shared" si="9"/>
        <v>132556</v>
      </c>
      <c r="I291" s="43">
        <f xml:space="preserve"> +I278 - I290</f>
        <v>0</v>
      </c>
      <c r="J291" s="43">
        <f>J278-J290</f>
        <v>132556</v>
      </c>
    </row>
    <row r="292" spans="2:10" x14ac:dyDescent="0.55000000000000004">
      <c r="B292" s="19" t="s">
        <v>374</v>
      </c>
      <c r="C292" s="16"/>
      <c r="D292" s="17"/>
      <c r="E292" s="18">
        <f xml:space="preserve"> +E264 +E291</f>
        <v>-6430140</v>
      </c>
      <c r="F292" s="18">
        <f xml:space="preserve"> +F264 +F291</f>
        <v>5158747</v>
      </c>
      <c r="G292" s="18">
        <f xml:space="preserve"> +G264 +G291</f>
        <v>-519402</v>
      </c>
      <c r="H292" s="18">
        <f t="shared" si="9"/>
        <v>-1790795</v>
      </c>
      <c r="I292" s="18">
        <f xml:space="preserve"> +I264 +I291</f>
        <v>0</v>
      </c>
      <c r="J292" s="18">
        <f>J264+J291</f>
        <v>-1790795</v>
      </c>
    </row>
  </sheetData>
  <mergeCells count="13">
    <mergeCell ref="B2:J2"/>
    <mergeCell ref="B3:J3"/>
    <mergeCell ref="B5:D6"/>
    <mergeCell ref="E5:G5"/>
    <mergeCell ref="H5:H6"/>
    <mergeCell ref="I5:I6"/>
    <mergeCell ref="J5:J6"/>
    <mergeCell ref="B7:B264"/>
    <mergeCell ref="C7:C185"/>
    <mergeCell ref="C186:C263"/>
    <mergeCell ref="B265:B291"/>
    <mergeCell ref="C265:C278"/>
    <mergeCell ref="C279:C290"/>
  </mergeCells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12637-7AB2-47D9-B602-56979BF3C679}">
  <dimension ref="B1:I292"/>
  <sheetViews>
    <sheetView workbookViewId="0">
      <selection sqref="A1:XFD1048576"/>
    </sheetView>
  </sheetViews>
  <sheetFormatPr defaultRowHeight="18" x14ac:dyDescent="0.55000000000000004"/>
  <cols>
    <col min="1" max="3" width="2.83203125" customWidth="1"/>
    <col min="4" max="4" width="44.33203125" customWidth="1"/>
    <col min="5" max="9" width="20.75" customWidth="1"/>
  </cols>
  <sheetData>
    <row r="1" spans="2:9" ht="22" x14ac:dyDescent="0.55000000000000004">
      <c r="B1" s="1"/>
      <c r="C1" s="1"/>
      <c r="D1" s="1"/>
      <c r="E1" s="1"/>
      <c r="F1" s="1"/>
      <c r="H1" s="35"/>
      <c r="I1" s="36" t="s">
        <v>588</v>
      </c>
    </row>
    <row r="2" spans="2:9" ht="22" x14ac:dyDescent="0.55000000000000004">
      <c r="B2" s="69" t="s">
        <v>592</v>
      </c>
      <c r="C2" s="69"/>
      <c r="D2" s="69"/>
      <c r="E2" s="69"/>
      <c r="F2" s="69"/>
      <c r="G2" s="69"/>
      <c r="H2" s="69"/>
      <c r="I2" s="69"/>
    </row>
    <row r="3" spans="2:9" ht="22" x14ac:dyDescent="0.55000000000000004">
      <c r="B3" s="70" t="s">
        <v>2</v>
      </c>
      <c r="C3" s="70"/>
      <c r="D3" s="70"/>
      <c r="E3" s="70"/>
      <c r="F3" s="70"/>
      <c r="G3" s="70"/>
      <c r="H3" s="70"/>
      <c r="I3" s="70"/>
    </row>
    <row r="4" spans="2:9" x14ac:dyDescent="0.55000000000000004">
      <c r="B4" s="4"/>
      <c r="C4" s="4"/>
      <c r="D4" s="4"/>
      <c r="E4" s="4"/>
      <c r="F4" s="4"/>
      <c r="G4" s="2"/>
      <c r="H4" s="2"/>
      <c r="I4" s="4" t="s">
        <v>3</v>
      </c>
    </row>
    <row r="5" spans="2:9" x14ac:dyDescent="0.55000000000000004">
      <c r="B5" s="75" t="s">
        <v>4</v>
      </c>
      <c r="C5" s="76"/>
      <c r="D5" s="77"/>
      <c r="E5" s="71" t="s">
        <v>296</v>
      </c>
      <c r="F5" s="83"/>
      <c r="G5" s="81" t="s">
        <v>99</v>
      </c>
      <c r="H5" s="81" t="s">
        <v>82</v>
      </c>
      <c r="I5" s="81" t="s">
        <v>297</v>
      </c>
    </row>
    <row r="6" spans="2:9" ht="40.5" x14ac:dyDescent="0.55000000000000004">
      <c r="B6" s="78"/>
      <c r="C6" s="79"/>
      <c r="D6" s="80"/>
      <c r="E6" s="37" t="s">
        <v>316</v>
      </c>
      <c r="F6" s="39" t="s">
        <v>317</v>
      </c>
      <c r="G6" s="82"/>
      <c r="H6" s="82"/>
      <c r="I6" s="82"/>
    </row>
    <row r="7" spans="2:9" x14ac:dyDescent="0.55000000000000004">
      <c r="B7" s="87" t="s">
        <v>323</v>
      </c>
      <c r="C7" s="87" t="s">
        <v>324</v>
      </c>
      <c r="D7" s="40" t="s">
        <v>325</v>
      </c>
      <c r="E7" s="41">
        <f>+E8+E12+E20+E27+E30+E34+E46+E54</f>
        <v>0</v>
      </c>
      <c r="F7" s="41">
        <f>+F8+F12+F20+F27+F30+F34+F46+F54</f>
        <v>0</v>
      </c>
      <c r="G7" s="41">
        <f>+E7+F7</f>
        <v>0</v>
      </c>
      <c r="H7" s="41">
        <f>+H8+H12+H20+H27+H30+H34+H46+H54</f>
        <v>0</v>
      </c>
      <c r="I7" s="41">
        <f>G7-ABS(H7)</f>
        <v>0</v>
      </c>
    </row>
    <row r="8" spans="2:9" x14ac:dyDescent="0.55000000000000004">
      <c r="B8" s="88"/>
      <c r="C8" s="88"/>
      <c r="D8" s="38" t="s">
        <v>414</v>
      </c>
      <c r="E8" s="21">
        <f>+E9+E10+E11</f>
        <v>0</v>
      </c>
      <c r="F8" s="21">
        <f>+F9+F10+F11</f>
        <v>0</v>
      </c>
      <c r="G8" s="21">
        <f t="shared" ref="G8:G71" si="0">+E8+F8</f>
        <v>0</v>
      </c>
      <c r="H8" s="21">
        <f>+H9+H10+H11</f>
        <v>0</v>
      </c>
      <c r="I8" s="21">
        <f t="shared" ref="I8:I71" si="1">G8-ABS(H8)</f>
        <v>0</v>
      </c>
    </row>
    <row r="9" spans="2:9" x14ac:dyDescent="0.55000000000000004">
      <c r="B9" s="88"/>
      <c r="C9" s="88"/>
      <c r="D9" s="38" t="s">
        <v>415</v>
      </c>
      <c r="E9" s="21"/>
      <c r="F9" s="21"/>
      <c r="G9" s="21">
        <f t="shared" si="0"/>
        <v>0</v>
      </c>
      <c r="H9" s="21"/>
      <c r="I9" s="21">
        <f t="shared" si="1"/>
        <v>0</v>
      </c>
    </row>
    <row r="10" spans="2:9" x14ac:dyDescent="0.55000000000000004">
      <c r="B10" s="88"/>
      <c r="C10" s="88"/>
      <c r="D10" s="38" t="s">
        <v>416</v>
      </c>
      <c r="E10" s="21"/>
      <c r="F10" s="21"/>
      <c r="G10" s="21">
        <f t="shared" si="0"/>
        <v>0</v>
      </c>
      <c r="H10" s="21"/>
      <c r="I10" s="21">
        <f t="shared" si="1"/>
        <v>0</v>
      </c>
    </row>
    <row r="11" spans="2:9" x14ac:dyDescent="0.55000000000000004">
      <c r="B11" s="88"/>
      <c r="C11" s="88"/>
      <c r="D11" s="38" t="s">
        <v>417</v>
      </c>
      <c r="E11" s="21"/>
      <c r="F11" s="21"/>
      <c r="G11" s="21">
        <f t="shared" si="0"/>
        <v>0</v>
      </c>
      <c r="H11" s="21"/>
      <c r="I11" s="21">
        <f t="shared" si="1"/>
        <v>0</v>
      </c>
    </row>
    <row r="12" spans="2:9" x14ac:dyDescent="0.55000000000000004">
      <c r="B12" s="88"/>
      <c r="C12" s="88"/>
      <c r="D12" s="38" t="s">
        <v>418</v>
      </c>
      <c r="E12" s="21">
        <f>+E13+E14+E15+E16+E17+E18+E19</f>
        <v>0</v>
      </c>
      <c r="F12" s="21">
        <f>+F13+F14+F15+F16+F17+F18+F19</f>
        <v>0</v>
      </c>
      <c r="G12" s="21">
        <f t="shared" si="0"/>
        <v>0</v>
      </c>
      <c r="H12" s="21">
        <f>+H13+H14+H15+H16+H17+H18+H19</f>
        <v>0</v>
      </c>
      <c r="I12" s="21">
        <f t="shared" si="1"/>
        <v>0</v>
      </c>
    </row>
    <row r="13" spans="2:9" x14ac:dyDescent="0.55000000000000004">
      <c r="B13" s="88"/>
      <c r="C13" s="88"/>
      <c r="D13" s="38" t="s">
        <v>415</v>
      </c>
      <c r="E13" s="21"/>
      <c r="F13" s="21"/>
      <c r="G13" s="21">
        <f t="shared" si="0"/>
        <v>0</v>
      </c>
      <c r="H13" s="21"/>
      <c r="I13" s="21">
        <f t="shared" si="1"/>
        <v>0</v>
      </c>
    </row>
    <row r="14" spans="2:9" x14ac:dyDescent="0.55000000000000004">
      <c r="B14" s="88"/>
      <c r="C14" s="88"/>
      <c r="D14" s="38" t="s">
        <v>419</v>
      </c>
      <c r="E14" s="21"/>
      <c r="F14" s="21"/>
      <c r="G14" s="21">
        <f t="shared" si="0"/>
        <v>0</v>
      </c>
      <c r="H14" s="21"/>
      <c r="I14" s="21">
        <f t="shared" si="1"/>
        <v>0</v>
      </c>
    </row>
    <row r="15" spans="2:9" x14ac:dyDescent="0.55000000000000004">
      <c r="B15" s="88"/>
      <c r="C15" s="88"/>
      <c r="D15" s="38" t="s">
        <v>420</v>
      </c>
      <c r="E15" s="21"/>
      <c r="F15" s="21"/>
      <c r="G15" s="21">
        <f t="shared" si="0"/>
        <v>0</v>
      </c>
      <c r="H15" s="21"/>
      <c r="I15" s="21">
        <f t="shared" si="1"/>
        <v>0</v>
      </c>
    </row>
    <row r="16" spans="2:9" x14ac:dyDescent="0.55000000000000004">
      <c r="B16" s="88"/>
      <c r="C16" s="88"/>
      <c r="D16" s="38" t="s">
        <v>421</v>
      </c>
      <c r="E16" s="21"/>
      <c r="F16" s="21"/>
      <c r="G16" s="21">
        <f t="shared" si="0"/>
        <v>0</v>
      </c>
      <c r="H16" s="21"/>
      <c r="I16" s="21">
        <f t="shared" si="1"/>
        <v>0</v>
      </c>
    </row>
    <row r="17" spans="2:9" x14ac:dyDescent="0.55000000000000004">
      <c r="B17" s="88"/>
      <c r="C17" s="88"/>
      <c r="D17" s="38" t="s">
        <v>422</v>
      </c>
      <c r="E17" s="21"/>
      <c r="F17" s="21"/>
      <c r="G17" s="21">
        <f t="shared" si="0"/>
        <v>0</v>
      </c>
      <c r="H17" s="21"/>
      <c r="I17" s="21">
        <f t="shared" si="1"/>
        <v>0</v>
      </c>
    </row>
    <row r="18" spans="2:9" x14ac:dyDescent="0.55000000000000004">
      <c r="B18" s="88"/>
      <c r="C18" s="88"/>
      <c r="D18" s="38" t="s">
        <v>423</v>
      </c>
      <c r="E18" s="21"/>
      <c r="F18" s="21"/>
      <c r="G18" s="21">
        <f t="shared" si="0"/>
        <v>0</v>
      </c>
      <c r="H18" s="21"/>
      <c r="I18" s="21">
        <f t="shared" si="1"/>
        <v>0</v>
      </c>
    </row>
    <row r="19" spans="2:9" x14ac:dyDescent="0.55000000000000004">
      <c r="B19" s="88"/>
      <c r="C19" s="88"/>
      <c r="D19" s="38" t="s">
        <v>424</v>
      </c>
      <c r="E19" s="21"/>
      <c r="F19" s="21"/>
      <c r="G19" s="21">
        <f t="shared" si="0"/>
        <v>0</v>
      </c>
      <c r="H19" s="21"/>
      <c r="I19" s="21">
        <f t="shared" si="1"/>
        <v>0</v>
      </c>
    </row>
    <row r="20" spans="2:9" x14ac:dyDescent="0.55000000000000004">
      <c r="B20" s="88"/>
      <c r="C20" s="88"/>
      <c r="D20" s="38" t="s">
        <v>425</v>
      </c>
      <c r="E20" s="21">
        <f>+E21+E22+E23+E24+E25+E26</f>
        <v>0</v>
      </c>
      <c r="F20" s="21">
        <f>+F21+F22+F23+F24+F25+F26</f>
        <v>0</v>
      </c>
      <c r="G20" s="21">
        <f t="shared" si="0"/>
        <v>0</v>
      </c>
      <c r="H20" s="21">
        <f>+H21+H22+H23+H24+H25+H26</f>
        <v>0</v>
      </c>
      <c r="I20" s="21">
        <f t="shared" si="1"/>
        <v>0</v>
      </c>
    </row>
    <row r="21" spans="2:9" x14ac:dyDescent="0.55000000000000004">
      <c r="B21" s="88"/>
      <c r="C21" s="88"/>
      <c r="D21" s="38" t="s">
        <v>415</v>
      </c>
      <c r="E21" s="21"/>
      <c r="F21" s="21"/>
      <c r="G21" s="21">
        <f t="shared" si="0"/>
        <v>0</v>
      </c>
      <c r="H21" s="21"/>
      <c r="I21" s="21">
        <f t="shared" si="1"/>
        <v>0</v>
      </c>
    </row>
    <row r="22" spans="2:9" x14ac:dyDescent="0.55000000000000004">
      <c r="B22" s="88"/>
      <c r="C22" s="88"/>
      <c r="D22" s="38" t="s">
        <v>419</v>
      </c>
      <c r="E22" s="21"/>
      <c r="F22" s="21"/>
      <c r="G22" s="21">
        <f t="shared" si="0"/>
        <v>0</v>
      </c>
      <c r="H22" s="21"/>
      <c r="I22" s="21">
        <f t="shared" si="1"/>
        <v>0</v>
      </c>
    </row>
    <row r="23" spans="2:9" x14ac:dyDescent="0.55000000000000004">
      <c r="B23" s="88"/>
      <c r="C23" s="88"/>
      <c r="D23" s="38" t="s">
        <v>420</v>
      </c>
      <c r="E23" s="21"/>
      <c r="F23" s="21"/>
      <c r="G23" s="21">
        <f t="shared" si="0"/>
        <v>0</v>
      </c>
      <c r="H23" s="21"/>
      <c r="I23" s="21">
        <f t="shared" si="1"/>
        <v>0</v>
      </c>
    </row>
    <row r="24" spans="2:9" x14ac:dyDescent="0.55000000000000004">
      <c r="B24" s="88"/>
      <c r="C24" s="88"/>
      <c r="D24" s="38" t="s">
        <v>421</v>
      </c>
      <c r="E24" s="21"/>
      <c r="F24" s="21"/>
      <c r="G24" s="21">
        <f t="shared" si="0"/>
        <v>0</v>
      </c>
      <c r="H24" s="21"/>
      <c r="I24" s="21">
        <f t="shared" si="1"/>
        <v>0</v>
      </c>
    </row>
    <row r="25" spans="2:9" x14ac:dyDescent="0.55000000000000004">
      <c r="B25" s="88"/>
      <c r="C25" s="88"/>
      <c r="D25" s="38" t="s">
        <v>422</v>
      </c>
      <c r="E25" s="21"/>
      <c r="F25" s="21"/>
      <c r="G25" s="21">
        <f t="shared" si="0"/>
        <v>0</v>
      </c>
      <c r="H25" s="21"/>
      <c r="I25" s="21">
        <f t="shared" si="1"/>
        <v>0</v>
      </c>
    </row>
    <row r="26" spans="2:9" x14ac:dyDescent="0.55000000000000004">
      <c r="B26" s="88"/>
      <c r="C26" s="88"/>
      <c r="D26" s="38" t="s">
        <v>423</v>
      </c>
      <c r="E26" s="21"/>
      <c r="F26" s="21"/>
      <c r="G26" s="21">
        <f t="shared" si="0"/>
        <v>0</v>
      </c>
      <c r="H26" s="21"/>
      <c r="I26" s="21">
        <f t="shared" si="1"/>
        <v>0</v>
      </c>
    </row>
    <row r="27" spans="2:9" x14ac:dyDescent="0.55000000000000004">
      <c r="B27" s="88"/>
      <c r="C27" s="88"/>
      <c r="D27" s="38" t="s">
        <v>426</v>
      </c>
      <c r="E27" s="21">
        <f>+E28+E29</f>
        <v>0</v>
      </c>
      <c r="F27" s="21">
        <f>+F28+F29</f>
        <v>0</v>
      </c>
      <c r="G27" s="21">
        <f t="shared" si="0"/>
        <v>0</v>
      </c>
      <c r="H27" s="21">
        <f>+H28+H29</f>
        <v>0</v>
      </c>
      <c r="I27" s="21">
        <f t="shared" si="1"/>
        <v>0</v>
      </c>
    </row>
    <row r="28" spans="2:9" x14ac:dyDescent="0.55000000000000004">
      <c r="B28" s="88"/>
      <c r="C28" s="88"/>
      <c r="D28" s="38" t="s">
        <v>427</v>
      </c>
      <c r="E28" s="21"/>
      <c r="F28" s="21"/>
      <c r="G28" s="21">
        <f t="shared" si="0"/>
        <v>0</v>
      </c>
      <c r="H28" s="21"/>
      <c r="I28" s="21">
        <f t="shared" si="1"/>
        <v>0</v>
      </c>
    </row>
    <row r="29" spans="2:9" x14ac:dyDescent="0.55000000000000004">
      <c r="B29" s="88"/>
      <c r="C29" s="88"/>
      <c r="D29" s="38" t="s">
        <v>428</v>
      </c>
      <c r="E29" s="21"/>
      <c r="F29" s="21"/>
      <c r="G29" s="21">
        <f t="shared" si="0"/>
        <v>0</v>
      </c>
      <c r="H29" s="21"/>
      <c r="I29" s="21">
        <f t="shared" si="1"/>
        <v>0</v>
      </c>
    </row>
    <row r="30" spans="2:9" x14ac:dyDescent="0.55000000000000004">
      <c r="B30" s="88"/>
      <c r="C30" s="88"/>
      <c r="D30" s="38" t="s">
        <v>429</v>
      </c>
      <c r="E30" s="21">
        <f>+E31+E32+E33</f>
        <v>0</v>
      </c>
      <c r="F30" s="21">
        <f>+F31+F32+F33</f>
        <v>0</v>
      </c>
      <c r="G30" s="21">
        <f t="shared" si="0"/>
        <v>0</v>
      </c>
      <c r="H30" s="21">
        <f>+H31+H32+H33</f>
        <v>0</v>
      </c>
      <c r="I30" s="21">
        <f t="shared" si="1"/>
        <v>0</v>
      </c>
    </row>
    <row r="31" spans="2:9" x14ac:dyDescent="0.55000000000000004">
      <c r="B31" s="88"/>
      <c r="C31" s="88"/>
      <c r="D31" s="38" t="s">
        <v>430</v>
      </c>
      <c r="E31" s="21"/>
      <c r="F31" s="21"/>
      <c r="G31" s="21">
        <f t="shared" si="0"/>
        <v>0</v>
      </c>
      <c r="H31" s="21"/>
      <c r="I31" s="21">
        <f t="shared" si="1"/>
        <v>0</v>
      </c>
    </row>
    <row r="32" spans="2:9" x14ac:dyDescent="0.55000000000000004">
      <c r="B32" s="88"/>
      <c r="C32" s="88"/>
      <c r="D32" s="38" t="s">
        <v>431</v>
      </c>
      <c r="E32" s="21"/>
      <c r="F32" s="21"/>
      <c r="G32" s="21">
        <f t="shared" si="0"/>
        <v>0</v>
      </c>
      <c r="H32" s="21"/>
      <c r="I32" s="21">
        <f t="shared" si="1"/>
        <v>0</v>
      </c>
    </row>
    <row r="33" spans="2:9" x14ac:dyDescent="0.55000000000000004">
      <c r="B33" s="88"/>
      <c r="C33" s="88"/>
      <c r="D33" s="38" t="s">
        <v>432</v>
      </c>
      <c r="E33" s="21"/>
      <c r="F33" s="21"/>
      <c r="G33" s="21">
        <f t="shared" si="0"/>
        <v>0</v>
      </c>
      <c r="H33" s="21"/>
      <c r="I33" s="21">
        <f t="shared" si="1"/>
        <v>0</v>
      </c>
    </row>
    <row r="34" spans="2:9" x14ac:dyDescent="0.55000000000000004">
      <c r="B34" s="88"/>
      <c r="C34" s="88"/>
      <c r="D34" s="38" t="s">
        <v>433</v>
      </c>
      <c r="E34" s="21">
        <f>+E35+E36+E37+E38+E39+E40+E41+E42+E43+E44+E45</f>
        <v>0</v>
      </c>
      <c r="F34" s="21">
        <f>+F35+F36+F37+F38+F39+F40+F41+F42+F43+F44+F45</f>
        <v>0</v>
      </c>
      <c r="G34" s="21">
        <f t="shared" si="0"/>
        <v>0</v>
      </c>
      <c r="H34" s="21">
        <f>+H35+H36+H37+H38+H39+H40+H41+H42+H43+H44+H45</f>
        <v>0</v>
      </c>
      <c r="I34" s="21">
        <f t="shared" si="1"/>
        <v>0</v>
      </c>
    </row>
    <row r="35" spans="2:9" x14ac:dyDescent="0.55000000000000004">
      <c r="B35" s="88"/>
      <c r="C35" s="88"/>
      <c r="D35" s="38" t="s">
        <v>434</v>
      </c>
      <c r="E35" s="21"/>
      <c r="F35" s="21"/>
      <c r="G35" s="21">
        <f t="shared" si="0"/>
        <v>0</v>
      </c>
      <c r="H35" s="21"/>
      <c r="I35" s="21">
        <f t="shared" si="1"/>
        <v>0</v>
      </c>
    </row>
    <row r="36" spans="2:9" x14ac:dyDescent="0.55000000000000004">
      <c r="B36" s="88"/>
      <c r="C36" s="88"/>
      <c r="D36" s="38" t="s">
        <v>435</v>
      </c>
      <c r="E36" s="21"/>
      <c r="F36" s="21"/>
      <c r="G36" s="21">
        <f t="shared" si="0"/>
        <v>0</v>
      </c>
      <c r="H36" s="21"/>
      <c r="I36" s="21">
        <f t="shared" si="1"/>
        <v>0</v>
      </c>
    </row>
    <row r="37" spans="2:9" x14ac:dyDescent="0.55000000000000004">
      <c r="B37" s="88"/>
      <c r="C37" s="88"/>
      <c r="D37" s="38" t="s">
        <v>436</v>
      </c>
      <c r="E37" s="21"/>
      <c r="F37" s="21"/>
      <c r="G37" s="21">
        <f t="shared" si="0"/>
        <v>0</v>
      </c>
      <c r="H37" s="21"/>
      <c r="I37" s="21">
        <f t="shared" si="1"/>
        <v>0</v>
      </c>
    </row>
    <row r="38" spans="2:9" x14ac:dyDescent="0.55000000000000004">
      <c r="B38" s="88"/>
      <c r="C38" s="88"/>
      <c r="D38" s="38" t="s">
        <v>437</v>
      </c>
      <c r="E38" s="21"/>
      <c r="F38" s="21"/>
      <c r="G38" s="21">
        <f t="shared" si="0"/>
        <v>0</v>
      </c>
      <c r="H38" s="21"/>
      <c r="I38" s="21">
        <f t="shared" si="1"/>
        <v>0</v>
      </c>
    </row>
    <row r="39" spans="2:9" x14ac:dyDescent="0.55000000000000004">
      <c r="B39" s="88"/>
      <c r="C39" s="88"/>
      <c r="D39" s="38" t="s">
        <v>438</v>
      </c>
      <c r="E39" s="21"/>
      <c r="F39" s="21"/>
      <c r="G39" s="21">
        <f t="shared" si="0"/>
        <v>0</v>
      </c>
      <c r="H39" s="21"/>
      <c r="I39" s="21">
        <f t="shared" si="1"/>
        <v>0</v>
      </c>
    </row>
    <row r="40" spans="2:9" x14ac:dyDescent="0.55000000000000004">
      <c r="B40" s="88"/>
      <c r="C40" s="88"/>
      <c r="D40" s="38" t="s">
        <v>439</v>
      </c>
      <c r="E40" s="21"/>
      <c r="F40" s="21"/>
      <c r="G40" s="21">
        <f t="shared" si="0"/>
        <v>0</v>
      </c>
      <c r="H40" s="21"/>
      <c r="I40" s="21">
        <f t="shared" si="1"/>
        <v>0</v>
      </c>
    </row>
    <row r="41" spans="2:9" x14ac:dyDescent="0.55000000000000004">
      <c r="B41" s="88"/>
      <c r="C41" s="88"/>
      <c r="D41" s="38" t="s">
        <v>440</v>
      </c>
      <c r="E41" s="21"/>
      <c r="F41" s="21"/>
      <c r="G41" s="21">
        <f t="shared" si="0"/>
        <v>0</v>
      </c>
      <c r="H41" s="21"/>
      <c r="I41" s="21">
        <f t="shared" si="1"/>
        <v>0</v>
      </c>
    </row>
    <row r="42" spans="2:9" x14ac:dyDescent="0.55000000000000004">
      <c r="B42" s="88"/>
      <c r="C42" s="88"/>
      <c r="D42" s="38" t="s">
        <v>441</v>
      </c>
      <c r="E42" s="21"/>
      <c r="F42" s="21"/>
      <c r="G42" s="21">
        <f t="shared" si="0"/>
        <v>0</v>
      </c>
      <c r="H42" s="21"/>
      <c r="I42" s="21">
        <f t="shared" si="1"/>
        <v>0</v>
      </c>
    </row>
    <row r="43" spans="2:9" x14ac:dyDescent="0.55000000000000004">
      <c r="B43" s="88"/>
      <c r="C43" s="88"/>
      <c r="D43" s="38" t="s">
        <v>442</v>
      </c>
      <c r="E43" s="21"/>
      <c r="F43" s="21"/>
      <c r="G43" s="21">
        <f t="shared" si="0"/>
        <v>0</v>
      </c>
      <c r="H43" s="21"/>
      <c r="I43" s="21">
        <f t="shared" si="1"/>
        <v>0</v>
      </c>
    </row>
    <row r="44" spans="2:9" x14ac:dyDescent="0.55000000000000004">
      <c r="B44" s="88"/>
      <c r="C44" s="88"/>
      <c r="D44" s="38" t="s">
        <v>443</v>
      </c>
      <c r="E44" s="21"/>
      <c r="F44" s="21"/>
      <c r="G44" s="21">
        <f t="shared" si="0"/>
        <v>0</v>
      </c>
      <c r="H44" s="21"/>
      <c r="I44" s="21">
        <f t="shared" si="1"/>
        <v>0</v>
      </c>
    </row>
    <row r="45" spans="2:9" x14ac:dyDescent="0.55000000000000004">
      <c r="B45" s="88"/>
      <c r="C45" s="88"/>
      <c r="D45" s="38" t="s">
        <v>444</v>
      </c>
      <c r="E45" s="21"/>
      <c r="F45" s="21"/>
      <c r="G45" s="21">
        <f t="shared" si="0"/>
        <v>0</v>
      </c>
      <c r="H45" s="21"/>
      <c r="I45" s="21">
        <f t="shared" si="1"/>
        <v>0</v>
      </c>
    </row>
    <row r="46" spans="2:9" x14ac:dyDescent="0.55000000000000004">
      <c r="B46" s="88"/>
      <c r="C46" s="88"/>
      <c r="D46" s="38" t="s">
        <v>445</v>
      </c>
      <c r="E46" s="21">
        <f>+E47+E48+E49+E50+E51+E52+E53</f>
        <v>0</v>
      </c>
      <c r="F46" s="21">
        <f>+F47+F48+F49+F50+F51+F52+F53</f>
        <v>0</v>
      </c>
      <c r="G46" s="21">
        <f t="shared" si="0"/>
        <v>0</v>
      </c>
      <c r="H46" s="21">
        <f>+H47+H48+H49+H50+H51+H52+H53</f>
        <v>0</v>
      </c>
      <c r="I46" s="21">
        <f t="shared" si="1"/>
        <v>0</v>
      </c>
    </row>
    <row r="47" spans="2:9" x14ac:dyDescent="0.55000000000000004">
      <c r="B47" s="88"/>
      <c r="C47" s="88"/>
      <c r="D47" s="38" t="s">
        <v>446</v>
      </c>
      <c r="E47" s="21"/>
      <c r="F47" s="21"/>
      <c r="G47" s="21">
        <f t="shared" si="0"/>
        <v>0</v>
      </c>
      <c r="H47" s="21"/>
      <c r="I47" s="21">
        <f t="shared" si="1"/>
        <v>0</v>
      </c>
    </row>
    <row r="48" spans="2:9" x14ac:dyDescent="0.55000000000000004">
      <c r="B48" s="88"/>
      <c r="C48" s="88"/>
      <c r="D48" s="38" t="s">
        <v>447</v>
      </c>
      <c r="E48" s="21"/>
      <c r="F48" s="21"/>
      <c r="G48" s="21">
        <f t="shared" si="0"/>
        <v>0</v>
      </c>
      <c r="H48" s="21"/>
      <c r="I48" s="21">
        <f t="shared" si="1"/>
        <v>0</v>
      </c>
    </row>
    <row r="49" spans="2:9" x14ac:dyDescent="0.55000000000000004">
      <c r="B49" s="88"/>
      <c r="C49" s="88"/>
      <c r="D49" s="38" t="s">
        <v>448</v>
      </c>
      <c r="E49" s="21"/>
      <c r="F49" s="21"/>
      <c r="G49" s="21">
        <f t="shared" si="0"/>
        <v>0</v>
      </c>
      <c r="H49" s="21"/>
      <c r="I49" s="21">
        <f t="shared" si="1"/>
        <v>0</v>
      </c>
    </row>
    <row r="50" spans="2:9" x14ac:dyDescent="0.55000000000000004">
      <c r="B50" s="88"/>
      <c r="C50" s="88"/>
      <c r="D50" s="38" t="s">
        <v>449</v>
      </c>
      <c r="E50" s="21"/>
      <c r="F50" s="21"/>
      <c r="G50" s="21">
        <f t="shared" si="0"/>
        <v>0</v>
      </c>
      <c r="H50" s="21"/>
      <c r="I50" s="21">
        <f t="shared" si="1"/>
        <v>0</v>
      </c>
    </row>
    <row r="51" spans="2:9" x14ac:dyDescent="0.55000000000000004">
      <c r="B51" s="88"/>
      <c r="C51" s="88"/>
      <c r="D51" s="38" t="s">
        <v>450</v>
      </c>
      <c r="E51" s="21"/>
      <c r="F51" s="21"/>
      <c r="G51" s="21">
        <f t="shared" si="0"/>
        <v>0</v>
      </c>
      <c r="H51" s="21"/>
      <c r="I51" s="21">
        <f t="shared" si="1"/>
        <v>0</v>
      </c>
    </row>
    <row r="52" spans="2:9" x14ac:dyDescent="0.55000000000000004">
      <c r="B52" s="88"/>
      <c r="C52" s="88"/>
      <c r="D52" s="38" t="s">
        <v>451</v>
      </c>
      <c r="E52" s="21"/>
      <c r="F52" s="21"/>
      <c r="G52" s="21">
        <f t="shared" si="0"/>
        <v>0</v>
      </c>
      <c r="H52" s="21"/>
      <c r="I52" s="21">
        <f t="shared" si="1"/>
        <v>0</v>
      </c>
    </row>
    <row r="53" spans="2:9" x14ac:dyDescent="0.55000000000000004">
      <c r="B53" s="88"/>
      <c r="C53" s="88"/>
      <c r="D53" s="38" t="s">
        <v>452</v>
      </c>
      <c r="E53" s="21"/>
      <c r="F53" s="21"/>
      <c r="G53" s="21">
        <f t="shared" si="0"/>
        <v>0</v>
      </c>
      <c r="H53" s="21"/>
      <c r="I53" s="21">
        <f t="shared" si="1"/>
        <v>0</v>
      </c>
    </row>
    <row r="54" spans="2:9" x14ac:dyDescent="0.55000000000000004">
      <c r="B54" s="88"/>
      <c r="C54" s="88"/>
      <c r="D54" s="38" t="s">
        <v>149</v>
      </c>
      <c r="E54" s="21"/>
      <c r="F54" s="21"/>
      <c r="G54" s="21">
        <f t="shared" si="0"/>
        <v>0</v>
      </c>
      <c r="H54" s="21"/>
      <c r="I54" s="21">
        <f t="shared" si="1"/>
        <v>0</v>
      </c>
    </row>
    <row r="55" spans="2:9" x14ac:dyDescent="0.55000000000000004">
      <c r="B55" s="88"/>
      <c r="C55" s="88"/>
      <c r="D55" s="38" t="s">
        <v>326</v>
      </c>
      <c r="E55" s="21">
        <f>+E56+E61+E67</f>
        <v>0</v>
      </c>
      <c r="F55" s="21">
        <f>+F56+F61+F67</f>
        <v>0</v>
      </c>
      <c r="G55" s="21">
        <f t="shared" si="0"/>
        <v>0</v>
      </c>
      <c r="H55" s="21">
        <f>+H56+H61+H67</f>
        <v>0</v>
      </c>
      <c r="I55" s="21">
        <f t="shared" si="1"/>
        <v>0</v>
      </c>
    </row>
    <row r="56" spans="2:9" x14ac:dyDescent="0.55000000000000004">
      <c r="B56" s="88"/>
      <c r="C56" s="88"/>
      <c r="D56" s="38" t="s">
        <v>453</v>
      </c>
      <c r="E56" s="21">
        <f>+E57+E58+E59+E60</f>
        <v>0</v>
      </c>
      <c r="F56" s="21">
        <f>+F57+F58+F59+F60</f>
        <v>0</v>
      </c>
      <c r="G56" s="21">
        <f t="shared" si="0"/>
        <v>0</v>
      </c>
      <c r="H56" s="21">
        <f>+H57+H58+H59+H60</f>
        <v>0</v>
      </c>
      <c r="I56" s="21">
        <f t="shared" si="1"/>
        <v>0</v>
      </c>
    </row>
    <row r="57" spans="2:9" x14ac:dyDescent="0.55000000000000004">
      <c r="B57" s="88"/>
      <c r="C57" s="88"/>
      <c r="D57" s="38" t="s">
        <v>454</v>
      </c>
      <c r="E57" s="21"/>
      <c r="F57" s="21"/>
      <c r="G57" s="21">
        <f t="shared" si="0"/>
        <v>0</v>
      </c>
      <c r="H57" s="21"/>
      <c r="I57" s="21">
        <f t="shared" si="1"/>
        <v>0</v>
      </c>
    </row>
    <row r="58" spans="2:9" x14ac:dyDescent="0.55000000000000004">
      <c r="B58" s="88"/>
      <c r="C58" s="88"/>
      <c r="D58" s="38" t="s">
        <v>430</v>
      </c>
      <c r="E58" s="21"/>
      <c r="F58" s="21"/>
      <c r="G58" s="21">
        <f t="shared" si="0"/>
        <v>0</v>
      </c>
      <c r="H58" s="21"/>
      <c r="I58" s="21">
        <f t="shared" si="1"/>
        <v>0</v>
      </c>
    </row>
    <row r="59" spans="2:9" x14ac:dyDescent="0.55000000000000004">
      <c r="B59" s="88"/>
      <c r="C59" s="88"/>
      <c r="D59" s="38" t="s">
        <v>444</v>
      </c>
      <c r="E59" s="21"/>
      <c r="F59" s="21"/>
      <c r="G59" s="21">
        <f t="shared" si="0"/>
        <v>0</v>
      </c>
      <c r="H59" s="21"/>
      <c r="I59" s="21">
        <f t="shared" si="1"/>
        <v>0</v>
      </c>
    </row>
    <row r="60" spans="2:9" x14ac:dyDescent="0.55000000000000004">
      <c r="B60" s="88"/>
      <c r="C60" s="88"/>
      <c r="D60" s="38" t="s">
        <v>452</v>
      </c>
      <c r="E60" s="21"/>
      <c r="F60" s="21"/>
      <c r="G60" s="21">
        <f t="shared" si="0"/>
        <v>0</v>
      </c>
      <c r="H60" s="21"/>
      <c r="I60" s="21">
        <f t="shared" si="1"/>
        <v>0</v>
      </c>
    </row>
    <row r="61" spans="2:9" x14ac:dyDescent="0.55000000000000004">
      <c r="B61" s="88"/>
      <c r="C61" s="88"/>
      <c r="D61" s="38" t="s">
        <v>455</v>
      </c>
      <c r="E61" s="21">
        <f>+E62+E63+E64+E65+E66</f>
        <v>0</v>
      </c>
      <c r="F61" s="21">
        <f>+F62+F63+F64+F65+F66</f>
        <v>0</v>
      </c>
      <c r="G61" s="21">
        <f t="shared" si="0"/>
        <v>0</v>
      </c>
      <c r="H61" s="21">
        <f>+H62+H63+H64+H65+H66</f>
        <v>0</v>
      </c>
      <c r="I61" s="21">
        <f t="shared" si="1"/>
        <v>0</v>
      </c>
    </row>
    <row r="62" spans="2:9" x14ac:dyDescent="0.55000000000000004">
      <c r="B62" s="88"/>
      <c r="C62" s="88"/>
      <c r="D62" s="38" t="s">
        <v>456</v>
      </c>
      <c r="E62" s="21"/>
      <c r="F62" s="21"/>
      <c r="G62" s="21">
        <f t="shared" si="0"/>
        <v>0</v>
      </c>
      <c r="H62" s="21"/>
      <c r="I62" s="21">
        <f t="shared" si="1"/>
        <v>0</v>
      </c>
    </row>
    <row r="63" spans="2:9" x14ac:dyDescent="0.55000000000000004">
      <c r="B63" s="88"/>
      <c r="C63" s="88"/>
      <c r="D63" s="38" t="s">
        <v>444</v>
      </c>
      <c r="E63" s="21"/>
      <c r="F63" s="21"/>
      <c r="G63" s="21">
        <f t="shared" si="0"/>
        <v>0</v>
      </c>
      <c r="H63" s="21"/>
      <c r="I63" s="21">
        <f t="shared" si="1"/>
        <v>0</v>
      </c>
    </row>
    <row r="64" spans="2:9" x14ac:dyDescent="0.55000000000000004">
      <c r="B64" s="88"/>
      <c r="C64" s="88"/>
      <c r="D64" s="38" t="s">
        <v>446</v>
      </c>
      <c r="E64" s="21"/>
      <c r="F64" s="21"/>
      <c r="G64" s="21">
        <f t="shared" si="0"/>
        <v>0</v>
      </c>
      <c r="H64" s="21"/>
      <c r="I64" s="21">
        <f t="shared" si="1"/>
        <v>0</v>
      </c>
    </row>
    <row r="65" spans="2:9" x14ac:dyDescent="0.55000000000000004">
      <c r="B65" s="88"/>
      <c r="C65" s="88"/>
      <c r="D65" s="38" t="s">
        <v>447</v>
      </c>
      <c r="E65" s="21"/>
      <c r="F65" s="21"/>
      <c r="G65" s="21">
        <f t="shared" si="0"/>
        <v>0</v>
      </c>
      <c r="H65" s="21"/>
      <c r="I65" s="21">
        <f t="shared" si="1"/>
        <v>0</v>
      </c>
    </row>
    <row r="66" spans="2:9" x14ac:dyDescent="0.55000000000000004">
      <c r="B66" s="88"/>
      <c r="C66" s="88"/>
      <c r="D66" s="38" t="s">
        <v>452</v>
      </c>
      <c r="E66" s="21"/>
      <c r="F66" s="21"/>
      <c r="G66" s="21">
        <f t="shared" si="0"/>
        <v>0</v>
      </c>
      <c r="H66" s="21"/>
      <c r="I66" s="21">
        <f t="shared" si="1"/>
        <v>0</v>
      </c>
    </row>
    <row r="67" spans="2:9" x14ac:dyDescent="0.55000000000000004">
      <c r="B67" s="88"/>
      <c r="C67" s="88"/>
      <c r="D67" s="38" t="s">
        <v>445</v>
      </c>
      <c r="E67" s="21">
        <f>+E68+E69+E70</f>
        <v>0</v>
      </c>
      <c r="F67" s="21">
        <f>+F68+F69+F70</f>
        <v>0</v>
      </c>
      <c r="G67" s="21">
        <f t="shared" si="0"/>
        <v>0</v>
      </c>
      <c r="H67" s="21">
        <f>+H68+H69+H70</f>
        <v>0</v>
      </c>
      <c r="I67" s="21">
        <f t="shared" si="1"/>
        <v>0</v>
      </c>
    </row>
    <row r="68" spans="2:9" x14ac:dyDescent="0.55000000000000004">
      <c r="B68" s="88"/>
      <c r="C68" s="88"/>
      <c r="D68" s="38" t="s">
        <v>456</v>
      </c>
      <c r="E68" s="21"/>
      <c r="F68" s="21"/>
      <c r="G68" s="21">
        <f t="shared" si="0"/>
        <v>0</v>
      </c>
      <c r="H68" s="21"/>
      <c r="I68" s="21">
        <f t="shared" si="1"/>
        <v>0</v>
      </c>
    </row>
    <row r="69" spans="2:9" x14ac:dyDescent="0.55000000000000004">
      <c r="B69" s="88"/>
      <c r="C69" s="88"/>
      <c r="D69" s="38" t="s">
        <v>444</v>
      </c>
      <c r="E69" s="21"/>
      <c r="F69" s="21"/>
      <c r="G69" s="21">
        <f t="shared" si="0"/>
        <v>0</v>
      </c>
      <c r="H69" s="21"/>
      <c r="I69" s="21">
        <f t="shared" si="1"/>
        <v>0</v>
      </c>
    </row>
    <row r="70" spans="2:9" x14ac:dyDescent="0.55000000000000004">
      <c r="B70" s="88"/>
      <c r="C70" s="88"/>
      <c r="D70" s="38" t="s">
        <v>452</v>
      </c>
      <c r="E70" s="21"/>
      <c r="F70" s="21"/>
      <c r="G70" s="21">
        <f t="shared" si="0"/>
        <v>0</v>
      </c>
      <c r="H70" s="21"/>
      <c r="I70" s="21">
        <f t="shared" si="1"/>
        <v>0</v>
      </c>
    </row>
    <row r="71" spans="2:9" x14ac:dyDescent="0.55000000000000004">
      <c r="B71" s="88"/>
      <c r="C71" s="88"/>
      <c r="D71" s="38" t="s">
        <v>327</v>
      </c>
      <c r="E71" s="21">
        <f>+E72+E75+E76</f>
        <v>0</v>
      </c>
      <c r="F71" s="21">
        <f>+F72+F75+F76</f>
        <v>0</v>
      </c>
      <c r="G71" s="21">
        <f t="shared" si="0"/>
        <v>0</v>
      </c>
      <c r="H71" s="21">
        <f>+H72+H75+H76</f>
        <v>0</v>
      </c>
      <c r="I71" s="21">
        <f t="shared" si="1"/>
        <v>0</v>
      </c>
    </row>
    <row r="72" spans="2:9" x14ac:dyDescent="0.55000000000000004">
      <c r="B72" s="88"/>
      <c r="C72" s="88"/>
      <c r="D72" s="38" t="s">
        <v>457</v>
      </c>
      <c r="E72" s="21">
        <f>+E73+E74</f>
        <v>0</v>
      </c>
      <c r="F72" s="21">
        <f>+F73+F74</f>
        <v>0</v>
      </c>
      <c r="G72" s="21">
        <f t="shared" ref="G72:G135" si="2">+E72+F72</f>
        <v>0</v>
      </c>
      <c r="H72" s="21">
        <f>+H73+H74</f>
        <v>0</v>
      </c>
      <c r="I72" s="21">
        <f t="shared" ref="I72:I135" si="3">G72-ABS(H72)</f>
        <v>0</v>
      </c>
    </row>
    <row r="73" spans="2:9" x14ac:dyDescent="0.55000000000000004">
      <c r="B73" s="88"/>
      <c r="C73" s="88"/>
      <c r="D73" s="38" t="s">
        <v>454</v>
      </c>
      <c r="E73" s="21"/>
      <c r="F73" s="21"/>
      <c r="G73" s="21">
        <f t="shared" si="2"/>
        <v>0</v>
      </c>
      <c r="H73" s="21"/>
      <c r="I73" s="21">
        <f t="shared" si="3"/>
        <v>0</v>
      </c>
    </row>
    <row r="74" spans="2:9" x14ac:dyDescent="0.55000000000000004">
      <c r="B74" s="88"/>
      <c r="C74" s="88"/>
      <c r="D74" s="38" t="s">
        <v>430</v>
      </c>
      <c r="E74" s="21"/>
      <c r="F74" s="21"/>
      <c r="G74" s="21">
        <f t="shared" si="2"/>
        <v>0</v>
      </c>
      <c r="H74" s="21"/>
      <c r="I74" s="21">
        <f t="shared" si="3"/>
        <v>0</v>
      </c>
    </row>
    <row r="75" spans="2:9" x14ac:dyDescent="0.55000000000000004">
      <c r="B75" s="88"/>
      <c r="C75" s="88"/>
      <c r="D75" s="38" t="s">
        <v>458</v>
      </c>
      <c r="E75" s="21"/>
      <c r="F75" s="21"/>
      <c r="G75" s="21">
        <f t="shared" si="2"/>
        <v>0</v>
      </c>
      <c r="H75" s="21"/>
      <c r="I75" s="21">
        <f t="shared" si="3"/>
        <v>0</v>
      </c>
    </row>
    <row r="76" spans="2:9" x14ac:dyDescent="0.55000000000000004">
      <c r="B76" s="88"/>
      <c r="C76" s="88"/>
      <c r="D76" s="38" t="s">
        <v>445</v>
      </c>
      <c r="E76" s="21">
        <f>+E77+E78+E79+E80+E81</f>
        <v>0</v>
      </c>
      <c r="F76" s="21">
        <f>+F77+F78+F79+F80+F81</f>
        <v>0</v>
      </c>
      <c r="G76" s="21">
        <f t="shared" si="2"/>
        <v>0</v>
      </c>
      <c r="H76" s="21">
        <f>+H77+H78+H79+H80+H81</f>
        <v>0</v>
      </c>
      <c r="I76" s="21">
        <f t="shared" si="3"/>
        <v>0</v>
      </c>
    </row>
    <row r="77" spans="2:9" x14ac:dyDescent="0.55000000000000004">
      <c r="B77" s="88"/>
      <c r="C77" s="88"/>
      <c r="D77" s="38" t="s">
        <v>446</v>
      </c>
      <c r="E77" s="21"/>
      <c r="F77" s="21"/>
      <c r="G77" s="21">
        <f t="shared" si="2"/>
        <v>0</v>
      </c>
      <c r="H77" s="21"/>
      <c r="I77" s="21">
        <f t="shared" si="3"/>
        <v>0</v>
      </c>
    </row>
    <row r="78" spans="2:9" x14ac:dyDescent="0.55000000000000004">
      <c r="B78" s="88"/>
      <c r="C78" s="88"/>
      <c r="D78" s="38" t="s">
        <v>447</v>
      </c>
      <c r="E78" s="21"/>
      <c r="F78" s="21"/>
      <c r="G78" s="21">
        <f t="shared" si="2"/>
        <v>0</v>
      </c>
      <c r="H78" s="21"/>
      <c r="I78" s="21">
        <f t="shared" si="3"/>
        <v>0</v>
      </c>
    </row>
    <row r="79" spans="2:9" x14ac:dyDescent="0.55000000000000004">
      <c r="B79" s="88"/>
      <c r="C79" s="88"/>
      <c r="D79" s="38" t="s">
        <v>450</v>
      </c>
      <c r="E79" s="21"/>
      <c r="F79" s="21"/>
      <c r="G79" s="21">
        <f t="shared" si="2"/>
        <v>0</v>
      </c>
      <c r="H79" s="21"/>
      <c r="I79" s="21">
        <f t="shared" si="3"/>
        <v>0</v>
      </c>
    </row>
    <row r="80" spans="2:9" x14ac:dyDescent="0.55000000000000004">
      <c r="B80" s="88"/>
      <c r="C80" s="88"/>
      <c r="D80" s="38" t="s">
        <v>451</v>
      </c>
      <c r="E80" s="21"/>
      <c r="F80" s="21"/>
      <c r="G80" s="21">
        <f t="shared" si="2"/>
        <v>0</v>
      </c>
      <c r="H80" s="21"/>
      <c r="I80" s="21">
        <f t="shared" si="3"/>
        <v>0</v>
      </c>
    </row>
    <row r="81" spans="2:9" x14ac:dyDescent="0.55000000000000004">
      <c r="B81" s="88"/>
      <c r="C81" s="88"/>
      <c r="D81" s="38" t="s">
        <v>452</v>
      </c>
      <c r="E81" s="21"/>
      <c r="F81" s="21"/>
      <c r="G81" s="21">
        <f t="shared" si="2"/>
        <v>0</v>
      </c>
      <c r="H81" s="21"/>
      <c r="I81" s="21">
        <f t="shared" si="3"/>
        <v>0</v>
      </c>
    </row>
    <row r="82" spans="2:9" x14ac:dyDescent="0.55000000000000004">
      <c r="B82" s="88"/>
      <c r="C82" s="88"/>
      <c r="D82" s="38" t="s">
        <v>328</v>
      </c>
      <c r="E82" s="21">
        <f>+E83+E86+E89+E92+E95+E96+E100+E101</f>
        <v>0</v>
      </c>
      <c r="F82" s="21">
        <f>+F83+F86+F89+F92+F95+F96+F100+F101</f>
        <v>0</v>
      </c>
      <c r="G82" s="21">
        <f t="shared" si="2"/>
        <v>0</v>
      </c>
      <c r="H82" s="21">
        <f>+H83+H86+H89+H92+H95+H96+H100+H101</f>
        <v>0</v>
      </c>
      <c r="I82" s="21">
        <f t="shared" si="3"/>
        <v>0</v>
      </c>
    </row>
    <row r="83" spans="2:9" x14ac:dyDescent="0.55000000000000004">
      <c r="B83" s="88"/>
      <c r="C83" s="88"/>
      <c r="D83" s="38" t="s">
        <v>459</v>
      </c>
      <c r="E83" s="21">
        <f>+E84+E85</f>
        <v>0</v>
      </c>
      <c r="F83" s="21">
        <f>+F84+F85</f>
        <v>0</v>
      </c>
      <c r="G83" s="21">
        <f t="shared" si="2"/>
        <v>0</v>
      </c>
      <c r="H83" s="21">
        <f>+H84+H85</f>
        <v>0</v>
      </c>
      <c r="I83" s="21">
        <f t="shared" si="3"/>
        <v>0</v>
      </c>
    </row>
    <row r="84" spans="2:9" x14ac:dyDescent="0.55000000000000004">
      <c r="B84" s="88"/>
      <c r="C84" s="88"/>
      <c r="D84" s="38" t="s">
        <v>460</v>
      </c>
      <c r="E84" s="21"/>
      <c r="F84" s="21"/>
      <c r="G84" s="21">
        <f t="shared" si="2"/>
        <v>0</v>
      </c>
      <c r="H84" s="21"/>
      <c r="I84" s="21">
        <f t="shared" si="3"/>
        <v>0</v>
      </c>
    </row>
    <row r="85" spans="2:9" x14ac:dyDescent="0.55000000000000004">
      <c r="B85" s="88"/>
      <c r="C85" s="88"/>
      <c r="D85" s="38" t="s">
        <v>424</v>
      </c>
      <c r="E85" s="21"/>
      <c r="F85" s="21"/>
      <c r="G85" s="21">
        <f t="shared" si="2"/>
        <v>0</v>
      </c>
      <c r="H85" s="21"/>
      <c r="I85" s="21">
        <f t="shared" si="3"/>
        <v>0</v>
      </c>
    </row>
    <row r="86" spans="2:9" x14ac:dyDescent="0.55000000000000004">
      <c r="B86" s="88"/>
      <c r="C86" s="88"/>
      <c r="D86" s="38" t="s">
        <v>461</v>
      </c>
      <c r="E86" s="21">
        <f>+E87+E88</f>
        <v>0</v>
      </c>
      <c r="F86" s="21">
        <f>+F87+F88</f>
        <v>0</v>
      </c>
      <c r="G86" s="21">
        <f t="shared" si="2"/>
        <v>0</v>
      </c>
      <c r="H86" s="21">
        <f>+H87+H88</f>
        <v>0</v>
      </c>
      <c r="I86" s="21">
        <f t="shared" si="3"/>
        <v>0</v>
      </c>
    </row>
    <row r="87" spans="2:9" x14ac:dyDescent="0.55000000000000004">
      <c r="B87" s="88"/>
      <c r="C87" s="88"/>
      <c r="D87" s="38" t="s">
        <v>462</v>
      </c>
      <c r="E87" s="21"/>
      <c r="F87" s="21"/>
      <c r="G87" s="21">
        <f t="shared" si="2"/>
        <v>0</v>
      </c>
      <c r="H87" s="21"/>
      <c r="I87" s="21">
        <f t="shared" si="3"/>
        <v>0</v>
      </c>
    </row>
    <row r="88" spans="2:9" x14ac:dyDescent="0.55000000000000004">
      <c r="B88" s="88"/>
      <c r="C88" s="88"/>
      <c r="D88" s="38" t="s">
        <v>424</v>
      </c>
      <c r="E88" s="21"/>
      <c r="F88" s="21"/>
      <c r="G88" s="21">
        <f t="shared" si="2"/>
        <v>0</v>
      </c>
      <c r="H88" s="21"/>
      <c r="I88" s="21">
        <f t="shared" si="3"/>
        <v>0</v>
      </c>
    </row>
    <row r="89" spans="2:9" x14ac:dyDescent="0.55000000000000004">
      <c r="B89" s="88"/>
      <c r="C89" s="88"/>
      <c r="D89" s="38" t="s">
        <v>463</v>
      </c>
      <c r="E89" s="21">
        <f>+E90+E91</f>
        <v>0</v>
      </c>
      <c r="F89" s="21">
        <f>+F90+F91</f>
        <v>0</v>
      </c>
      <c r="G89" s="21">
        <f t="shared" si="2"/>
        <v>0</v>
      </c>
      <c r="H89" s="21">
        <f>+H90+H91</f>
        <v>0</v>
      </c>
      <c r="I89" s="21">
        <f t="shared" si="3"/>
        <v>0</v>
      </c>
    </row>
    <row r="90" spans="2:9" x14ac:dyDescent="0.55000000000000004">
      <c r="B90" s="88"/>
      <c r="C90" s="88"/>
      <c r="D90" s="38" t="s">
        <v>464</v>
      </c>
      <c r="E90" s="21"/>
      <c r="F90" s="21"/>
      <c r="G90" s="21">
        <f t="shared" si="2"/>
        <v>0</v>
      </c>
      <c r="H90" s="21"/>
      <c r="I90" s="21">
        <f t="shared" si="3"/>
        <v>0</v>
      </c>
    </row>
    <row r="91" spans="2:9" x14ac:dyDescent="0.55000000000000004">
      <c r="B91" s="88"/>
      <c r="C91" s="88"/>
      <c r="D91" s="38" t="s">
        <v>424</v>
      </c>
      <c r="E91" s="21"/>
      <c r="F91" s="21"/>
      <c r="G91" s="21">
        <f t="shared" si="2"/>
        <v>0</v>
      </c>
      <c r="H91" s="21"/>
      <c r="I91" s="21">
        <f t="shared" si="3"/>
        <v>0</v>
      </c>
    </row>
    <row r="92" spans="2:9" x14ac:dyDescent="0.55000000000000004">
      <c r="B92" s="88"/>
      <c r="C92" s="88"/>
      <c r="D92" s="38" t="s">
        <v>465</v>
      </c>
      <c r="E92" s="21">
        <f>+E93+E94</f>
        <v>0</v>
      </c>
      <c r="F92" s="21">
        <f>+F93+F94</f>
        <v>0</v>
      </c>
      <c r="G92" s="21">
        <f t="shared" si="2"/>
        <v>0</v>
      </c>
      <c r="H92" s="21">
        <f>+H93+H94</f>
        <v>0</v>
      </c>
      <c r="I92" s="21">
        <f t="shared" si="3"/>
        <v>0</v>
      </c>
    </row>
    <row r="93" spans="2:9" x14ac:dyDescent="0.55000000000000004">
      <c r="B93" s="88"/>
      <c r="C93" s="88"/>
      <c r="D93" s="38" t="s">
        <v>466</v>
      </c>
      <c r="E93" s="21"/>
      <c r="F93" s="21"/>
      <c r="G93" s="21">
        <f t="shared" si="2"/>
        <v>0</v>
      </c>
      <c r="H93" s="21"/>
      <c r="I93" s="21">
        <f t="shared" si="3"/>
        <v>0</v>
      </c>
    </row>
    <row r="94" spans="2:9" x14ac:dyDescent="0.55000000000000004">
      <c r="B94" s="88"/>
      <c r="C94" s="88"/>
      <c r="D94" s="38" t="s">
        <v>424</v>
      </c>
      <c r="E94" s="21"/>
      <c r="F94" s="21"/>
      <c r="G94" s="21">
        <f t="shared" si="2"/>
        <v>0</v>
      </c>
      <c r="H94" s="21"/>
      <c r="I94" s="21">
        <f t="shared" si="3"/>
        <v>0</v>
      </c>
    </row>
    <row r="95" spans="2:9" x14ac:dyDescent="0.55000000000000004">
      <c r="B95" s="88"/>
      <c r="C95" s="88"/>
      <c r="D95" s="38" t="s">
        <v>467</v>
      </c>
      <c r="E95" s="21"/>
      <c r="F95" s="21"/>
      <c r="G95" s="21">
        <f t="shared" si="2"/>
        <v>0</v>
      </c>
      <c r="H95" s="21"/>
      <c r="I95" s="21">
        <f t="shared" si="3"/>
        <v>0</v>
      </c>
    </row>
    <row r="96" spans="2:9" x14ac:dyDescent="0.55000000000000004">
      <c r="B96" s="88"/>
      <c r="C96" s="88"/>
      <c r="D96" s="38" t="s">
        <v>433</v>
      </c>
      <c r="E96" s="21">
        <f>+E97+E98+E99</f>
        <v>0</v>
      </c>
      <c r="F96" s="21">
        <f>+F97+F98+F99</f>
        <v>0</v>
      </c>
      <c r="G96" s="21">
        <f t="shared" si="2"/>
        <v>0</v>
      </c>
      <c r="H96" s="21">
        <f>+H97+H98+H99</f>
        <v>0</v>
      </c>
      <c r="I96" s="21">
        <f t="shared" si="3"/>
        <v>0</v>
      </c>
    </row>
    <row r="97" spans="2:9" x14ac:dyDescent="0.55000000000000004">
      <c r="B97" s="88"/>
      <c r="C97" s="88"/>
      <c r="D97" s="38" t="s">
        <v>468</v>
      </c>
      <c r="E97" s="21"/>
      <c r="F97" s="21"/>
      <c r="G97" s="21">
        <f t="shared" si="2"/>
        <v>0</v>
      </c>
      <c r="H97" s="21"/>
      <c r="I97" s="21">
        <f t="shared" si="3"/>
        <v>0</v>
      </c>
    </row>
    <row r="98" spans="2:9" x14ac:dyDescent="0.55000000000000004">
      <c r="B98" s="88"/>
      <c r="C98" s="88"/>
      <c r="D98" s="38" t="s">
        <v>469</v>
      </c>
      <c r="E98" s="21"/>
      <c r="F98" s="21"/>
      <c r="G98" s="21">
        <f t="shared" si="2"/>
        <v>0</v>
      </c>
      <c r="H98" s="21"/>
      <c r="I98" s="21">
        <f t="shared" si="3"/>
        <v>0</v>
      </c>
    </row>
    <row r="99" spans="2:9" x14ac:dyDescent="0.55000000000000004">
      <c r="B99" s="88"/>
      <c r="C99" s="88"/>
      <c r="D99" s="38" t="s">
        <v>444</v>
      </c>
      <c r="E99" s="21"/>
      <c r="F99" s="21"/>
      <c r="G99" s="21">
        <f t="shared" si="2"/>
        <v>0</v>
      </c>
      <c r="H99" s="21"/>
      <c r="I99" s="21">
        <f t="shared" si="3"/>
        <v>0</v>
      </c>
    </row>
    <row r="100" spans="2:9" x14ac:dyDescent="0.55000000000000004">
      <c r="B100" s="88"/>
      <c r="C100" s="88"/>
      <c r="D100" s="38" t="s">
        <v>458</v>
      </c>
      <c r="E100" s="21"/>
      <c r="F100" s="21"/>
      <c r="G100" s="21">
        <f t="shared" si="2"/>
        <v>0</v>
      </c>
      <c r="H100" s="21"/>
      <c r="I100" s="21">
        <f t="shared" si="3"/>
        <v>0</v>
      </c>
    </row>
    <row r="101" spans="2:9" x14ac:dyDescent="0.55000000000000004">
      <c r="B101" s="88"/>
      <c r="C101" s="88"/>
      <c r="D101" s="38" t="s">
        <v>445</v>
      </c>
      <c r="E101" s="21">
        <f>+E102+E103+E104+E105+E106</f>
        <v>0</v>
      </c>
      <c r="F101" s="21">
        <f>+F102+F103+F104+F105+F106</f>
        <v>0</v>
      </c>
      <c r="G101" s="21">
        <f t="shared" si="2"/>
        <v>0</v>
      </c>
      <c r="H101" s="21">
        <f>+H102+H103+H104+H105+H106</f>
        <v>0</v>
      </c>
      <c r="I101" s="21">
        <f t="shared" si="3"/>
        <v>0</v>
      </c>
    </row>
    <row r="102" spans="2:9" x14ac:dyDescent="0.55000000000000004">
      <c r="B102" s="88"/>
      <c r="C102" s="88"/>
      <c r="D102" s="38" t="s">
        <v>446</v>
      </c>
      <c r="E102" s="21"/>
      <c r="F102" s="21"/>
      <c r="G102" s="21">
        <f t="shared" si="2"/>
        <v>0</v>
      </c>
      <c r="H102" s="21"/>
      <c r="I102" s="21">
        <f t="shared" si="3"/>
        <v>0</v>
      </c>
    </row>
    <row r="103" spans="2:9" x14ac:dyDescent="0.55000000000000004">
      <c r="B103" s="88"/>
      <c r="C103" s="88"/>
      <c r="D103" s="38" t="s">
        <v>447</v>
      </c>
      <c r="E103" s="21"/>
      <c r="F103" s="21"/>
      <c r="G103" s="21">
        <f t="shared" si="2"/>
        <v>0</v>
      </c>
      <c r="H103" s="21"/>
      <c r="I103" s="21">
        <f t="shared" si="3"/>
        <v>0</v>
      </c>
    </row>
    <row r="104" spans="2:9" x14ac:dyDescent="0.55000000000000004">
      <c r="B104" s="88"/>
      <c r="C104" s="88"/>
      <c r="D104" s="38" t="s">
        <v>450</v>
      </c>
      <c r="E104" s="21"/>
      <c r="F104" s="21"/>
      <c r="G104" s="21">
        <f t="shared" si="2"/>
        <v>0</v>
      </c>
      <c r="H104" s="21"/>
      <c r="I104" s="21">
        <f t="shared" si="3"/>
        <v>0</v>
      </c>
    </row>
    <row r="105" spans="2:9" x14ac:dyDescent="0.55000000000000004">
      <c r="B105" s="88"/>
      <c r="C105" s="88"/>
      <c r="D105" s="38" t="s">
        <v>451</v>
      </c>
      <c r="E105" s="21"/>
      <c r="F105" s="21"/>
      <c r="G105" s="21">
        <f t="shared" si="2"/>
        <v>0</v>
      </c>
      <c r="H105" s="21"/>
      <c r="I105" s="21">
        <f t="shared" si="3"/>
        <v>0</v>
      </c>
    </row>
    <row r="106" spans="2:9" x14ac:dyDescent="0.55000000000000004">
      <c r="B106" s="88"/>
      <c r="C106" s="88"/>
      <c r="D106" s="38" t="s">
        <v>452</v>
      </c>
      <c r="E106" s="21"/>
      <c r="F106" s="21"/>
      <c r="G106" s="21">
        <f t="shared" si="2"/>
        <v>0</v>
      </c>
      <c r="H106" s="21"/>
      <c r="I106" s="21">
        <f t="shared" si="3"/>
        <v>0</v>
      </c>
    </row>
    <row r="107" spans="2:9" x14ac:dyDescent="0.55000000000000004">
      <c r="B107" s="88"/>
      <c r="C107" s="88"/>
      <c r="D107" s="38" t="s">
        <v>329</v>
      </c>
      <c r="E107" s="21"/>
      <c r="F107" s="21"/>
      <c r="G107" s="21">
        <f t="shared" si="2"/>
        <v>0</v>
      </c>
      <c r="H107" s="21"/>
      <c r="I107" s="21">
        <f t="shared" si="3"/>
        <v>0</v>
      </c>
    </row>
    <row r="108" spans="2:9" x14ac:dyDescent="0.55000000000000004">
      <c r="B108" s="88"/>
      <c r="C108" s="88"/>
      <c r="D108" s="38" t="s">
        <v>330</v>
      </c>
      <c r="E108" s="21">
        <f>+E109+E118+E123+E124+E128+E131+E137</f>
        <v>12189720</v>
      </c>
      <c r="F108" s="21">
        <f>+F109+F118+F123+F124+F128+F131+F137</f>
        <v>6802340</v>
      </c>
      <c r="G108" s="21">
        <f t="shared" si="2"/>
        <v>18992060</v>
      </c>
      <c r="H108" s="21">
        <f>+H109+H118+H123+H124+H128+H131+H137</f>
        <v>0</v>
      </c>
      <c r="I108" s="21">
        <f t="shared" si="3"/>
        <v>18992060</v>
      </c>
    </row>
    <row r="109" spans="2:9" x14ac:dyDescent="0.55000000000000004">
      <c r="B109" s="88"/>
      <c r="C109" s="88"/>
      <c r="D109" s="38" t="s">
        <v>470</v>
      </c>
      <c r="E109" s="21">
        <f>+E110+E111+E112+E113+E114+E115+E116+E117</f>
        <v>6655752</v>
      </c>
      <c r="F109" s="21">
        <f>+F110+F111+F112+F113+F114+F115+F116+F117</f>
        <v>0</v>
      </c>
      <c r="G109" s="21">
        <f t="shared" si="2"/>
        <v>6655752</v>
      </c>
      <c r="H109" s="21">
        <f>+H110+H111+H112+H113+H114+H115+H116+H117</f>
        <v>0</v>
      </c>
      <c r="I109" s="21">
        <f t="shared" si="3"/>
        <v>6655752</v>
      </c>
    </row>
    <row r="110" spans="2:9" x14ac:dyDescent="0.55000000000000004">
      <c r="B110" s="88"/>
      <c r="C110" s="88"/>
      <c r="D110" s="38" t="s">
        <v>471</v>
      </c>
      <c r="E110" s="21"/>
      <c r="F110" s="21"/>
      <c r="G110" s="21">
        <f t="shared" si="2"/>
        <v>0</v>
      </c>
      <c r="H110" s="21"/>
      <c r="I110" s="21">
        <f t="shared" si="3"/>
        <v>0</v>
      </c>
    </row>
    <row r="111" spans="2:9" x14ac:dyDescent="0.55000000000000004">
      <c r="B111" s="88"/>
      <c r="C111" s="88"/>
      <c r="D111" s="38" t="s">
        <v>472</v>
      </c>
      <c r="E111" s="21"/>
      <c r="F111" s="21"/>
      <c r="G111" s="21">
        <f t="shared" si="2"/>
        <v>0</v>
      </c>
      <c r="H111" s="21"/>
      <c r="I111" s="21">
        <f t="shared" si="3"/>
        <v>0</v>
      </c>
    </row>
    <row r="112" spans="2:9" x14ac:dyDescent="0.55000000000000004">
      <c r="B112" s="88"/>
      <c r="C112" s="88"/>
      <c r="D112" s="38" t="s">
        <v>473</v>
      </c>
      <c r="E112" s="21">
        <v>6655752</v>
      </c>
      <c r="F112" s="21"/>
      <c r="G112" s="21">
        <f t="shared" si="2"/>
        <v>6655752</v>
      </c>
      <c r="H112" s="21"/>
      <c r="I112" s="21">
        <f t="shared" si="3"/>
        <v>6655752</v>
      </c>
    </row>
    <row r="113" spans="2:9" x14ac:dyDescent="0.55000000000000004">
      <c r="B113" s="88"/>
      <c r="C113" s="88"/>
      <c r="D113" s="38" t="s">
        <v>474</v>
      </c>
      <c r="E113" s="21"/>
      <c r="F113" s="21"/>
      <c r="G113" s="21">
        <f t="shared" si="2"/>
        <v>0</v>
      </c>
      <c r="H113" s="21"/>
      <c r="I113" s="21">
        <f t="shared" si="3"/>
        <v>0</v>
      </c>
    </row>
    <row r="114" spans="2:9" x14ac:dyDescent="0.55000000000000004">
      <c r="B114" s="88"/>
      <c r="C114" s="88"/>
      <c r="D114" s="38" t="s">
        <v>475</v>
      </c>
      <c r="E114" s="21"/>
      <c r="F114" s="21"/>
      <c r="G114" s="21">
        <f t="shared" si="2"/>
        <v>0</v>
      </c>
      <c r="H114" s="21"/>
      <c r="I114" s="21">
        <f t="shared" si="3"/>
        <v>0</v>
      </c>
    </row>
    <row r="115" spans="2:9" x14ac:dyDescent="0.55000000000000004">
      <c r="B115" s="88"/>
      <c r="C115" s="88"/>
      <c r="D115" s="38" t="s">
        <v>476</v>
      </c>
      <c r="E115" s="21"/>
      <c r="F115" s="21"/>
      <c r="G115" s="21">
        <f t="shared" si="2"/>
        <v>0</v>
      </c>
      <c r="H115" s="21"/>
      <c r="I115" s="21">
        <f t="shared" si="3"/>
        <v>0</v>
      </c>
    </row>
    <row r="116" spans="2:9" x14ac:dyDescent="0.55000000000000004">
      <c r="B116" s="88"/>
      <c r="C116" s="88"/>
      <c r="D116" s="38" t="s">
        <v>477</v>
      </c>
      <c r="E116" s="21"/>
      <c r="F116" s="21"/>
      <c r="G116" s="21">
        <f t="shared" si="2"/>
        <v>0</v>
      </c>
      <c r="H116" s="21"/>
      <c r="I116" s="21">
        <f t="shared" si="3"/>
        <v>0</v>
      </c>
    </row>
    <row r="117" spans="2:9" x14ac:dyDescent="0.55000000000000004">
      <c r="B117" s="88"/>
      <c r="C117" s="88"/>
      <c r="D117" s="38" t="s">
        <v>478</v>
      </c>
      <c r="E117" s="21"/>
      <c r="F117" s="21"/>
      <c r="G117" s="21">
        <f t="shared" si="2"/>
        <v>0</v>
      </c>
      <c r="H117" s="21"/>
      <c r="I117" s="21">
        <f t="shared" si="3"/>
        <v>0</v>
      </c>
    </row>
    <row r="118" spans="2:9" x14ac:dyDescent="0.55000000000000004">
      <c r="B118" s="88"/>
      <c r="C118" s="88"/>
      <c r="D118" s="38" t="s">
        <v>479</v>
      </c>
      <c r="E118" s="21">
        <f>+E119+E120+E121+E122</f>
        <v>0</v>
      </c>
      <c r="F118" s="21">
        <f>+F119+F120+F121+F122</f>
        <v>0</v>
      </c>
      <c r="G118" s="21">
        <f t="shared" si="2"/>
        <v>0</v>
      </c>
      <c r="H118" s="21">
        <f>+H119+H120+H121+H122</f>
        <v>0</v>
      </c>
      <c r="I118" s="21">
        <f t="shared" si="3"/>
        <v>0</v>
      </c>
    </row>
    <row r="119" spans="2:9" x14ac:dyDescent="0.55000000000000004">
      <c r="B119" s="88"/>
      <c r="C119" s="88"/>
      <c r="D119" s="38" t="s">
        <v>480</v>
      </c>
      <c r="E119" s="21"/>
      <c r="F119" s="21"/>
      <c r="G119" s="21">
        <f t="shared" si="2"/>
        <v>0</v>
      </c>
      <c r="H119" s="21"/>
      <c r="I119" s="21">
        <f t="shared" si="3"/>
        <v>0</v>
      </c>
    </row>
    <row r="120" spans="2:9" x14ac:dyDescent="0.55000000000000004">
      <c r="B120" s="88"/>
      <c r="C120" s="88"/>
      <c r="D120" s="38" t="s">
        <v>481</v>
      </c>
      <c r="E120" s="21"/>
      <c r="F120" s="21"/>
      <c r="G120" s="21">
        <f t="shared" si="2"/>
        <v>0</v>
      </c>
      <c r="H120" s="21"/>
      <c r="I120" s="21">
        <f t="shared" si="3"/>
        <v>0</v>
      </c>
    </row>
    <row r="121" spans="2:9" x14ac:dyDescent="0.55000000000000004">
      <c r="B121" s="88"/>
      <c r="C121" s="88"/>
      <c r="D121" s="38" t="s">
        <v>482</v>
      </c>
      <c r="E121" s="21"/>
      <c r="F121" s="21"/>
      <c r="G121" s="21">
        <f t="shared" si="2"/>
        <v>0</v>
      </c>
      <c r="H121" s="21"/>
      <c r="I121" s="21">
        <f t="shared" si="3"/>
        <v>0</v>
      </c>
    </row>
    <row r="122" spans="2:9" x14ac:dyDescent="0.55000000000000004">
      <c r="B122" s="88"/>
      <c r="C122" s="88"/>
      <c r="D122" s="38" t="s">
        <v>483</v>
      </c>
      <c r="E122" s="21"/>
      <c r="F122" s="21"/>
      <c r="G122" s="21">
        <f t="shared" si="2"/>
        <v>0</v>
      </c>
      <c r="H122" s="21"/>
      <c r="I122" s="21">
        <f t="shared" si="3"/>
        <v>0</v>
      </c>
    </row>
    <row r="123" spans="2:9" x14ac:dyDescent="0.55000000000000004">
      <c r="B123" s="88"/>
      <c r="C123" s="88"/>
      <c r="D123" s="38" t="s">
        <v>484</v>
      </c>
      <c r="E123" s="21">
        <v>4403968</v>
      </c>
      <c r="F123" s="21"/>
      <c r="G123" s="21">
        <f t="shared" si="2"/>
        <v>4403968</v>
      </c>
      <c r="H123" s="21"/>
      <c r="I123" s="21">
        <f t="shared" si="3"/>
        <v>4403968</v>
      </c>
    </row>
    <row r="124" spans="2:9" x14ac:dyDescent="0.55000000000000004">
      <c r="B124" s="88"/>
      <c r="C124" s="88"/>
      <c r="D124" s="38" t="s">
        <v>485</v>
      </c>
      <c r="E124" s="21">
        <f>+E125+E126+E127</f>
        <v>1130000</v>
      </c>
      <c r="F124" s="21">
        <f>+F125+F126+F127</f>
        <v>0</v>
      </c>
      <c r="G124" s="21">
        <f t="shared" si="2"/>
        <v>1130000</v>
      </c>
      <c r="H124" s="21">
        <f>+H125+H126+H127</f>
        <v>0</v>
      </c>
      <c r="I124" s="21">
        <f t="shared" si="3"/>
        <v>1130000</v>
      </c>
    </row>
    <row r="125" spans="2:9" x14ac:dyDescent="0.55000000000000004">
      <c r="B125" s="88"/>
      <c r="C125" s="88"/>
      <c r="D125" s="38" t="s">
        <v>486</v>
      </c>
      <c r="E125" s="21">
        <v>1130000</v>
      </c>
      <c r="F125" s="21"/>
      <c r="G125" s="21">
        <f t="shared" si="2"/>
        <v>1130000</v>
      </c>
      <c r="H125" s="21"/>
      <c r="I125" s="21">
        <f t="shared" si="3"/>
        <v>1130000</v>
      </c>
    </row>
    <row r="126" spans="2:9" x14ac:dyDescent="0.55000000000000004">
      <c r="B126" s="88"/>
      <c r="C126" s="88"/>
      <c r="D126" s="38" t="s">
        <v>487</v>
      </c>
      <c r="E126" s="21"/>
      <c r="F126" s="21"/>
      <c r="G126" s="21">
        <f t="shared" si="2"/>
        <v>0</v>
      </c>
      <c r="H126" s="21"/>
      <c r="I126" s="21">
        <f t="shared" si="3"/>
        <v>0</v>
      </c>
    </row>
    <row r="127" spans="2:9" x14ac:dyDescent="0.55000000000000004">
      <c r="B127" s="88"/>
      <c r="C127" s="88"/>
      <c r="D127" s="38" t="s">
        <v>488</v>
      </c>
      <c r="E127" s="21"/>
      <c r="F127" s="21"/>
      <c r="G127" s="21">
        <f t="shared" si="2"/>
        <v>0</v>
      </c>
      <c r="H127" s="21"/>
      <c r="I127" s="21">
        <f t="shared" si="3"/>
        <v>0</v>
      </c>
    </row>
    <row r="128" spans="2:9" x14ac:dyDescent="0.55000000000000004">
      <c r="B128" s="88"/>
      <c r="C128" s="88"/>
      <c r="D128" s="38" t="s">
        <v>489</v>
      </c>
      <c r="E128" s="21">
        <f>+E129+E130</f>
        <v>0</v>
      </c>
      <c r="F128" s="21">
        <f>+F129+F130</f>
        <v>6802340</v>
      </c>
      <c r="G128" s="21">
        <f t="shared" si="2"/>
        <v>6802340</v>
      </c>
      <c r="H128" s="21">
        <f>+H129+H130</f>
        <v>0</v>
      </c>
      <c r="I128" s="21">
        <f t="shared" si="3"/>
        <v>6802340</v>
      </c>
    </row>
    <row r="129" spans="2:9" x14ac:dyDescent="0.55000000000000004">
      <c r="B129" s="88"/>
      <c r="C129" s="88"/>
      <c r="D129" s="38" t="s">
        <v>424</v>
      </c>
      <c r="E129" s="21"/>
      <c r="F129" s="21">
        <v>6802340</v>
      </c>
      <c r="G129" s="21">
        <f t="shared" si="2"/>
        <v>6802340</v>
      </c>
      <c r="H129" s="21"/>
      <c r="I129" s="21">
        <f t="shared" si="3"/>
        <v>6802340</v>
      </c>
    </row>
    <row r="130" spans="2:9" x14ac:dyDescent="0.55000000000000004">
      <c r="B130" s="88"/>
      <c r="C130" s="88"/>
      <c r="D130" s="38" t="s">
        <v>490</v>
      </c>
      <c r="E130" s="21"/>
      <c r="F130" s="21"/>
      <c r="G130" s="21">
        <f t="shared" si="2"/>
        <v>0</v>
      </c>
      <c r="H130" s="21"/>
      <c r="I130" s="21">
        <f t="shared" si="3"/>
        <v>0</v>
      </c>
    </row>
    <row r="131" spans="2:9" x14ac:dyDescent="0.55000000000000004">
      <c r="B131" s="88"/>
      <c r="C131" s="88"/>
      <c r="D131" s="38" t="s">
        <v>445</v>
      </c>
      <c r="E131" s="21">
        <f>+E132+E133+E134+E135+E136</f>
        <v>0</v>
      </c>
      <c r="F131" s="21">
        <f>+F132+F133+F134+F135+F136</f>
        <v>0</v>
      </c>
      <c r="G131" s="21">
        <f t="shared" si="2"/>
        <v>0</v>
      </c>
      <c r="H131" s="21">
        <f>+H132+H133+H134+H135+H136</f>
        <v>0</v>
      </c>
      <c r="I131" s="21">
        <f t="shared" si="3"/>
        <v>0</v>
      </c>
    </row>
    <row r="132" spans="2:9" x14ac:dyDescent="0.55000000000000004">
      <c r="B132" s="88"/>
      <c r="C132" s="88"/>
      <c r="D132" s="38" t="s">
        <v>446</v>
      </c>
      <c r="E132" s="21"/>
      <c r="F132" s="21"/>
      <c r="G132" s="21">
        <f t="shared" si="2"/>
        <v>0</v>
      </c>
      <c r="H132" s="21"/>
      <c r="I132" s="21">
        <f t="shared" si="3"/>
        <v>0</v>
      </c>
    </row>
    <row r="133" spans="2:9" x14ac:dyDescent="0.55000000000000004">
      <c r="B133" s="88"/>
      <c r="C133" s="88"/>
      <c r="D133" s="38" t="s">
        <v>447</v>
      </c>
      <c r="E133" s="21"/>
      <c r="F133" s="21"/>
      <c r="G133" s="21">
        <f t="shared" si="2"/>
        <v>0</v>
      </c>
      <c r="H133" s="21"/>
      <c r="I133" s="21">
        <f t="shared" si="3"/>
        <v>0</v>
      </c>
    </row>
    <row r="134" spans="2:9" x14ac:dyDescent="0.55000000000000004">
      <c r="B134" s="88"/>
      <c r="C134" s="88"/>
      <c r="D134" s="38" t="s">
        <v>450</v>
      </c>
      <c r="E134" s="21"/>
      <c r="F134" s="21"/>
      <c r="G134" s="21">
        <f t="shared" si="2"/>
        <v>0</v>
      </c>
      <c r="H134" s="21"/>
      <c r="I134" s="21">
        <f t="shared" si="3"/>
        <v>0</v>
      </c>
    </row>
    <row r="135" spans="2:9" x14ac:dyDescent="0.55000000000000004">
      <c r="B135" s="88"/>
      <c r="C135" s="88"/>
      <c r="D135" s="38" t="s">
        <v>451</v>
      </c>
      <c r="E135" s="21"/>
      <c r="F135" s="21"/>
      <c r="G135" s="21">
        <f t="shared" si="2"/>
        <v>0</v>
      </c>
      <c r="H135" s="21"/>
      <c r="I135" s="21">
        <f t="shared" si="3"/>
        <v>0</v>
      </c>
    </row>
    <row r="136" spans="2:9" x14ac:dyDescent="0.55000000000000004">
      <c r="B136" s="88"/>
      <c r="C136" s="88"/>
      <c r="D136" s="38" t="s">
        <v>452</v>
      </c>
      <c r="E136" s="21"/>
      <c r="F136" s="21"/>
      <c r="G136" s="21">
        <f t="shared" ref="G136:G199" si="4">+E136+F136</f>
        <v>0</v>
      </c>
      <c r="H136" s="21"/>
      <c r="I136" s="21">
        <f t="shared" ref="I136:I199" si="5">G136-ABS(H136)</f>
        <v>0</v>
      </c>
    </row>
    <row r="137" spans="2:9" x14ac:dyDescent="0.55000000000000004">
      <c r="B137" s="88"/>
      <c r="C137" s="88"/>
      <c r="D137" s="38" t="s">
        <v>149</v>
      </c>
      <c r="E137" s="21"/>
      <c r="F137" s="21"/>
      <c r="G137" s="21">
        <f t="shared" si="4"/>
        <v>0</v>
      </c>
      <c r="H137" s="21"/>
      <c r="I137" s="21">
        <f t="shared" si="5"/>
        <v>0</v>
      </c>
    </row>
    <row r="138" spans="2:9" x14ac:dyDescent="0.55000000000000004">
      <c r="B138" s="88"/>
      <c r="C138" s="88"/>
      <c r="D138" s="38" t="s">
        <v>331</v>
      </c>
      <c r="E138" s="21">
        <f>+E139+E142+E143+E144</f>
        <v>0</v>
      </c>
      <c r="F138" s="21">
        <f>+F139+F142+F143+F144</f>
        <v>0</v>
      </c>
      <c r="G138" s="21">
        <f t="shared" si="4"/>
        <v>0</v>
      </c>
      <c r="H138" s="21">
        <f>+H139+H142+H143+H144</f>
        <v>0</v>
      </c>
      <c r="I138" s="21">
        <f t="shared" si="5"/>
        <v>0</v>
      </c>
    </row>
    <row r="139" spans="2:9" x14ac:dyDescent="0.55000000000000004">
      <c r="B139" s="88"/>
      <c r="C139" s="88"/>
      <c r="D139" s="38" t="s">
        <v>457</v>
      </c>
      <c r="E139" s="21">
        <f>+E140+E141</f>
        <v>0</v>
      </c>
      <c r="F139" s="21">
        <f>+F140+F141</f>
        <v>0</v>
      </c>
      <c r="G139" s="21">
        <f t="shared" si="4"/>
        <v>0</v>
      </c>
      <c r="H139" s="21">
        <f>+H140+H141</f>
        <v>0</v>
      </c>
      <c r="I139" s="21">
        <f t="shared" si="5"/>
        <v>0</v>
      </c>
    </row>
    <row r="140" spans="2:9" x14ac:dyDescent="0.55000000000000004">
      <c r="B140" s="88"/>
      <c r="C140" s="88"/>
      <c r="D140" s="38" t="s">
        <v>454</v>
      </c>
      <c r="E140" s="21"/>
      <c r="F140" s="21"/>
      <c r="G140" s="21">
        <f t="shared" si="4"/>
        <v>0</v>
      </c>
      <c r="H140" s="21"/>
      <c r="I140" s="21">
        <f t="shared" si="5"/>
        <v>0</v>
      </c>
    </row>
    <row r="141" spans="2:9" x14ac:dyDescent="0.55000000000000004">
      <c r="B141" s="88"/>
      <c r="C141" s="88"/>
      <c r="D141" s="38" t="s">
        <v>430</v>
      </c>
      <c r="E141" s="21"/>
      <c r="F141" s="21"/>
      <c r="G141" s="21">
        <f t="shared" si="4"/>
        <v>0</v>
      </c>
      <c r="H141" s="21"/>
      <c r="I141" s="21">
        <f t="shared" si="5"/>
        <v>0</v>
      </c>
    </row>
    <row r="142" spans="2:9" x14ac:dyDescent="0.55000000000000004">
      <c r="B142" s="88"/>
      <c r="C142" s="88"/>
      <c r="D142" s="38" t="s">
        <v>491</v>
      </c>
      <c r="E142" s="21"/>
      <c r="F142" s="21"/>
      <c r="G142" s="21">
        <f t="shared" si="4"/>
        <v>0</v>
      </c>
      <c r="H142" s="21"/>
      <c r="I142" s="21">
        <f t="shared" si="5"/>
        <v>0</v>
      </c>
    </row>
    <row r="143" spans="2:9" x14ac:dyDescent="0.55000000000000004">
      <c r="B143" s="88"/>
      <c r="C143" s="88"/>
      <c r="D143" s="38" t="s">
        <v>484</v>
      </c>
      <c r="E143" s="21"/>
      <c r="F143" s="21"/>
      <c r="G143" s="21">
        <f t="shared" si="4"/>
        <v>0</v>
      </c>
      <c r="H143" s="21"/>
      <c r="I143" s="21">
        <f t="shared" si="5"/>
        <v>0</v>
      </c>
    </row>
    <row r="144" spans="2:9" x14ac:dyDescent="0.55000000000000004">
      <c r="B144" s="88"/>
      <c r="C144" s="88"/>
      <c r="D144" s="38" t="s">
        <v>445</v>
      </c>
      <c r="E144" s="21">
        <f>+E145+E146+E147+E148+E149</f>
        <v>0</v>
      </c>
      <c r="F144" s="21">
        <f>+F145+F146+F147+F148+F149</f>
        <v>0</v>
      </c>
      <c r="G144" s="21">
        <f t="shared" si="4"/>
        <v>0</v>
      </c>
      <c r="H144" s="21">
        <f>+H145+H146+H147+H148+H149</f>
        <v>0</v>
      </c>
      <c r="I144" s="21">
        <f t="shared" si="5"/>
        <v>0</v>
      </c>
    </row>
    <row r="145" spans="2:9" x14ac:dyDescent="0.55000000000000004">
      <c r="B145" s="88"/>
      <c r="C145" s="88"/>
      <c r="D145" s="38" t="s">
        <v>446</v>
      </c>
      <c r="E145" s="21"/>
      <c r="F145" s="21"/>
      <c r="G145" s="21">
        <f t="shared" si="4"/>
        <v>0</v>
      </c>
      <c r="H145" s="21"/>
      <c r="I145" s="21">
        <f t="shared" si="5"/>
        <v>0</v>
      </c>
    </row>
    <row r="146" spans="2:9" x14ac:dyDescent="0.55000000000000004">
      <c r="B146" s="88"/>
      <c r="C146" s="88"/>
      <c r="D146" s="38" t="s">
        <v>447</v>
      </c>
      <c r="E146" s="21"/>
      <c r="F146" s="21"/>
      <c r="G146" s="21">
        <f t="shared" si="4"/>
        <v>0</v>
      </c>
      <c r="H146" s="21"/>
      <c r="I146" s="21">
        <f t="shared" si="5"/>
        <v>0</v>
      </c>
    </row>
    <row r="147" spans="2:9" x14ac:dyDescent="0.55000000000000004">
      <c r="B147" s="88"/>
      <c r="C147" s="88"/>
      <c r="D147" s="38" t="s">
        <v>450</v>
      </c>
      <c r="E147" s="21"/>
      <c r="F147" s="21"/>
      <c r="G147" s="21">
        <f t="shared" si="4"/>
        <v>0</v>
      </c>
      <c r="H147" s="21"/>
      <c r="I147" s="21">
        <f t="shared" si="5"/>
        <v>0</v>
      </c>
    </row>
    <row r="148" spans="2:9" x14ac:dyDescent="0.55000000000000004">
      <c r="B148" s="88"/>
      <c r="C148" s="88"/>
      <c r="D148" s="38" t="s">
        <v>451</v>
      </c>
      <c r="E148" s="21"/>
      <c r="F148" s="21"/>
      <c r="G148" s="21">
        <f t="shared" si="4"/>
        <v>0</v>
      </c>
      <c r="H148" s="21"/>
      <c r="I148" s="21">
        <f t="shared" si="5"/>
        <v>0</v>
      </c>
    </row>
    <row r="149" spans="2:9" x14ac:dyDescent="0.55000000000000004">
      <c r="B149" s="88"/>
      <c r="C149" s="88"/>
      <c r="D149" s="38" t="s">
        <v>452</v>
      </c>
      <c r="E149" s="21"/>
      <c r="F149" s="21"/>
      <c r="G149" s="21">
        <f t="shared" si="4"/>
        <v>0</v>
      </c>
      <c r="H149" s="21"/>
      <c r="I149" s="21">
        <f t="shared" si="5"/>
        <v>0</v>
      </c>
    </row>
    <row r="150" spans="2:9" x14ac:dyDescent="0.55000000000000004">
      <c r="B150" s="88"/>
      <c r="C150" s="88"/>
      <c r="D150" s="38" t="s">
        <v>332</v>
      </c>
      <c r="E150" s="21">
        <f>+E151+E152+E153+E154+E155+E156+E157+E158+E159+E160+E163+E169</f>
        <v>0</v>
      </c>
      <c r="F150" s="21">
        <f>+F151+F152+F153+F154+F155+F156+F157+F158+F159+F160+F163+F169</f>
        <v>0</v>
      </c>
      <c r="G150" s="21">
        <f t="shared" si="4"/>
        <v>0</v>
      </c>
      <c r="H150" s="21">
        <f>+H151+H152+H153+H154+H155+H156+H157+H158+H159+H160+H163+H169</f>
        <v>0</v>
      </c>
      <c r="I150" s="21">
        <f t="shared" si="5"/>
        <v>0</v>
      </c>
    </row>
    <row r="151" spans="2:9" x14ac:dyDescent="0.55000000000000004">
      <c r="B151" s="88"/>
      <c r="C151" s="88"/>
      <c r="D151" s="38" t="s">
        <v>492</v>
      </c>
      <c r="E151" s="21"/>
      <c r="F151" s="21"/>
      <c r="G151" s="21">
        <f t="shared" si="4"/>
        <v>0</v>
      </c>
      <c r="H151" s="21"/>
      <c r="I151" s="21">
        <f t="shared" si="5"/>
        <v>0</v>
      </c>
    </row>
    <row r="152" spans="2:9" x14ac:dyDescent="0.55000000000000004">
      <c r="B152" s="88"/>
      <c r="C152" s="88"/>
      <c r="D152" s="38" t="s">
        <v>493</v>
      </c>
      <c r="E152" s="21"/>
      <c r="F152" s="21"/>
      <c r="G152" s="21">
        <f t="shared" si="4"/>
        <v>0</v>
      </c>
      <c r="H152" s="21"/>
      <c r="I152" s="21">
        <f t="shared" si="5"/>
        <v>0</v>
      </c>
    </row>
    <row r="153" spans="2:9" x14ac:dyDescent="0.55000000000000004">
      <c r="B153" s="88"/>
      <c r="C153" s="88"/>
      <c r="D153" s="38" t="s">
        <v>494</v>
      </c>
      <c r="E153" s="21"/>
      <c r="F153" s="21"/>
      <c r="G153" s="21">
        <f t="shared" si="4"/>
        <v>0</v>
      </c>
      <c r="H153" s="21"/>
      <c r="I153" s="21">
        <f t="shared" si="5"/>
        <v>0</v>
      </c>
    </row>
    <row r="154" spans="2:9" x14ac:dyDescent="0.55000000000000004">
      <c r="B154" s="88"/>
      <c r="C154" s="88"/>
      <c r="D154" s="38" t="s">
        <v>495</v>
      </c>
      <c r="E154" s="21"/>
      <c r="F154" s="21"/>
      <c r="G154" s="21">
        <f t="shared" si="4"/>
        <v>0</v>
      </c>
      <c r="H154" s="21"/>
      <c r="I154" s="21">
        <f t="shared" si="5"/>
        <v>0</v>
      </c>
    </row>
    <row r="155" spans="2:9" x14ac:dyDescent="0.55000000000000004">
      <c r="B155" s="88"/>
      <c r="C155" s="88"/>
      <c r="D155" s="38" t="s">
        <v>496</v>
      </c>
      <c r="E155" s="21"/>
      <c r="F155" s="21"/>
      <c r="G155" s="21">
        <f t="shared" si="4"/>
        <v>0</v>
      </c>
      <c r="H155" s="21"/>
      <c r="I155" s="21">
        <f t="shared" si="5"/>
        <v>0</v>
      </c>
    </row>
    <row r="156" spans="2:9" x14ac:dyDescent="0.55000000000000004">
      <c r="B156" s="88"/>
      <c r="C156" s="88"/>
      <c r="D156" s="38" t="s">
        <v>497</v>
      </c>
      <c r="E156" s="21"/>
      <c r="F156" s="21"/>
      <c r="G156" s="21">
        <f t="shared" si="4"/>
        <v>0</v>
      </c>
      <c r="H156" s="21"/>
      <c r="I156" s="21">
        <f t="shared" si="5"/>
        <v>0</v>
      </c>
    </row>
    <row r="157" spans="2:9" x14ac:dyDescent="0.55000000000000004">
      <c r="B157" s="88"/>
      <c r="C157" s="88"/>
      <c r="D157" s="38" t="s">
        <v>498</v>
      </c>
      <c r="E157" s="21"/>
      <c r="F157" s="21"/>
      <c r="G157" s="21">
        <f t="shared" si="4"/>
        <v>0</v>
      </c>
      <c r="H157" s="21"/>
      <c r="I157" s="21">
        <f t="shared" si="5"/>
        <v>0</v>
      </c>
    </row>
    <row r="158" spans="2:9" x14ac:dyDescent="0.55000000000000004">
      <c r="B158" s="88"/>
      <c r="C158" s="88"/>
      <c r="D158" s="38" t="s">
        <v>499</v>
      </c>
      <c r="E158" s="21"/>
      <c r="F158" s="21"/>
      <c r="G158" s="21">
        <f t="shared" si="4"/>
        <v>0</v>
      </c>
      <c r="H158" s="21"/>
      <c r="I158" s="21">
        <f t="shared" si="5"/>
        <v>0</v>
      </c>
    </row>
    <row r="159" spans="2:9" x14ac:dyDescent="0.55000000000000004">
      <c r="B159" s="88"/>
      <c r="C159" s="88"/>
      <c r="D159" s="38" t="s">
        <v>500</v>
      </c>
      <c r="E159" s="21"/>
      <c r="F159" s="21"/>
      <c r="G159" s="21">
        <f t="shared" si="4"/>
        <v>0</v>
      </c>
      <c r="H159" s="21"/>
      <c r="I159" s="21">
        <f t="shared" si="5"/>
        <v>0</v>
      </c>
    </row>
    <row r="160" spans="2:9" x14ac:dyDescent="0.55000000000000004">
      <c r="B160" s="88"/>
      <c r="C160" s="88"/>
      <c r="D160" s="38" t="s">
        <v>501</v>
      </c>
      <c r="E160" s="21">
        <f>+E161+E162</f>
        <v>0</v>
      </c>
      <c r="F160" s="21">
        <f>+F161+F162</f>
        <v>0</v>
      </c>
      <c r="G160" s="21">
        <f t="shared" si="4"/>
        <v>0</v>
      </c>
      <c r="H160" s="21">
        <f>+H161+H162</f>
        <v>0</v>
      </c>
      <c r="I160" s="21">
        <f t="shared" si="5"/>
        <v>0</v>
      </c>
    </row>
    <row r="161" spans="2:9" x14ac:dyDescent="0.55000000000000004">
      <c r="B161" s="88"/>
      <c r="C161" s="88"/>
      <c r="D161" s="38" t="s">
        <v>502</v>
      </c>
      <c r="E161" s="21"/>
      <c r="F161" s="21"/>
      <c r="G161" s="21">
        <f t="shared" si="4"/>
        <v>0</v>
      </c>
      <c r="H161" s="21"/>
      <c r="I161" s="21">
        <f t="shared" si="5"/>
        <v>0</v>
      </c>
    </row>
    <row r="162" spans="2:9" x14ac:dyDescent="0.55000000000000004">
      <c r="B162" s="88"/>
      <c r="C162" s="88"/>
      <c r="D162" s="38" t="s">
        <v>503</v>
      </c>
      <c r="E162" s="21"/>
      <c r="F162" s="21"/>
      <c r="G162" s="21">
        <f t="shared" si="4"/>
        <v>0</v>
      </c>
      <c r="H162" s="21"/>
      <c r="I162" s="21">
        <f t="shared" si="5"/>
        <v>0</v>
      </c>
    </row>
    <row r="163" spans="2:9" x14ac:dyDescent="0.55000000000000004">
      <c r="B163" s="88"/>
      <c r="C163" s="88"/>
      <c r="D163" s="38" t="s">
        <v>504</v>
      </c>
      <c r="E163" s="21">
        <f>+E164+E165+E166+E167+E168</f>
        <v>0</v>
      </c>
      <c r="F163" s="21">
        <f>+F164+F165+F166+F167+F168</f>
        <v>0</v>
      </c>
      <c r="G163" s="21">
        <f t="shared" si="4"/>
        <v>0</v>
      </c>
      <c r="H163" s="21">
        <f>+H164+H165+H166+H167+H168</f>
        <v>0</v>
      </c>
      <c r="I163" s="21">
        <f t="shared" si="5"/>
        <v>0</v>
      </c>
    </row>
    <row r="164" spans="2:9" x14ac:dyDescent="0.55000000000000004">
      <c r="B164" s="88"/>
      <c r="C164" s="88"/>
      <c r="D164" s="38" t="s">
        <v>446</v>
      </c>
      <c r="E164" s="21"/>
      <c r="F164" s="21"/>
      <c r="G164" s="21">
        <f t="shared" si="4"/>
        <v>0</v>
      </c>
      <c r="H164" s="21"/>
      <c r="I164" s="21">
        <f t="shared" si="5"/>
        <v>0</v>
      </c>
    </row>
    <row r="165" spans="2:9" x14ac:dyDescent="0.55000000000000004">
      <c r="B165" s="88"/>
      <c r="C165" s="88"/>
      <c r="D165" s="38" t="s">
        <v>447</v>
      </c>
      <c r="E165" s="21"/>
      <c r="F165" s="21"/>
      <c r="G165" s="21">
        <f t="shared" si="4"/>
        <v>0</v>
      </c>
      <c r="H165" s="21"/>
      <c r="I165" s="21">
        <f t="shared" si="5"/>
        <v>0</v>
      </c>
    </row>
    <row r="166" spans="2:9" x14ac:dyDescent="0.55000000000000004">
      <c r="B166" s="88"/>
      <c r="C166" s="88"/>
      <c r="D166" s="38" t="s">
        <v>450</v>
      </c>
      <c r="E166" s="21"/>
      <c r="F166" s="21"/>
      <c r="G166" s="21">
        <f t="shared" si="4"/>
        <v>0</v>
      </c>
      <c r="H166" s="21"/>
      <c r="I166" s="21">
        <f t="shared" si="5"/>
        <v>0</v>
      </c>
    </row>
    <row r="167" spans="2:9" x14ac:dyDescent="0.55000000000000004">
      <c r="B167" s="88"/>
      <c r="C167" s="88"/>
      <c r="D167" s="38" t="s">
        <v>451</v>
      </c>
      <c r="E167" s="21"/>
      <c r="F167" s="21"/>
      <c r="G167" s="21">
        <f t="shared" si="4"/>
        <v>0</v>
      </c>
      <c r="H167" s="21"/>
      <c r="I167" s="21">
        <f t="shared" si="5"/>
        <v>0</v>
      </c>
    </row>
    <row r="168" spans="2:9" x14ac:dyDescent="0.55000000000000004">
      <c r="B168" s="88"/>
      <c r="C168" s="88"/>
      <c r="D168" s="38" t="s">
        <v>505</v>
      </c>
      <c r="E168" s="21"/>
      <c r="F168" s="21"/>
      <c r="G168" s="21">
        <f t="shared" si="4"/>
        <v>0</v>
      </c>
      <c r="H168" s="21"/>
      <c r="I168" s="21">
        <f t="shared" si="5"/>
        <v>0</v>
      </c>
    </row>
    <row r="169" spans="2:9" x14ac:dyDescent="0.55000000000000004">
      <c r="B169" s="88"/>
      <c r="C169" s="88"/>
      <c r="D169" s="38" t="s">
        <v>149</v>
      </c>
      <c r="E169" s="21"/>
      <c r="F169" s="21"/>
      <c r="G169" s="21">
        <f t="shared" si="4"/>
        <v>0</v>
      </c>
      <c r="H169" s="21"/>
      <c r="I169" s="21">
        <f t="shared" si="5"/>
        <v>0</v>
      </c>
    </row>
    <row r="170" spans="2:9" x14ac:dyDescent="0.55000000000000004">
      <c r="B170" s="88"/>
      <c r="C170" s="88"/>
      <c r="D170" s="38" t="s">
        <v>333</v>
      </c>
      <c r="E170" s="21">
        <f>+E171</f>
        <v>0</v>
      </c>
      <c r="F170" s="21">
        <f>+F171</f>
        <v>0</v>
      </c>
      <c r="G170" s="21">
        <f t="shared" si="4"/>
        <v>0</v>
      </c>
      <c r="H170" s="21">
        <f>+H171</f>
        <v>0</v>
      </c>
      <c r="I170" s="21">
        <f t="shared" si="5"/>
        <v>0</v>
      </c>
    </row>
    <row r="171" spans="2:9" x14ac:dyDescent="0.55000000000000004">
      <c r="B171" s="88"/>
      <c r="C171" s="88"/>
      <c r="D171" s="38" t="s">
        <v>445</v>
      </c>
      <c r="E171" s="21">
        <f>+E172+E173</f>
        <v>0</v>
      </c>
      <c r="F171" s="21">
        <f>+F172+F173</f>
        <v>0</v>
      </c>
      <c r="G171" s="21">
        <f t="shared" si="4"/>
        <v>0</v>
      </c>
      <c r="H171" s="21">
        <f>+H172+H173</f>
        <v>0</v>
      </c>
      <c r="I171" s="21">
        <f t="shared" si="5"/>
        <v>0</v>
      </c>
    </row>
    <row r="172" spans="2:9" x14ac:dyDescent="0.55000000000000004">
      <c r="B172" s="88"/>
      <c r="C172" s="88"/>
      <c r="D172" s="38" t="s">
        <v>506</v>
      </c>
      <c r="E172" s="21"/>
      <c r="F172" s="21"/>
      <c r="G172" s="21">
        <f t="shared" si="4"/>
        <v>0</v>
      </c>
      <c r="H172" s="21"/>
      <c r="I172" s="21">
        <f t="shared" si="5"/>
        <v>0</v>
      </c>
    </row>
    <row r="173" spans="2:9" x14ac:dyDescent="0.55000000000000004">
      <c r="B173" s="88"/>
      <c r="C173" s="88"/>
      <c r="D173" s="38" t="s">
        <v>507</v>
      </c>
      <c r="E173" s="21"/>
      <c r="F173" s="21"/>
      <c r="G173" s="21">
        <f t="shared" si="4"/>
        <v>0</v>
      </c>
      <c r="H173" s="21"/>
      <c r="I173" s="21">
        <f t="shared" si="5"/>
        <v>0</v>
      </c>
    </row>
    <row r="174" spans="2:9" x14ac:dyDescent="0.55000000000000004">
      <c r="B174" s="88"/>
      <c r="C174" s="88"/>
      <c r="D174" s="38" t="s">
        <v>334</v>
      </c>
      <c r="E174" s="21">
        <f>+E175</f>
        <v>0</v>
      </c>
      <c r="F174" s="21">
        <f>+F175</f>
        <v>0</v>
      </c>
      <c r="G174" s="21">
        <f t="shared" si="4"/>
        <v>0</v>
      </c>
      <c r="H174" s="21">
        <f>+H175</f>
        <v>0</v>
      </c>
      <c r="I174" s="21">
        <f t="shared" si="5"/>
        <v>0</v>
      </c>
    </row>
    <row r="175" spans="2:9" x14ac:dyDescent="0.55000000000000004">
      <c r="B175" s="88"/>
      <c r="C175" s="88"/>
      <c r="D175" s="38" t="s">
        <v>445</v>
      </c>
      <c r="E175" s="21">
        <f>+E176+E177</f>
        <v>0</v>
      </c>
      <c r="F175" s="21">
        <f>+F176+F177</f>
        <v>0</v>
      </c>
      <c r="G175" s="21">
        <f t="shared" si="4"/>
        <v>0</v>
      </c>
      <c r="H175" s="21">
        <f>+H176+H177</f>
        <v>0</v>
      </c>
      <c r="I175" s="21">
        <f t="shared" si="5"/>
        <v>0</v>
      </c>
    </row>
    <row r="176" spans="2:9" x14ac:dyDescent="0.55000000000000004">
      <c r="B176" s="88"/>
      <c r="C176" s="88"/>
      <c r="D176" s="38" t="s">
        <v>508</v>
      </c>
      <c r="E176" s="21"/>
      <c r="F176" s="21"/>
      <c r="G176" s="21">
        <f t="shared" si="4"/>
        <v>0</v>
      </c>
      <c r="H176" s="21"/>
      <c r="I176" s="21">
        <f t="shared" si="5"/>
        <v>0</v>
      </c>
    </row>
    <row r="177" spans="2:9" x14ac:dyDescent="0.55000000000000004">
      <c r="B177" s="88"/>
      <c r="C177" s="88"/>
      <c r="D177" s="38" t="s">
        <v>507</v>
      </c>
      <c r="E177" s="21"/>
      <c r="F177" s="21"/>
      <c r="G177" s="21">
        <f t="shared" si="4"/>
        <v>0</v>
      </c>
      <c r="H177" s="21"/>
      <c r="I177" s="21">
        <f t="shared" si="5"/>
        <v>0</v>
      </c>
    </row>
    <row r="178" spans="2:9" x14ac:dyDescent="0.55000000000000004">
      <c r="B178" s="88"/>
      <c r="C178" s="88"/>
      <c r="D178" s="38" t="s">
        <v>335</v>
      </c>
      <c r="E178" s="21">
        <f>+E179</f>
        <v>0</v>
      </c>
      <c r="F178" s="21">
        <f>+F179</f>
        <v>0</v>
      </c>
      <c r="G178" s="21">
        <f t="shared" si="4"/>
        <v>0</v>
      </c>
      <c r="H178" s="21">
        <f>+H179</f>
        <v>0</v>
      </c>
      <c r="I178" s="21">
        <f t="shared" si="5"/>
        <v>0</v>
      </c>
    </row>
    <row r="179" spans="2:9" x14ac:dyDescent="0.55000000000000004">
      <c r="B179" s="88"/>
      <c r="C179" s="88"/>
      <c r="D179" s="38" t="s">
        <v>445</v>
      </c>
      <c r="E179" s="21">
        <f>+E180</f>
        <v>0</v>
      </c>
      <c r="F179" s="21">
        <f>+F180</f>
        <v>0</v>
      </c>
      <c r="G179" s="21">
        <f t="shared" si="4"/>
        <v>0</v>
      </c>
      <c r="H179" s="21">
        <f>+H180</f>
        <v>0</v>
      </c>
      <c r="I179" s="21">
        <f t="shared" si="5"/>
        <v>0</v>
      </c>
    </row>
    <row r="180" spans="2:9" x14ac:dyDescent="0.55000000000000004">
      <c r="B180" s="88"/>
      <c r="C180" s="88"/>
      <c r="D180" s="38" t="s">
        <v>507</v>
      </c>
      <c r="E180" s="21"/>
      <c r="F180" s="21"/>
      <c r="G180" s="21">
        <f t="shared" si="4"/>
        <v>0</v>
      </c>
      <c r="H180" s="21"/>
      <c r="I180" s="21">
        <f t="shared" si="5"/>
        <v>0</v>
      </c>
    </row>
    <row r="181" spans="2:9" x14ac:dyDescent="0.55000000000000004">
      <c r="B181" s="88"/>
      <c r="C181" s="88"/>
      <c r="D181" s="38" t="s">
        <v>336</v>
      </c>
      <c r="E181" s="21">
        <f>+E182</f>
        <v>0</v>
      </c>
      <c r="F181" s="21">
        <f>+F182</f>
        <v>0</v>
      </c>
      <c r="G181" s="21">
        <f t="shared" si="4"/>
        <v>0</v>
      </c>
      <c r="H181" s="21">
        <f>+H182</f>
        <v>0</v>
      </c>
      <c r="I181" s="21">
        <f t="shared" si="5"/>
        <v>0</v>
      </c>
    </row>
    <row r="182" spans="2:9" x14ac:dyDescent="0.55000000000000004">
      <c r="B182" s="88"/>
      <c r="C182" s="88"/>
      <c r="D182" s="38" t="s">
        <v>509</v>
      </c>
      <c r="E182" s="21"/>
      <c r="F182" s="21"/>
      <c r="G182" s="21">
        <f t="shared" si="4"/>
        <v>0</v>
      </c>
      <c r="H182" s="21"/>
      <c r="I182" s="21">
        <f t="shared" si="5"/>
        <v>0</v>
      </c>
    </row>
    <row r="183" spans="2:9" x14ac:dyDescent="0.55000000000000004">
      <c r="B183" s="88"/>
      <c r="C183" s="88"/>
      <c r="D183" s="38" t="s">
        <v>337</v>
      </c>
      <c r="E183" s="21"/>
      <c r="F183" s="21"/>
      <c r="G183" s="21">
        <f t="shared" si="4"/>
        <v>0</v>
      </c>
      <c r="H183" s="21"/>
      <c r="I183" s="21">
        <f t="shared" si="5"/>
        <v>0</v>
      </c>
    </row>
    <row r="184" spans="2:9" x14ac:dyDescent="0.55000000000000004">
      <c r="B184" s="88"/>
      <c r="C184" s="88"/>
      <c r="D184" s="38" t="s">
        <v>338</v>
      </c>
      <c r="E184" s="21"/>
      <c r="F184" s="21"/>
      <c r="G184" s="21">
        <f t="shared" si="4"/>
        <v>0</v>
      </c>
      <c r="H184" s="21"/>
      <c r="I184" s="21">
        <f t="shared" si="5"/>
        <v>0</v>
      </c>
    </row>
    <row r="185" spans="2:9" x14ac:dyDescent="0.55000000000000004">
      <c r="B185" s="88"/>
      <c r="C185" s="89"/>
      <c r="D185" s="42" t="s">
        <v>339</v>
      </c>
      <c r="E185" s="23">
        <f>+E7+E55+E71+E82+E107+E108+E138+E150+E170+E174+E178+E181+E183+E184</f>
        <v>12189720</v>
      </c>
      <c r="F185" s="23">
        <f>+F7+F55+F71+F82+F107+F108+F138+F150+F170+F174+F178+F181+F183+F184</f>
        <v>6802340</v>
      </c>
      <c r="G185" s="23">
        <f t="shared" si="4"/>
        <v>18992060</v>
      </c>
      <c r="H185" s="23">
        <f>+H7+H55+H71+H82+H107+H108+H138+H150+H170+H174+H178+H181+H183+H184</f>
        <v>0</v>
      </c>
      <c r="I185" s="23">
        <f t="shared" si="5"/>
        <v>18992060</v>
      </c>
    </row>
    <row r="186" spans="2:9" x14ac:dyDescent="0.55000000000000004">
      <c r="B186" s="88"/>
      <c r="C186" s="87" t="s">
        <v>340</v>
      </c>
      <c r="D186" s="38" t="s">
        <v>341</v>
      </c>
      <c r="E186" s="21">
        <f>+E187+E188+E189+E190+E191+E192+E193+E194+E195+E196</f>
        <v>11350360</v>
      </c>
      <c r="F186" s="21">
        <f>+F187+F188+F189+F190+F191+F192+F193+F194+F195+F196</f>
        <v>4958131</v>
      </c>
      <c r="G186" s="21">
        <f t="shared" si="4"/>
        <v>16308491</v>
      </c>
      <c r="H186" s="21">
        <f>+H187+H188+H189+H190+H191+H192+H193+H194+H195+H196</f>
        <v>0</v>
      </c>
      <c r="I186" s="21">
        <f t="shared" si="5"/>
        <v>16308491</v>
      </c>
    </row>
    <row r="187" spans="2:9" x14ac:dyDescent="0.55000000000000004">
      <c r="B187" s="88"/>
      <c r="C187" s="88"/>
      <c r="D187" s="38" t="s">
        <v>510</v>
      </c>
      <c r="E187" s="21"/>
      <c r="F187" s="21"/>
      <c r="G187" s="21">
        <f t="shared" si="4"/>
        <v>0</v>
      </c>
      <c r="H187" s="21"/>
      <c r="I187" s="21">
        <f t="shared" si="5"/>
        <v>0</v>
      </c>
    </row>
    <row r="188" spans="2:9" x14ac:dyDescent="0.55000000000000004">
      <c r="B188" s="88"/>
      <c r="C188" s="88"/>
      <c r="D188" s="38" t="s">
        <v>511</v>
      </c>
      <c r="E188" s="21">
        <v>2626700</v>
      </c>
      <c r="F188" s="21">
        <v>781213</v>
      </c>
      <c r="G188" s="21">
        <f t="shared" si="4"/>
        <v>3407913</v>
      </c>
      <c r="H188" s="21"/>
      <c r="I188" s="21">
        <f t="shared" si="5"/>
        <v>3407913</v>
      </c>
    </row>
    <row r="189" spans="2:9" x14ac:dyDescent="0.55000000000000004">
      <c r="B189" s="88"/>
      <c r="C189" s="88"/>
      <c r="D189" s="38" t="s">
        <v>512</v>
      </c>
      <c r="E189" s="21">
        <v>578539</v>
      </c>
      <c r="F189" s="21">
        <v>129043</v>
      </c>
      <c r="G189" s="21">
        <f t="shared" si="4"/>
        <v>707582</v>
      </c>
      <c r="H189" s="21"/>
      <c r="I189" s="21">
        <f t="shared" si="5"/>
        <v>707582</v>
      </c>
    </row>
    <row r="190" spans="2:9" x14ac:dyDescent="0.55000000000000004">
      <c r="B190" s="88"/>
      <c r="C190" s="88"/>
      <c r="D190" s="38" t="s">
        <v>513</v>
      </c>
      <c r="E190" s="21"/>
      <c r="F190" s="21"/>
      <c r="G190" s="21">
        <f t="shared" si="4"/>
        <v>0</v>
      </c>
      <c r="H190" s="21"/>
      <c r="I190" s="21">
        <f t="shared" si="5"/>
        <v>0</v>
      </c>
    </row>
    <row r="191" spans="2:9" x14ac:dyDescent="0.55000000000000004">
      <c r="B191" s="88"/>
      <c r="C191" s="88"/>
      <c r="D191" s="38" t="s">
        <v>514</v>
      </c>
      <c r="E191" s="21"/>
      <c r="F191" s="21"/>
      <c r="G191" s="21">
        <f t="shared" si="4"/>
        <v>0</v>
      </c>
      <c r="H191" s="21"/>
      <c r="I191" s="21">
        <f t="shared" si="5"/>
        <v>0</v>
      </c>
    </row>
    <row r="192" spans="2:9" x14ac:dyDescent="0.55000000000000004">
      <c r="B192" s="88"/>
      <c r="C192" s="88"/>
      <c r="D192" s="38" t="s">
        <v>515</v>
      </c>
      <c r="E192" s="21">
        <v>6600098</v>
      </c>
      <c r="F192" s="21">
        <v>4000418</v>
      </c>
      <c r="G192" s="21">
        <f t="shared" si="4"/>
        <v>10600516</v>
      </c>
      <c r="H192" s="21"/>
      <c r="I192" s="21">
        <f t="shared" si="5"/>
        <v>10600516</v>
      </c>
    </row>
    <row r="193" spans="2:9" x14ac:dyDescent="0.55000000000000004">
      <c r="B193" s="88"/>
      <c r="C193" s="88"/>
      <c r="D193" s="38" t="s">
        <v>516</v>
      </c>
      <c r="E193" s="21"/>
      <c r="F193" s="21"/>
      <c r="G193" s="21">
        <f t="shared" si="4"/>
        <v>0</v>
      </c>
      <c r="H193" s="21"/>
      <c r="I193" s="21">
        <f t="shared" si="5"/>
        <v>0</v>
      </c>
    </row>
    <row r="194" spans="2:9" x14ac:dyDescent="0.55000000000000004">
      <c r="B194" s="88"/>
      <c r="C194" s="88"/>
      <c r="D194" s="38" t="s">
        <v>517</v>
      </c>
      <c r="E194" s="21">
        <v>40253</v>
      </c>
      <c r="F194" s="21"/>
      <c r="G194" s="21">
        <f t="shared" si="4"/>
        <v>40253</v>
      </c>
      <c r="H194" s="21"/>
      <c r="I194" s="21">
        <f t="shared" si="5"/>
        <v>40253</v>
      </c>
    </row>
    <row r="195" spans="2:9" x14ac:dyDescent="0.55000000000000004">
      <c r="B195" s="88"/>
      <c r="C195" s="88"/>
      <c r="D195" s="38" t="s">
        <v>518</v>
      </c>
      <c r="E195" s="21"/>
      <c r="F195" s="21"/>
      <c r="G195" s="21">
        <f t="shared" si="4"/>
        <v>0</v>
      </c>
      <c r="H195" s="21"/>
      <c r="I195" s="21">
        <f t="shared" si="5"/>
        <v>0</v>
      </c>
    </row>
    <row r="196" spans="2:9" x14ac:dyDescent="0.55000000000000004">
      <c r="B196" s="88"/>
      <c r="C196" s="88"/>
      <c r="D196" s="38" t="s">
        <v>519</v>
      </c>
      <c r="E196" s="21">
        <v>1504770</v>
      </c>
      <c r="F196" s="21">
        <v>47457</v>
      </c>
      <c r="G196" s="21">
        <f t="shared" si="4"/>
        <v>1552227</v>
      </c>
      <c r="H196" s="21"/>
      <c r="I196" s="21">
        <f t="shared" si="5"/>
        <v>1552227</v>
      </c>
    </row>
    <row r="197" spans="2:9" x14ac:dyDescent="0.55000000000000004">
      <c r="B197" s="88"/>
      <c r="C197" s="88"/>
      <c r="D197" s="38" t="s">
        <v>342</v>
      </c>
      <c r="E197" s="21">
        <f>+E198+E199+E200+E201+E202+E203+E204+E205+E206+E207+E208+E209+E210+E211+E212+E213+E214+E215+E216+E217+E218+E219+E220+E221+E222+E223+E224+E225</f>
        <v>8304147</v>
      </c>
      <c r="F197" s="21">
        <f>+F198+F199+F200+F201+F202+F203+F204+F205+F206+F207+F208+F209+F210+F211+F212+F213+F214+F215+F216+F217+F218+F219+F220+F221+F222+F223+F224+F225</f>
        <v>1355835</v>
      </c>
      <c r="G197" s="21">
        <f t="shared" si="4"/>
        <v>9659982</v>
      </c>
      <c r="H197" s="21">
        <f>+H198+H199+H200+H201+H202+H203+H204+H205+H206+H207+H208+H209+H210+H211+H212+H213+H214+H215+H216+H217+H218+H219+H220+H221+H222+H223+H224+H225</f>
        <v>0</v>
      </c>
      <c r="I197" s="21">
        <f t="shared" si="5"/>
        <v>9659982</v>
      </c>
    </row>
    <row r="198" spans="2:9" x14ac:dyDescent="0.55000000000000004">
      <c r="B198" s="88"/>
      <c r="C198" s="88"/>
      <c r="D198" s="38" t="s">
        <v>520</v>
      </c>
      <c r="E198" s="21">
        <v>2877162</v>
      </c>
      <c r="F198" s="21">
        <v>719288</v>
      </c>
      <c r="G198" s="21">
        <f t="shared" si="4"/>
        <v>3596450</v>
      </c>
      <c r="H198" s="21"/>
      <c r="I198" s="21">
        <f t="shared" si="5"/>
        <v>3596450</v>
      </c>
    </row>
    <row r="199" spans="2:9" x14ac:dyDescent="0.55000000000000004">
      <c r="B199" s="88"/>
      <c r="C199" s="88"/>
      <c r="D199" s="38" t="s">
        <v>521</v>
      </c>
      <c r="E199" s="21"/>
      <c r="F199" s="21"/>
      <c r="G199" s="21">
        <f t="shared" si="4"/>
        <v>0</v>
      </c>
      <c r="H199" s="21"/>
      <c r="I199" s="21">
        <f t="shared" si="5"/>
        <v>0</v>
      </c>
    </row>
    <row r="200" spans="2:9" x14ac:dyDescent="0.55000000000000004">
      <c r="B200" s="88"/>
      <c r="C200" s="88"/>
      <c r="D200" s="38" t="s">
        <v>522</v>
      </c>
      <c r="E200" s="21"/>
      <c r="F200" s="21"/>
      <c r="G200" s="21">
        <f t="shared" ref="G200:G263" si="6">+E200+F200</f>
        <v>0</v>
      </c>
      <c r="H200" s="21"/>
      <c r="I200" s="21">
        <f t="shared" ref="I200:I263" si="7">G200-ABS(H200)</f>
        <v>0</v>
      </c>
    </row>
    <row r="201" spans="2:9" x14ac:dyDescent="0.55000000000000004">
      <c r="B201" s="88"/>
      <c r="C201" s="88"/>
      <c r="D201" s="38" t="s">
        <v>523</v>
      </c>
      <c r="E201" s="21"/>
      <c r="F201" s="21"/>
      <c r="G201" s="21">
        <f t="shared" si="6"/>
        <v>0</v>
      </c>
      <c r="H201" s="21"/>
      <c r="I201" s="21">
        <f t="shared" si="7"/>
        <v>0</v>
      </c>
    </row>
    <row r="202" spans="2:9" x14ac:dyDescent="0.55000000000000004">
      <c r="B202" s="88"/>
      <c r="C202" s="88"/>
      <c r="D202" s="38" t="s">
        <v>524</v>
      </c>
      <c r="E202" s="21"/>
      <c r="F202" s="21"/>
      <c r="G202" s="21">
        <f t="shared" si="6"/>
        <v>0</v>
      </c>
      <c r="H202" s="21"/>
      <c r="I202" s="21">
        <f t="shared" si="7"/>
        <v>0</v>
      </c>
    </row>
    <row r="203" spans="2:9" x14ac:dyDescent="0.55000000000000004">
      <c r="B203" s="88"/>
      <c r="C203" s="88"/>
      <c r="D203" s="38" t="s">
        <v>525</v>
      </c>
      <c r="E203" s="21"/>
      <c r="F203" s="21"/>
      <c r="G203" s="21">
        <f t="shared" si="6"/>
        <v>0</v>
      </c>
      <c r="H203" s="21"/>
      <c r="I203" s="21">
        <f t="shared" si="7"/>
        <v>0</v>
      </c>
    </row>
    <row r="204" spans="2:9" x14ac:dyDescent="0.55000000000000004">
      <c r="B204" s="88"/>
      <c r="C204" s="88"/>
      <c r="D204" s="38" t="s">
        <v>526</v>
      </c>
      <c r="E204" s="21"/>
      <c r="F204" s="21"/>
      <c r="G204" s="21">
        <f t="shared" si="6"/>
        <v>0</v>
      </c>
      <c r="H204" s="21"/>
      <c r="I204" s="21">
        <f t="shared" si="7"/>
        <v>0</v>
      </c>
    </row>
    <row r="205" spans="2:9" x14ac:dyDescent="0.55000000000000004">
      <c r="B205" s="88"/>
      <c r="C205" s="88"/>
      <c r="D205" s="38" t="s">
        <v>527</v>
      </c>
      <c r="E205" s="21">
        <v>75053</v>
      </c>
      <c r="F205" s="21"/>
      <c r="G205" s="21">
        <f t="shared" si="6"/>
        <v>75053</v>
      </c>
      <c r="H205" s="21"/>
      <c r="I205" s="21">
        <f t="shared" si="7"/>
        <v>75053</v>
      </c>
    </row>
    <row r="206" spans="2:9" x14ac:dyDescent="0.55000000000000004">
      <c r="B206" s="88"/>
      <c r="C206" s="88"/>
      <c r="D206" s="38" t="s">
        <v>528</v>
      </c>
      <c r="E206" s="21">
        <v>14993</v>
      </c>
      <c r="F206" s="21">
        <v>4906</v>
      </c>
      <c r="G206" s="21">
        <f t="shared" si="6"/>
        <v>19899</v>
      </c>
      <c r="H206" s="21"/>
      <c r="I206" s="21">
        <f t="shared" si="7"/>
        <v>19899</v>
      </c>
    </row>
    <row r="207" spans="2:9" x14ac:dyDescent="0.55000000000000004">
      <c r="B207" s="88"/>
      <c r="C207" s="88"/>
      <c r="D207" s="38" t="s">
        <v>529</v>
      </c>
      <c r="E207" s="21"/>
      <c r="F207" s="21"/>
      <c r="G207" s="21">
        <f t="shared" si="6"/>
        <v>0</v>
      </c>
      <c r="H207" s="21"/>
      <c r="I207" s="21">
        <f t="shared" si="7"/>
        <v>0</v>
      </c>
    </row>
    <row r="208" spans="2:9" x14ac:dyDescent="0.55000000000000004">
      <c r="B208" s="88"/>
      <c r="C208" s="88"/>
      <c r="D208" s="38" t="s">
        <v>530</v>
      </c>
      <c r="E208" s="21"/>
      <c r="F208" s="21"/>
      <c r="G208" s="21">
        <f t="shared" si="6"/>
        <v>0</v>
      </c>
      <c r="H208" s="21"/>
      <c r="I208" s="21">
        <f t="shared" si="7"/>
        <v>0</v>
      </c>
    </row>
    <row r="209" spans="2:9" x14ac:dyDescent="0.55000000000000004">
      <c r="B209" s="88"/>
      <c r="C209" s="88"/>
      <c r="D209" s="38" t="s">
        <v>531</v>
      </c>
      <c r="E209" s="21">
        <v>1356217</v>
      </c>
      <c r="F209" s="21">
        <v>498094</v>
      </c>
      <c r="G209" s="21">
        <f t="shared" si="6"/>
        <v>1854311</v>
      </c>
      <c r="H209" s="21"/>
      <c r="I209" s="21">
        <f t="shared" si="7"/>
        <v>1854311</v>
      </c>
    </row>
    <row r="210" spans="2:9" x14ac:dyDescent="0.55000000000000004">
      <c r="B210" s="88"/>
      <c r="C210" s="88"/>
      <c r="D210" s="38" t="s">
        <v>532</v>
      </c>
      <c r="E210" s="21"/>
      <c r="F210" s="21"/>
      <c r="G210" s="21">
        <f t="shared" si="6"/>
        <v>0</v>
      </c>
      <c r="H210" s="21"/>
      <c r="I210" s="21">
        <f t="shared" si="7"/>
        <v>0</v>
      </c>
    </row>
    <row r="211" spans="2:9" x14ac:dyDescent="0.55000000000000004">
      <c r="B211" s="88"/>
      <c r="C211" s="88"/>
      <c r="D211" s="38" t="s">
        <v>533</v>
      </c>
      <c r="E211" s="21">
        <v>54326</v>
      </c>
      <c r="F211" s="21">
        <v>10755</v>
      </c>
      <c r="G211" s="21">
        <f t="shared" si="6"/>
        <v>65081</v>
      </c>
      <c r="H211" s="21"/>
      <c r="I211" s="21">
        <f t="shared" si="7"/>
        <v>65081</v>
      </c>
    </row>
    <row r="212" spans="2:9" x14ac:dyDescent="0.55000000000000004">
      <c r="B212" s="88"/>
      <c r="C212" s="88"/>
      <c r="D212" s="38" t="s">
        <v>534</v>
      </c>
      <c r="E212" s="21">
        <v>105452</v>
      </c>
      <c r="F212" s="21"/>
      <c r="G212" s="21">
        <f t="shared" si="6"/>
        <v>105452</v>
      </c>
      <c r="H212" s="21"/>
      <c r="I212" s="21">
        <f t="shared" si="7"/>
        <v>105452</v>
      </c>
    </row>
    <row r="213" spans="2:9" x14ac:dyDescent="0.55000000000000004">
      <c r="B213" s="88"/>
      <c r="C213" s="88"/>
      <c r="D213" s="38" t="s">
        <v>535</v>
      </c>
      <c r="E213" s="21">
        <v>48301</v>
      </c>
      <c r="F213" s="21">
        <v>1526</v>
      </c>
      <c r="G213" s="21">
        <f t="shared" si="6"/>
        <v>49827</v>
      </c>
      <c r="H213" s="21"/>
      <c r="I213" s="21">
        <f t="shared" si="7"/>
        <v>49827</v>
      </c>
    </row>
    <row r="214" spans="2:9" x14ac:dyDescent="0.55000000000000004">
      <c r="B214" s="88"/>
      <c r="C214" s="88"/>
      <c r="D214" s="38" t="s">
        <v>536</v>
      </c>
      <c r="E214" s="21"/>
      <c r="F214" s="21"/>
      <c r="G214" s="21">
        <f t="shared" si="6"/>
        <v>0</v>
      </c>
      <c r="H214" s="21"/>
      <c r="I214" s="21">
        <f t="shared" si="7"/>
        <v>0</v>
      </c>
    </row>
    <row r="215" spans="2:9" x14ac:dyDescent="0.55000000000000004">
      <c r="B215" s="88"/>
      <c r="C215" s="88"/>
      <c r="D215" s="38" t="s">
        <v>537</v>
      </c>
      <c r="E215" s="21"/>
      <c r="F215" s="21"/>
      <c r="G215" s="21">
        <f t="shared" si="6"/>
        <v>0</v>
      </c>
      <c r="H215" s="21"/>
      <c r="I215" s="21">
        <f t="shared" si="7"/>
        <v>0</v>
      </c>
    </row>
    <row r="216" spans="2:9" x14ac:dyDescent="0.55000000000000004">
      <c r="B216" s="88"/>
      <c r="C216" s="88"/>
      <c r="D216" s="38" t="s">
        <v>538</v>
      </c>
      <c r="E216" s="21">
        <v>3767008</v>
      </c>
      <c r="F216" s="21">
        <v>26075</v>
      </c>
      <c r="G216" s="21">
        <f t="shared" si="6"/>
        <v>3793083</v>
      </c>
      <c r="H216" s="21"/>
      <c r="I216" s="21">
        <f t="shared" si="7"/>
        <v>3793083</v>
      </c>
    </row>
    <row r="217" spans="2:9" x14ac:dyDescent="0.55000000000000004">
      <c r="B217" s="88"/>
      <c r="C217" s="88"/>
      <c r="D217" s="38" t="s">
        <v>539</v>
      </c>
      <c r="E217" s="21"/>
      <c r="F217" s="21"/>
      <c r="G217" s="21">
        <f t="shared" si="6"/>
        <v>0</v>
      </c>
      <c r="H217" s="21"/>
      <c r="I217" s="21">
        <f t="shared" si="7"/>
        <v>0</v>
      </c>
    </row>
    <row r="218" spans="2:9" x14ac:dyDescent="0.55000000000000004">
      <c r="B218" s="88"/>
      <c r="C218" s="88"/>
      <c r="D218" s="38" t="s">
        <v>540</v>
      </c>
      <c r="E218" s="21">
        <v>5635</v>
      </c>
      <c r="F218" s="21">
        <v>5718</v>
      </c>
      <c r="G218" s="21">
        <f t="shared" si="6"/>
        <v>11353</v>
      </c>
      <c r="H218" s="21"/>
      <c r="I218" s="21">
        <f t="shared" si="7"/>
        <v>11353</v>
      </c>
    </row>
    <row r="219" spans="2:9" x14ac:dyDescent="0.55000000000000004">
      <c r="B219" s="88"/>
      <c r="C219" s="88"/>
      <c r="D219" s="38" t="s">
        <v>242</v>
      </c>
      <c r="E219" s="21"/>
      <c r="F219" s="21"/>
      <c r="G219" s="21">
        <f t="shared" si="6"/>
        <v>0</v>
      </c>
      <c r="H219" s="21"/>
      <c r="I219" s="21">
        <f t="shared" si="7"/>
        <v>0</v>
      </c>
    </row>
    <row r="220" spans="2:9" x14ac:dyDescent="0.55000000000000004">
      <c r="B220" s="88"/>
      <c r="C220" s="88"/>
      <c r="D220" s="38" t="s">
        <v>541</v>
      </c>
      <c r="E220" s="21"/>
      <c r="F220" s="21"/>
      <c r="G220" s="21">
        <f t="shared" si="6"/>
        <v>0</v>
      </c>
      <c r="H220" s="21"/>
      <c r="I220" s="21">
        <f t="shared" si="7"/>
        <v>0</v>
      </c>
    </row>
    <row r="221" spans="2:9" x14ac:dyDescent="0.55000000000000004">
      <c r="B221" s="88"/>
      <c r="C221" s="88"/>
      <c r="D221" s="38" t="s">
        <v>542</v>
      </c>
      <c r="E221" s="21"/>
      <c r="F221" s="21"/>
      <c r="G221" s="21">
        <f t="shared" si="6"/>
        <v>0</v>
      </c>
      <c r="H221" s="21"/>
      <c r="I221" s="21">
        <f t="shared" si="7"/>
        <v>0</v>
      </c>
    </row>
    <row r="222" spans="2:9" x14ac:dyDescent="0.55000000000000004">
      <c r="B222" s="88"/>
      <c r="C222" s="88"/>
      <c r="D222" s="38" t="s">
        <v>543</v>
      </c>
      <c r="E222" s="21"/>
      <c r="F222" s="21"/>
      <c r="G222" s="21">
        <f t="shared" si="6"/>
        <v>0</v>
      </c>
      <c r="H222" s="21"/>
      <c r="I222" s="21">
        <f t="shared" si="7"/>
        <v>0</v>
      </c>
    </row>
    <row r="223" spans="2:9" x14ac:dyDescent="0.55000000000000004">
      <c r="B223" s="88"/>
      <c r="C223" s="88"/>
      <c r="D223" s="38" t="s">
        <v>544</v>
      </c>
      <c r="E223" s="21"/>
      <c r="F223" s="21"/>
      <c r="G223" s="21">
        <f t="shared" si="6"/>
        <v>0</v>
      </c>
      <c r="H223" s="21"/>
      <c r="I223" s="21">
        <f t="shared" si="7"/>
        <v>0</v>
      </c>
    </row>
    <row r="224" spans="2:9" x14ac:dyDescent="0.55000000000000004">
      <c r="B224" s="88"/>
      <c r="C224" s="88"/>
      <c r="D224" s="38" t="s">
        <v>545</v>
      </c>
      <c r="E224" s="21"/>
      <c r="F224" s="21"/>
      <c r="G224" s="21">
        <f t="shared" si="6"/>
        <v>0</v>
      </c>
      <c r="H224" s="21"/>
      <c r="I224" s="21">
        <f t="shared" si="7"/>
        <v>0</v>
      </c>
    </row>
    <row r="225" spans="2:9" x14ac:dyDescent="0.55000000000000004">
      <c r="B225" s="88"/>
      <c r="C225" s="88"/>
      <c r="D225" s="38" t="s">
        <v>546</v>
      </c>
      <c r="E225" s="21"/>
      <c r="F225" s="21">
        <v>89473</v>
      </c>
      <c r="G225" s="21">
        <f t="shared" si="6"/>
        <v>89473</v>
      </c>
      <c r="H225" s="21"/>
      <c r="I225" s="21">
        <f t="shared" si="7"/>
        <v>89473</v>
      </c>
    </row>
    <row r="226" spans="2:9" x14ac:dyDescent="0.55000000000000004">
      <c r="B226" s="88"/>
      <c r="C226" s="88"/>
      <c r="D226" s="38" t="s">
        <v>343</v>
      </c>
      <c r="E226" s="21">
        <f>+E227+E228+E229+E230+E231+E232+E233+E234+E235+E236+E237+E238+E239+E240+E241+E242+E243+E244+E245+E246+E247+E248</f>
        <v>944768</v>
      </c>
      <c r="F226" s="21">
        <f>+F227+F228+F229+F230+F231+F232+F233+F234+F235+F236+F237+F238+F239+F240+F241+F242+F243+F244+F245+F246+F247+F248</f>
        <v>724502</v>
      </c>
      <c r="G226" s="21">
        <f t="shared" si="6"/>
        <v>1669270</v>
      </c>
      <c r="H226" s="21">
        <f>+H227+H228+H229+H230+H231+H232+H233+H234+H235+H236+H237+H238+H239+H240+H241+H242+H243+H244+H245+H246+H247+H248</f>
        <v>0</v>
      </c>
      <c r="I226" s="21">
        <f t="shared" si="7"/>
        <v>1669270</v>
      </c>
    </row>
    <row r="227" spans="2:9" x14ac:dyDescent="0.55000000000000004">
      <c r="B227" s="88"/>
      <c r="C227" s="88"/>
      <c r="D227" s="38" t="s">
        <v>547</v>
      </c>
      <c r="E227" s="21">
        <v>94066</v>
      </c>
      <c r="F227" s="21">
        <v>26170</v>
      </c>
      <c r="G227" s="21">
        <f t="shared" si="6"/>
        <v>120236</v>
      </c>
      <c r="H227" s="21"/>
      <c r="I227" s="21">
        <f t="shared" si="7"/>
        <v>120236</v>
      </c>
    </row>
    <row r="228" spans="2:9" x14ac:dyDescent="0.55000000000000004">
      <c r="B228" s="88"/>
      <c r="C228" s="88"/>
      <c r="D228" s="38" t="s">
        <v>548</v>
      </c>
      <c r="E228" s="21">
        <v>9738</v>
      </c>
      <c r="F228" s="21"/>
      <c r="G228" s="21">
        <f t="shared" si="6"/>
        <v>9738</v>
      </c>
      <c r="H228" s="21"/>
      <c r="I228" s="21">
        <f t="shared" si="7"/>
        <v>9738</v>
      </c>
    </row>
    <row r="229" spans="2:9" x14ac:dyDescent="0.55000000000000004">
      <c r="B229" s="88"/>
      <c r="C229" s="88"/>
      <c r="D229" s="38" t="s">
        <v>549</v>
      </c>
      <c r="E229" s="21">
        <v>10270</v>
      </c>
      <c r="F229" s="21">
        <v>26060</v>
      </c>
      <c r="G229" s="21">
        <f t="shared" si="6"/>
        <v>36330</v>
      </c>
      <c r="H229" s="21"/>
      <c r="I229" s="21">
        <f t="shared" si="7"/>
        <v>36330</v>
      </c>
    </row>
    <row r="230" spans="2:9" x14ac:dyDescent="0.55000000000000004">
      <c r="B230" s="88"/>
      <c r="C230" s="88"/>
      <c r="D230" s="38" t="s">
        <v>550</v>
      </c>
      <c r="E230" s="21">
        <v>121968</v>
      </c>
      <c r="F230" s="21">
        <v>9000</v>
      </c>
      <c r="G230" s="21">
        <f t="shared" si="6"/>
        <v>130968</v>
      </c>
      <c r="H230" s="21"/>
      <c r="I230" s="21">
        <f t="shared" si="7"/>
        <v>130968</v>
      </c>
    </row>
    <row r="231" spans="2:9" x14ac:dyDescent="0.55000000000000004">
      <c r="B231" s="88"/>
      <c r="C231" s="88"/>
      <c r="D231" s="38" t="s">
        <v>551</v>
      </c>
      <c r="E231" s="21">
        <v>24800</v>
      </c>
      <c r="F231" s="21">
        <v>46351</v>
      </c>
      <c r="G231" s="21">
        <f t="shared" si="6"/>
        <v>71151</v>
      </c>
      <c r="H231" s="21"/>
      <c r="I231" s="21">
        <f t="shared" si="7"/>
        <v>71151</v>
      </c>
    </row>
    <row r="232" spans="2:9" x14ac:dyDescent="0.55000000000000004">
      <c r="B232" s="88"/>
      <c r="C232" s="88"/>
      <c r="D232" s="38" t="s">
        <v>552</v>
      </c>
      <c r="E232" s="21">
        <v>10000</v>
      </c>
      <c r="F232" s="21">
        <v>10000</v>
      </c>
      <c r="G232" s="21">
        <f t="shared" si="6"/>
        <v>20000</v>
      </c>
      <c r="H232" s="21"/>
      <c r="I232" s="21">
        <f t="shared" si="7"/>
        <v>20000</v>
      </c>
    </row>
    <row r="233" spans="2:9" x14ac:dyDescent="0.55000000000000004">
      <c r="B233" s="88"/>
      <c r="C233" s="88"/>
      <c r="D233" s="38" t="s">
        <v>531</v>
      </c>
      <c r="E233" s="21">
        <v>138069</v>
      </c>
      <c r="F233" s="21"/>
      <c r="G233" s="21">
        <f t="shared" si="6"/>
        <v>138069</v>
      </c>
      <c r="H233" s="21"/>
      <c r="I233" s="21">
        <f t="shared" si="7"/>
        <v>138069</v>
      </c>
    </row>
    <row r="234" spans="2:9" x14ac:dyDescent="0.55000000000000004">
      <c r="B234" s="88"/>
      <c r="C234" s="88"/>
      <c r="D234" s="38" t="s">
        <v>532</v>
      </c>
      <c r="E234" s="21"/>
      <c r="F234" s="21"/>
      <c r="G234" s="21">
        <f t="shared" si="6"/>
        <v>0</v>
      </c>
      <c r="H234" s="21"/>
      <c r="I234" s="21">
        <f t="shared" si="7"/>
        <v>0</v>
      </c>
    </row>
    <row r="235" spans="2:9" x14ac:dyDescent="0.55000000000000004">
      <c r="B235" s="88"/>
      <c r="C235" s="88"/>
      <c r="D235" s="38" t="s">
        <v>538</v>
      </c>
      <c r="E235" s="21"/>
      <c r="F235" s="21">
        <v>19800</v>
      </c>
      <c r="G235" s="21">
        <f t="shared" si="6"/>
        <v>19800</v>
      </c>
      <c r="H235" s="21"/>
      <c r="I235" s="21">
        <f t="shared" si="7"/>
        <v>19800</v>
      </c>
    </row>
    <row r="236" spans="2:9" x14ac:dyDescent="0.55000000000000004">
      <c r="B236" s="88"/>
      <c r="C236" s="88"/>
      <c r="D236" s="38" t="s">
        <v>553</v>
      </c>
      <c r="E236" s="21">
        <v>122344</v>
      </c>
      <c r="F236" s="21">
        <v>40813</v>
      </c>
      <c r="G236" s="21">
        <f t="shared" si="6"/>
        <v>163157</v>
      </c>
      <c r="H236" s="21"/>
      <c r="I236" s="21">
        <f t="shared" si="7"/>
        <v>163157</v>
      </c>
    </row>
    <row r="237" spans="2:9" x14ac:dyDescent="0.55000000000000004">
      <c r="B237" s="88"/>
      <c r="C237" s="88"/>
      <c r="D237" s="38" t="s">
        <v>554</v>
      </c>
      <c r="E237" s="21">
        <v>53509</v>
      </c>
      <c r="F237" s="21"/>
      <c r="G237" s="21">
        <f t="shared" si="6"/>
        <v>53509</v>
      </c>
      <c r="H237" s="21"/>
      <c r="I237" s="21">
        <f t="shared" si="7"/>
        <v>53509</v>
      </c>
    </row>
    <row r="238" spans="2:9" x14ac:dyDescent="0.55000000000000004">
      <c r="B238" s="88"/>
      <c r="C238" s="88"/>
      <c r="D238" s="38" t="s">
        <v>555</v>
      </c>
      <c r="E238" s="21"/>
      <c r="F238" s="21"/>
      <c r="G238" s="21">
        <f t="shared" si="6"/>
        <v>0</v>
      </c>
      <c r="H238" s="21"/>
      <c r="I238" s="21">
        <f t="shared" si="7"/>
        <v>0</v>
      </c>
    </row>
    <row r="239" spans="2:9" x14ac:dyDescent="0.55000000000000004">
      <c r="B239" s="88"/>
      <c r="C239" s="88"/>
      <c r="D239" s="38" t="s">
        <v>556</v>
      </c>
      <c r="E239" s="21"/>
      <c r="F239" s="21"/>
      <c r="G239" s="21">
        <f t="shared" si="6"/>
        <v>0</v>
      </c>
      <c r="H239" s="21"/>
      <c r="I239" s="21">
        <f t="shared" si="7"/>
        <v>0</v>
      </c>
    </row>
    <row r="240" spans="2:9" x14ac:dyDescent="0.55000000000000004">
      <c r="B240" s="88"/>
      <c r="C240" s="88"/>
      <c r="D240" s="38" t="s">
        <v>557</v>
      </c>
      <c r="E240" s="21">
        <v>22084</v>
      </c>
      <c r="F240" s="21">
        <v>330</v>
      </c>
      <c r="G240" s="21">
        <f t="shared" si="6"/>
        <v>22414</v>
      </c>
      <c r="H240" s="21"/>
      <c r="I240" s="21">
        <f t="shared" si="7"/>
        <v>22414</v>
      </c>
    </row>
    <row r="241" spans="2:9" x14ac:dyDescent="0.55000000000000004">
      <c r="B241" s="88"/>
      <c r="C241" s="88"/>
      <c r="D241" s="38" t="s">
        <v>534</v>
      </c>
      <c r="E241" s="21"/>
      <c r="F241" s="21"/>
      <c r="G241" s="21">
        <f t="shared" si="6"/>
        <v>0</v>
      </c>
      <c r="H241" s="21"/>
      <c r="I241" s="21">
        <f t="shared" si="7"/>
        <v>0</v>
      </c>
    </row>
    <row r="242" spans="2:9" x14ac:dyDescent="0.55000000000000004">
      <c r="B242" s="88"/>
      <c r="C242" s="88"/>
      <c r="D242" s="38" t="s">
        <v>535</v>
      </c>
      <c r="E242" s="21"/>
      <c r="F242" s="21"/>
      <c r="G242" s="21">
        <f t="shared" si="6"/>
        <v>0</v>
      </c>
      <c r="H242" s="21"/>
      <c r="I242" s="21">
        <f t="shared" si="7"/>
        <v>0</v>
      </c>
    </row>
    <row r="243" spans="2:9" x14ac:dyDescent="0.55000000000000004">
      <c r="B243" s="88"/>
      <c r="C243" s="88"/>
      <c r="D243" s="38" t="s">
        <v>558</v>
      </c>
      <c r="E243" s="21"/>
      <c r="F243" s="21"/>
      <c r="G243" s="21">
        <f t="shared" si="6"/>
        <v>0</v>
      </c>
      <c r="H243" s="21"/>
      <c r="I243" s="21">
        <f t="shared" si="7"/>
        <v>0</v>
      </c>
    </row>
    <row r="244" spans="2:9" x14ac:dyDescent="0.55000000000000004">
      <c r="B244" s="88"/>
      <c r="C244" s="88"/>
      <c r="D244" s="38" t="s">
        <v>559</v>
      </c>
      <c r="E244" s="21"/>
      <c r="F244" s="21"/>
      <c r="G244" s="21">
        <f t="shared" si="6"/>
        <v>0</v>
      </c>
      <c r="H244" s="21"/>
      <c r="I244" s="21">
        <f t="shared" si="7"/>
        <v>0</v>
      </c>
    </row>
    <row r="245" spans="2:9" x14ac:dyDescent="0.55000000000000004">
      <c r="B245" s="88"/>
      <c r="C245" s="88"/>
      <c r="D245" s="38" t="s">
        <v>560</v>
      </c>
      <c r="E245" s="21">
        <v>275920</v>
      </c>
      <c r="F245" s="21"/>
      <c r="G245" s="21">
        <f t="shared" si="6"/>
        <v>275920</v>
      </c>
      <c r="H245" s="21"/>
      <c r="I245" s="21">
        <f t="shared" si="7"/>
        <v>275920</v>
      </c>
    </row>
    <row r="246" spans="2:9" x14ac:dyDescent="0.55000000000000004">
      <c r="B246" s="88"/>
      <c r="C246" s="88"/>
      <c r="D246" s="38" t="s">
        <v>561</v>
      </c>
      <c r="E246" s="21"/>
      <c r="F246" s="21"/>
      <c r="G246" s="21">
        <f t="shared" si="6"/>
        <v>0</v>
      </c>
      <c r="H246" s="21"/>
      <c r="I246" s="21">
        <f t="shared" si="7"/>
        <v>0</v>
      </c>
    </row>
    <row r="247" spans="2:9" x14ac:dyDescent="0.55000000000000004">
      <c r="B247" s="88"/>
      <c r="C247" s="88"/>
      <c r="D247" s="38" t="s">
        <v>562</v>
      </c>
      <c r="E247" s="21"/>
      <c r="F247" s="21"/>
      <c r="G247" s="21">
        <f t="shared" si="6"/>
        <v>0</v>
      </c>
      <c r="H247" s="21"/>
      <c r="I247" s="21">
        <f t="shared" si="7"/>
        <v>0</v>
      </c>
    </row>
    <row r="248" spans="2:9" x14ac:dyDescent="0.55000000000000004">
      <c r="B248" s="88"/>
      <c r="C248" s="88"/>
      <c r="D248" s="38" t="s">
        <v>546</v>
      </c>
      <c r="E248" s="21">
        <v>62000</v>
      </c>
      <c r="F248" s="21">
        <v>545978</v>
      </c>
      <c r="G248" s="21">
        <f t="shared" si="6"/>
        <v>607978</v>
      </c>
      <c r="H248" s="21"/>
      <c r="I248" s="21">
        <f t="shared" si="7"/>
        <v>607978</v>
      </c>
    </row>
    <row r="249" spans="2:9" x14ac:dyDescent="0.55000000000000004">
      <c r="B249" s="88"/>
      <c r="C249" s="88"/>
      <c r="D249" s="38" t="s">
        <v>344</v>
      </c>
      <c r="E249" s="21">
        <f>+E250+E255</f>
        <v>0</v>
      </c>
      <c r="F249" s="21">
        <f>+F250+F255</f>
        <v>0</v>
      </c>
      <c r="G249" s="21">
        <f t="shared" si="6"/>
        <v>0</v>
      </c>
      <c r="H249" s="21">
        <f>+H250+H255</f>
        <v>0</v>
      </c>
      <c r="I249" s="21">
        <f t="shared" si="7"/>
        <v>0</v>
      </c>
    </row>
    <row r="250" spans="2:9" x14ac:dyDescent="0.55000000000000004">
      <c r="B250" s="88"/>
      <c r="C250" s="88"/>
      <c r="D250" s="38" t="s">
        <v>563</v>
      </c>
      <c r="E250" s="21">
        <f>+E251+E252+E253-E254</f>
        <v>0</v>
      </c>
      <c r="F250" s="21">
        <f>+F251+F252+F253-F254</f>
        <v>0</v>
      </c>
      <c r="G250" s="21">
        <f t="shared" si="6"/>
        <v>0</v>
      </c>
      <c r="H250" s="21">
        <f>+H251+H252+H253-H254</f>
        <v>0</v>
      </c>
      <c r="I250" s="21">
        <f t="shared" si="7"/>
        <v>0</v>
      </c>
    </row>
    <row r="251" spans="2:9" x14ac:dyDescent="0.55000000000000004">
      <c r="B251" s="88"/>
      <c r="C251" s="88"/>
      <c r="D251" s="38" t="s">
        <v>564</v>
      </c>
      <c r="E251" s="21"/>
      <c r="F251" s="21"/>
      <c r="G251" s="21">
        <f t="shared" si="6"/>
        <v>0</v>
      </c>
      <c r="H251" s="21"/>
      <c r="I251" s="21">
        <f t="shared" si="7"/>
        <v>0</v>
      </c>
    </row>
    <row r="252" spans="2:9" x14ac:dyDescent="0.55000000000000004">
      <c r="B252" s="88"/>
      <c r="C252" s="88"/>
      <c r="D252" s="38" t="s">
        <v>565</v>
      </c>
      <c r="E252" s="21"/>
      <c r="F252" s="21"/>
      <c r="G252" s="21">
        <f t="shared" si="6"/>
        <v>0</v>
      </c>
      <c r="H252" s="21"/>
      <c r="I252" s="21">
        <f t="shared" si="7"/>
        <v>0</v>
      </c>
    </row>
    <row r="253" spans="2:9" x14ac:dyDescent="0.55000000000000004">
      <c r="B253" s="88"/>
      <c r="C253" s="88"/>
      <c r="D253" s="38" t="s">
        <v>566</v>
      </c>
      <c r="E253" s="21"/>
      <c r="F253" s="21"/>
      <c r="G253" s="21">
        <f t="shared" si="6"/>
        <v>0</v>
      </c>
      <c r="H253" s="21"/>
      <c r="I253" s="21">
        <f t="shared" si="7"/>
        <v>0</v>
      </c>
    </row>
    <row r="254" spans="2:9" x14ac:dyDescent="0.55000000000000004">
      <c r="B254" s="88"/>
      <c r="C254" s="88"/>
      <c r="D254" s="38" t="s">
        <v>567</v>
      </c>
      <c r="E254" s="21"/>
      <c r="F254" s="21"/>
      <c r="G254" s="21">
        <f t="shared" si="6"/>
        <v>0</v>
      </c>
      <c r="H254" s="21"/>
      <c r="I254" s="21">
        <f t="shared" si="7"/>
        <v>0</v>
      </c>
    </row>
    <row r="255" spans="2:9" x14ac:dyDescent="0.55000000000000004">
      <c r="B255" s="88"/>
      <c r="C255" s="88"/>
      <c r="D255" s="38" t="s">
        <v>568</v>
      </c>
      <c r="E255" s="21"/>
      <c r="F255" s="21"/>
      <c r="G255" s="21">
        <f t="shared" si="6"/>
        <v>0</v>
      </c>
      <c r="H255" s="21"/>
      <c r="I255" s="21">
        <f t="shared" si="7"/>
        <v>0</v>
      </c>
    </row>
    <row r="256" spans="2:9" x14ac:dyDescent="0.55000000000000004">
      <c r="B256" s="88"/>
      <c r="C256" s="88"/>
      <c r="D256" s="38" t="s">
        <v>345</v>
      </c>
      <c r="E256" s="21"/>
      <c r="F256" s="21"/>
      <c r="G256" s="21">
        <f t="shared" si="6"/>
        <v>0</v>
      </c>
      <c r="H256" s="21"/>
      <c r="I256" s="21">
        <f t="shared" si="7"/>
        <v>0</v>
      </c>
    </row>
    <row r="257" spans="2:9" x14ac:dyDescent="0.55000000000000004">
      <c r="B257" s="88"/>
      <c r="C257" s="88"/>
      <c r="D257" s="38" t="s">
        <v>35</v>
      </c>
      <c r="E257" s="21"/>
      <c r="F257" s="21"/>
      <c r="G257" s="21">
        <f t="shared" si="6"/>
        <v>0</v>
      </c>
      <c r="H257" s="21"/>
      <c r="I257" s="21">
        <f t="shared" si="7"/>
        <v>0</v>
      </c>
    </row>
    <row r="258" spans="2:9" x14ac:dyDescent="0.55000000000000004">
      <c r="B258" s="88"/>
      <c r="C258" s="88"/>
      <c r="D258" s="38" t="s">
        <v>346</v>
      </c>
      <c r="E258" s="21">
        <v>2501333</v>
      </c>
      <c r="F258" s="21"/>
      <c r="G258" s="21">
        <f t="shared" si="6"/>
        <v>2501333</v>
      </c>
      <c r="H258" s="21"/>
      <c r="I258" s="21">
        <f t="shared" si="7"/>
        <v>2501333</v>
      </c>
    </row>
    <row r="259" spans="2:9" x14ac:dyDescent="0.55000000000000004">
      <c r="B259" s="88"/>
      <c r="C259" s="88"/>
      <c r="D259" s="38" t="s">
        <v>347</v>
      </c>
      <c r="E259" s="21"/>
      <c r="F259" s="21"/>
      <c r="G259" s="21">
        <f t="shared" si="6"/>
        <v>0</v>
      </c>
      <c r="H259" s="21"/>
      <c r="I259" s="21">
        <f t="shared" si="7"/>
        <v>0</v>
      </c>
    </row>
    <row r="260" spans="2:9" x14ac:dyDescent="0.55000000000000004">
      <c r="B260" s="88"/>
      <c r="C260" s="88"/>
      <c r="D260" s="38" t="s">
        <v>348</v>
      </c>
      <c r="E260" s="21"/>
      <c r="F260" s="21"/>
      <c r="G260" s="21">
        <f t="shared" si="6"/>
        <v>0</v>
      </c>
      <c r="H260" s="21"/>
      <c r="I260" s="21">
        <f t="shared" si="7"/>
        <v>0</v>
      </c>
    </row>
    <row r="261" spans="2:9" x14ac:dyDescent="0.55000000000000004">
      <c r="B261" s="88"/>
      <c r="C261" s="88"/>
      <c r="D261" s="38" t="s">
        <v>349</v>
      </c>
      <c r="E261" s="21"/>
      <c r="F261" s="21"/>
      <c r="G261" s="21">
        <f t="shared" si="6"/>
        <v>0</v>
      </c>
      <c r="H261" s="21"/>
      <c r="I261" s="21">
        <f t="shared" si="7"/>
        <v>0</v>
      </c>
    </row>
    <row r="262" spans="2:9" x14ac:dyDescent="0.55000000000000004">
      <c r="B262" s="88"/>
      <c r="C262" s="88"/>
      <c r="D262" s="38" t="s">
        <v>350</v>
      </c>
      <c r="E262" s="21"/>
      <c r="F262" s="21"/>
      <c r="G262" s="21">
        <f t="shared" si="6"/>
        <v>0</v>
      </c>
      <c r="H262" s="21"/>
      <c r="I262" s="21">
        <f t="shared" si="7"/>
        <v>0</v>
      </c>
    </row>
    <row r="263" spans="2:9" x14ac:dyDescent="0.55000000000000004">
      <c r="B263" s="88"/>
      <c r="C263" s="89"/>
      <c r="D263" s="42" t="s">
        <v>351</v>
      </c>
      <c r="E263" s="23">
        <f>+E186+E197+E226+E249+E256+E257+E258+E259+E260+E261+E262</f>
        <v>23100608</v>
      </c>
      <c r="F263" s="23">
        <f>+F186+F197+F226+F249+F256+F257+F258+F259+F260+F261+F262</f>
        <v>7038468</v>
      </c>
      <c r="G263" s="23">
        <f t="shared" si="6"/>
        <v>30139076</v>
      </c>
      <c r="H263" s="23">
        <f>+H186+H197+H226+H249+H256+H257+H258+H259+H260+H261+H262</f>
        <v>0</v>
      </c>
      <c r="I263" s="23">
        <f t="shared" si="7"/>
        <v>30139076</v>
      </c>
    </row>
    <row r="264" spans="2:9" x14ac:dyDescent="0.55000000000000004">
      <c r="B264" s="89"/>
      <c r="C264" s="19" t="s">
        <v>352</v>
      </c>
      <c r="D264" s="17"/>
      <c r="E264" s="18">
        <f xml:space="preserve"> +E185 - E263</f>
        <v>-10910888</v>
      </c>
      <c r="F264" s="18">
        <f xml:space="preserve"> +F185 - F263</f>
        <v>-236128</v>
      </c>
      <c r="G264" s="18">
        <f t="shared" ref="G264:G292" si="8">+E264+F264</f>
        <v>-11147016</v>
      </c>
      <c r="H264" s="18">
        <f xml:space="preserve"> +H185 - H263</f>
        <v>0</v>
      </c>
      <c r="I264" s="18">
        <f>I185-I263</f>
        <v>-11147016</v>
      </c>
    </row>
    <row r="265" spans="2:9" x14ac:dyDescent="0.55000000000000004">
      <c r="B265" s="87" t="s">
        <v>353</v>
      </c>
      <c r="C265" s="87" t="s">
        <v>324</v>
      </c>
      <c r="D265" s="38" t="s">
        <v>354</v>
      </c>
      <c r="E265" s="21"/>
      <c r="F265" s="21"/>
      <c r="G265" s="21">
        <f t="shared" si="8"/>
        <v>0</v>
      </c>
      <c r="H265" s="21"/>
      <c r="I265" s="21">
        <f t="shared" ref="I265:I290" si="9">G265-ABS(H265)</f>
        <v>0</v>
      </c>
    </row>
    <row r="266" spans="2:9" x14ac:dyDescent="0.55000000000000004">
      <c r="B266" s="88"/>
      <c r="C266" s="88"/>
      <c r="D266" s="38" t="s">
        <v>355</v>
      </c>
      <c r="E266" s="21">
        <v>19</v>
      </c>
      <c r="F266" s="21">
        <v>108</v>
      </c>
      <c r="G266" s="21">
        <f t="shared" si="8"/>
        <v>127</v>
      </c>
      <c r="H266" s="21"/>
      <c r="I266" s="21">
        <f t="shared" si="9"/>
        <v>127</v>
      </c>
    </row>
    <row r="267" spans="2:9" x14ac:dyDescent="0.55000000000000004">
      <c r="B267" s="88"/>
      <c r="C267" s="88"/>
      <c r="D267" s="38" t="s">
        <v>356</v>
      </c>
      <c r="E267" s="21"/>
      <c r="F267" s="21"/>
      <c r="G267" s="21">
        <f t="shared" si="8"/>
        <v>0</v>
      </c>
      <c r="H267" s="21"/>
      <c r="I267" s="21">
        <f t="shared" si="9"/>
        <v>0</v>
      </c>
    </row>
    <row r="268" spans="2:9" x14ac:dyDescent="0.55000000000000004">
      <c r="B268" s="88"/>
      <c r="C268" s="88"/>
      <c r="D268" s="38" t="s">
        <v>357</v>
      </c>
      <c r="E268" s="21"/>
      <c r="F268" s="21"/>
      <c r="G268" s="21">
        <f t="shared" si="8"/>
        <v>0</v>
      </c>
      <c r="H268" s="21"/>
      <c r="I268" s="21">
        <f t="shared" si="9"/>
        <v>0</v>
      </c>
    </row>
    <row r="269" spans="2:9" x14ac:dyDescent="0.55000000000000004">
      <c r="B269" s="88"/>
      <c r="C269" s="88"/>
      <c r="D269" s="38" t="s">
        <v>358</v>
      </c>
      <c r="E269" s="21"/>
      <c r="F269" s="21"/>
      <c r="G269" s="21">
        <f t="shared" si="8"/>
        <v>0</v>
      </c>
      <c r="H269" s="21"/>
      <c r="I269" s="21">
        <f t="shared" si="9"/>
        <v>0</v>
      </c>
    </row>
    <row r="270" spans="2:9" x14ac:dyDescent="0.55000000000000004">
      <c r="B270" s="88"/>
      <c r="C270" s="88"/>
      <c r="D270" s="38" t="s">
        <v>359</v>
      </c>
      <c r="E270" s="21"/>
      <c r="F270" s="21"/>
      <c r="G270" s="21">
        <f t="shared" si="8"/>
        <v>0</v>
      </c>
      <c r="H270" s="21"/>
      <c r="I270" s="21">
        <f t="shared" si="9"/>
        <v>0</v>
      </c>
    </row>
    <row r="271" spans="2:9" x14ac:dyDescent="0.55000000000000004">
      <c r="B271" s="88"/>
      <c r="C271" s="88"/>
      <c r="D271" s="38" t="s">
        <v>360</v>
      </c>
      <c r="E271" s="21"/>
      <c r="F271" s="21"/>
      <c r="G271" s="21">
        <f t="shared" si="8"/>
        <v>0</v>
      </c>
      <c r="H271" s="21"/>
      <c r="I271" s="21">
        <f t="shared" si="9"/>
        <v>0</v>
      </c>
    </row>
    <row r="272" spans="2:9" x14ac:dyDescent="0.55000000000000004">
      <c r="B272" s="88"/>
      <c r="C272" s="88"/>
      <c r="D272" s="38" t="s">
        <v>361</v>
      </c>
      <c r="E272" s="21"/>
      <c r="F272" s="21"/>
      <c r="G272" s="21">
        <f t="shared" si="8"/>
        <v>0</v>
      </c>
      <c r="H272" s="21"/>
      <c r="I272" s="21">
        <f t="shared" si="9"/>
        <v>0</v>
      </c>
    </row>
    <row r="273" spans="2:9" x14ac:dyDescent="0.55000000000000004">
      <c r="B273" s="88"/>
      <c r="C273" s="88"/>
      <c r="D273" s="38" t="s">
        <v>362</v>
      </c>
      <c r="E273" s="21">
        <f>+E274+E275+E276+E277</f>
        <v>3164500</v>
      </c>
      <c r="F273" s="21">
        <f>+F274+F275+F276+F277</f>
        <v>737177</v>
      </c>
      <c r="G273" s="21">
        <f t="shared" si="8"/>
        <v>3901677</v>
      </c>
      <c r="H273" s="21">
        <f>+H274+H275+H276+H277</f>
        <v>0</v>
      </c>
      <c r="I273" s="21">
        <f t="shared" si="9"/>
        <v>3901677</v>
      </c>
    </row>
    <row r="274" spans="2:9" x14ac:dyDescent="0.55000000000000004">
      <c r="B274" s="88"/>
      <c r="C274" s="88"/>
      <c r="D274" s="38" t="s">
        <v>569</v>
      </c>
      <c r="E274" s="21"/>
      <c r="F274" s="21"/>
      <c r="G274" s="21">
        <f t="shared" si="8"/>
        <v>0</v>
      </c>
      <c r="H274" s="21"/>
      <c r="I274" s="21">
        <f t="shared" si="9"/>
        <v>0</v>
      </c>
    </row>
    <row r="275" spans="2:9" x14ac:dyDescent="0.55000000000000004">
      <c r="B275" s="88"/>
      <c r="C275" s="88"/>
      <c r="D275" s="38" t="s">
        <v>570</v>
      </c>
      <c r="E275" s="21"/>
      <c r="F275" s="21"/>
      <c r="G275" s="21">
        <f t="shared" si="8"/>
        <v>0</v>
      </c>
      <c r="H275" s="21"/>
      <c r="I275" s="21">
        <f t="shared" si="9"/>
        <v>0</v>
      </c>
    </row>
    <row r="276" spans="2:9" x14ac:dyDescent="0.55000000000000004">
      <c r="B276" s="88"/>
      <c r="C276" s="88"/>
      <c r="D276" s="38" t="s">
        <v>212</v>
      </c>
      <c r="E276" s="21"/>
      <c r="F276" s="21"/>
      <c r="G276" s="21">
        <f t="shared" si="8"/>
        <v>0</v>
      </c>
      <c r="H276" s="21"/>
      <c r="I276" s="21">
        <f t="shared" si="9"/>
        <v>0</v>
      </c>
    </row>
    <row r="277" spans="2:9" x14ac:dyDescent="0.55000000000000004">
      <c r="B277" s="88"/>
      <c r="C277" s="88"/>
      <c r="D277" s="38" t="s">
        <v>571</v>
      </c>
      <c r="E277" s="21">
        <v>3164500</v>
      </c>
      <c r="F277" s="21">
        <v>737177</v>
      </c>
      <c r="G277" s="21">
        <f t="shared" si="8"/>
        <v>3901677</v>
      </c>
      <c r="H277" s="21"/>
      <c r="I277" s="21">
        <f t="shared" si="9"/>
        <v>3901677</v>
      </c>
    </row>
    <row r="278" spans="2:9" x14ac:dyDescent="0.55000000000000004">
      <c r="B278" s="88"/>
      <c r="C278" s="89"/>
      <c r="D278" s="42" t="s">
        <v>363</v>
      </c>
      <c r="E278" s="23">
        <f>+E265+E266+E267+E268+E269+E270+E271+E272+E273</f>
        <v>3164519</v>
      </c>
      <c r="F278" s="23">
        <f>+F265+F266+F267+F268+F269+F270+F271+F272+F273</f>
        <v>737285</v>
      </c>
      <c r="G278" s="23">
        <f t="shared" si="8"/>
        <v>3901804</v>
      </c>
      <c r="H278" s="23">
        <f>+H265+H266+H267+H268+H269+H270+H271+H272+H273</f>
        <v>0</v>
      </c>
      <c r="I278" s="23">
        <f t="shared" si="9"/>
        <v>3901804</v>
      </c>
    </row>
    <row r="279" spans="2:9" x14ac:dyDescent="0.55000000000000004">
      <c r="B279" s="88"/>
      <c r="C279" s="87" t="s">
        <v>340</v>
      </c>
      <c r="D279" s="38" t="s">
        <v>364</v>
      </c>
      <c r="E279" s="21"/>
      <c r="F279" s="21"/>
      <c r="G279" s="21">
        <f t="shared" si="8"/>
        <v>0</v>
      </c>
      <c r="H279" s="21"/>
      <c r="I279" s="21">
        <f t="shared" si="9"/>
        <v>0</v>
      </c>
    </row>
    <row r="280" spans="2:9" x14ac:dyDescent="0.55000000000000004">
      <c r="B280" s="88"/>
      <c r="C280" s="88"/>
      <c r="D280" s="38" t="s">
        <v>365</v>
      </c>
      <c r="E280" s="21"/>
      <c r="F280" s="21"/>
      <c r="G280" s="21">
        <f t="shared" si="8"/>
        <v>0</v>
      </c>
      <c r="H280" s="21"/>
      <c r="I280" s="21">
        <f t="shared" si="9"/>
        <v>0</v>
      </c>
    </row>
    <row r="281" spans="2:9" x14ac:dyDescent="0.55000000000000004">
      <c r="B281" s="88"/>
      <c r="C281" s="88"/>
      <c r="D281" s="38" t="s">
        <v>366</v>
      </c>
      <c r="E281" s="21"/>
      <c r="F281" s="21"/>
      <c r="G281" s="21">
        <f t="shared" si="8"/>
        <v>0</v>
      </c>
      <c r="H281" s="21"/>
      <c r="I281" s="21">
        <f t="shared" si="9"/>
        <v>0</v>
      </c>
    </row>
    <row r="282" spans="2:9" x14ac:dyDescent="0.55000000000000004">
      <c r="B282" s="88"/>
      <c r="C282" s="88"/>
      <c r="D282" s="38" t="s">
        <v>367</v>
      </c>
      <c r="E282" s="21"/>
      <c r="F282" s="21"/>
      <c r="G282" s="21">
        <f t="shared" si="8"/>
        <v>0</v>
      </c>
      <c r="H282" s="21"/>
      <c r="I282" s="21">
        <f t="shared" si="9"/>
        <v>0</v>
      </c>
    </row>
    <row r="283" spans="2:9" x14ac:dyDescent="0.55000000000000004">
      <c r="B283" s="88"/>
      <c r="C283" s="88"/>
      <c r="D283" s="38" t="s">
        <v>368</v>
      </c>
      <c r="E283" s="21"/>
      <c r="F283" s="21"/>
      <c r="G283" s="21">
        <f t="shared" si="8"/>
        <v>0</v>
      </c>
      <c r="H283" s="21"/>
      <c r="I283" s="21">
        <f t="shared" si="9"/>
        <v>0</v>
      </c>
    </row>
    <row r="284" spans="2:9" x14ac:dyDescent="0.55000000000000004">
      <c r="B284" s="88"/>
      <c r="C284" s="88"/>
      <c r="D284" s="38" t="s">
        <v>369</v>
      </c>
      <c r="E284" s="21"/>
      <c r="F284" s="21"/>
      <c r="G284" s="21">
        <f t="shared" si="8"/>
        <v>0</v>
      </c>
      <c r="H284" s="21"/>
      <c r="I284" s="21">
        <f t="shared" si="9"/>
        <v>0</v>
      </c>
    </row>
    <row r="285" spans="2:9" x14ac:dyDescent="0.55000000000000004">
      <c r="B285" s="88"/>
      <c r="C285" s="88"/>
      <c r="D285" s="38" t="s">
        <v>370</v>
      </c>
      <c r="E285" s="21"/>
      <c r="F285" s="21"/>
      <c r="G285" s="21">
        <f t="shared" si="8"/>
        <v>0</v>
      </c>
      <c r="H285" s="21"/>
      <c r="I285" s="21">
        <f t="shared" si="9"/>
        <v>0</v>
      </c>
    </row>
    <row r="286" spans="2:9" x14ac:dyDescent="0.55000000000000004">
      <c r="B286" s="88"/>
      <c r="C286" s="88"/>
      <c r="D286" s="38" t="s">
        <v>371</v>
      </c>
      <c r="E286" s="21">
        <f>+E287+E288+E289</f>
        <v>0</v>
      </c>
      <c r="F286" s="21">
        <f>+F287+F288+F289</f>
        <v>0</v>
      </c>
      <c r="G286" s="21">
        <f t="shared" si="8"/>
        <v>0</v>
      </c>
      <c r="H286" s="21">
        <f>+H287+H288+H289</f>
        <v>0</v>
      </c>
      <c r="I286" s="21">
        <f t="shared" si="9"/>
        <v>0</v>
      </c>
    </row>
    <row r="287" spans="2:9" x14ac:dyDescent="0.55000000000000004">
      <c r="B287" s="88"/>
      <c r="C287" s="88"/>
      <c r="D287" s="38" t="s">
        <v>572</v>
      </c>
      <c r="E287" s="21"/>
      <c r="F287" s="21"/>
      <c r="G287" s="21">
        <f t="shared" si="8"/>
        <v>0</v>
      </c>
      <c r="H287" s="21"/>
      <c r="I287" s="21">
        <f t="shared" si="9"/>
        <v>0</v>
      </c>
    </row>
    <row r="288" spans="2:9" x14ac:dyDescent="0.55000000000000004">
      <c r="B288" s="88"/>
      <c r="C288" s="88"/>
      <c r="D288" s="38" t="s">
        <v>273</v>
      </c>
      <c r="E288" s="21"/>
      <c r="F288" s="21"/>
      <c r="G288" s="21">
        <f t="shared" si="8"/>
        <v>0</v>
      </c>
      <c r="H288" s="21"/>
      <c r="I288" s="21">
        <f t="shared" si="9"/>
        <v>0</v>
      </c>
    </row>
    <row r="289" spans="2:9" x14ac:dyDescent="0.55000000000000004">
      <c r="B289" s="88"/>
      <c r="C289" s="88"/>
      <c r="D289" s="38" t="s">
        <v>573</v>
      </c>
      <c r="E289" s="21"/>
      <c r="F289" s="21"/>
      <c r="G289" s="21">
        <f t="shared" si="8"/>
        <v>0</v>
      </c>
      <c r="H289" s="21"/>
      <c r="I289" s="21">
        <f t="shared" si="9"/>
        <v>0</v>
      </c>
    </row>
    <row r="290" spans="2:9" x14ac:dyDescent="0.55000000000000004">
      <c r="B290" s="88"/>
      <c r="C290" s="89"/>
      <c r="D290" s="42" t="s">
        <v>372</v>
      </c>
      <c r="E290" s="23">
        <f>+E279+E280+E281+E282+E283+E284+E285+E286</f>
        <v>0</v>
      </c>
      <c r="F290" s="23">
        <f>+F279+F280+F281+F282+F283+F284+F285+F286</f>
        <v>0</v>
      </c>
      <c r="G290" s="23">
        <f t="shared" si="8"/>
        <v>0</v>
      </c>
      <c r="H290" s="23">
        <f>+H279+H280+H281+H282+H283+H284+H285+H286</f>
        <v>0</v>
      </c>
      <c r="I290" s="23">
        <f t="shared" si="9"/>
        <v>0</v>
      </c>
    </row>
    <row r="291" spans="2:9" x14ac:dyDescent="0.55000000000000004">
      <c r="B291" s="89"/>
      <c r="C291" s="19" t="s">
        <v>373</v>
      </c>
      <c r="D291" s="30"/>
      <c r="E291" s="43">
        <f xml:space="preserve"> +E278 - E290</f>
        <v>3164519</v>
      </c>
      <c r="F291" s="43">
        <f xml:space="preserve"> +F278 - F290</f>
        <v>737285</v>
      </c>
      <c r="G291" s="43">
        <f t="shared" si="8"/>
        <v>3901804</v>
      </c>
      <c r="H291" s="43">
        <f xml:space="preserve"> +H278 - H290</f>
        <v>0</v>
      </c>
      <c r="I291" s="43">
        <f>I278-I290</f>
        <v>3901804</v>
      </c>
    </row>
    <row r="292" spans="2:9" x14ac:dyDescent="0.55000000000000004">
      <c r="B292" s="19" t="s">
        <v>374</v>
      </c>
      <c r="C292" s="16"/>
      <c r="D292" s="17"/>
      <c r="E292" s="18">
        <f xml:space="preserve"> +E264 +E291</f>
        <v>-7746369</v>
      </c>
      <c r="F292" s="18">
        <f xml:space="preserve"> +F264 +F291</f>
        <v>501157</v>
      </c>
      <c r="G292" s="18">
        <f t="shared" si="8"/>
        <v>-7245212</v>
      </c>
      <c r="H292" s="18">
        <f xml:space="preserve"> +H264 +H291</f>
        <v>0</v>
      </c>
      <c r="I292" s="18">
        <f>I264+I291</f>
        <v>-7245212</v>
      </c>
    </row>
  </sheetData>
  <mergeCells count="13">
    <mergeCell ref="B2:I2"/>
    <mergeCell ref="B3:I3"/>
    <mergeCell ref="B5:D6"/>
    <mergeCell ref="E5:F5"/>
    <mergeCell ref="G5:G6"/>
    <mergeCell ref="H5:H6"/>
    <mergeCell ref="I5:I6"/>
    <mergeCell ref="B7:B264"/>
    <mergeCell ref="C7:C185"/>
    <mergeCell ref="C186:C263"/>
    <mergeCell ref="B265:B291"/>
    <mergeCell ref="C265:C278"/>
    <mergeCell ref="C279:C290"/>
  </mergeCells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53899-78E8-4101-9602-F7A4D92FFAD2}">
  <dimension ref="B1:I61"/>
  <sheetViews>
    <sheetView workbookViewId="0">
      <selection sqref="A1:XFD1048576"/>
    </sheetView>
  </sheetViews>
  <sheetFormatPr defaultRowHeight="18" x14ac:dyDescent="0.55000000000000004"/>
  <cols>
    <col min="1" max="1" width="2.83203125" customWidth="1"/>
    <col min="2" max="2" width="31.08203125" customWidth="1"/>
    <col min="3" max="5" width="20.75" customWidth="1"/>
    <col min="6" max="6" width="31.08203125" customWidth="1"/>
    <col min="7" max="9" width="20.75" customWidth="1"/>
  </cols>
  <sheetData>
    <row r="1" spans="2:9" x14ac:dyDescent="0.55000000000000004">
      <c r="B1" s="2"/>
      <c r="C1" s="2"/>
      <c r="D1" s="2"/>
      <c r="E1" s="2"/>
      <c r="F1" s="2"/>
      <c r="G1" s="2"/>
      <c r="H1" s="2"/>
      <c r="I1" s="2"/>
    </row>
    <row r="2" spans="2:9" ht="22" x14ac:dyDescent="0.55000000000000004">
      <c r="B2" s="1"/>
      <c r="C2" s="2"/>
      <c r="D2" s="2"/>
      <c r="E2" s="2"/>
      <c r="F2" s="2"/>
      <c r="G2" s="2"/>
      <c r="H2" s="3"/>
      <c r="I2" s="3" t="s">
        <v>593</v>
      </c>
    </row>
    <row r="3" spans="2:9" ht="22" x14ac:dyDescent="0.55000000000000004">
      <c r="B3" s="69" t="s">
        <v>594</v>
      </c>
      <c r="C3" s="69"/>
      <c r="D3" s="69"/>
      <c r="E3" s="69"/>
      <c r="F3" s="69"/>
      <c r="G3" s="69"/>
      <c r="H3" s="69"/>
      <c r="I3" s="69"/>
    </row>
    <row r="4" spans="2:9" ht="22" x14ac:dyDescent="0.55000000000000004">
      <c r="B4" s="32"/>
      <c r="C4" s="1"/>
      <c r="D4" s="2"/>
      <c r="E4" s="2"/>
      <c r="F4" s="2"/>
      <c r="G4" s="2"/>
      <c r="H4" s="2"/>
      <c r="I4" s="2"/>
    </row>
    <row r="5" spans="2:9" ht="22" x14ac:dyDescent="0.55000000000000004">
      <c r="B5" s="70" t="s">
        <v>595</v>
      </c>
      <c r="C5" s="70"/>
      <c r="D5" s="70"/>
      <c r="E5" s="70"/>
      <c r="F5" s="70"/>
      <c r="G5" s="70"/>
      <c r="H5" s="70"/>
      <c r="I5" s="70"/>
    </row>
    <row r="6" spans="2:9" x14ac:dyDescent="0.55000000000000004">
      <c r="B6" s="4"/>
      <c r="C6" s="2"/>
      <c r="D6" s="2"/>
      <c r="E6" s="2"/>
      <c r="F6" s="2"/>
      <c r="G6" s="2"/>
      <c r="H6" s="2"/>
      <c r="I6" s="49" t="s">
        <v>3</v>
      </c>
    </row>
    <row r="7" spans="2:9" x14ac:dyDescent="0.55000000000000004">
      <c r="B7" s="90" t="s">
        <v>596</v>
      </c>
      <c r="C7" s="91"/>
      <c r="D7" s="91"/>
      <c r="E7" s="92"/>
      <c r="F7" s="90" t="s">
        <v>597</v>
      </c>
      <c r="G7" s="91"/>
      <c r="H7" s="91"/>
      <c r="I7" s="92"/>
    </row>
    <row r="8" spans="2:9" x14ac:dyDescent="0.55000000000000004">
      <c r="B8" s="5"/>
      <c r="C8" s="5" t="s">
        <v>598</v>
      </c>
      <c r="D8" s="5" t="s">
        <v>599</v>
      </c>
      <c r="E8" s="5" t="s">
        <v>600</v>
      </c>
      <c r="F8" s="50"/>
      <c r="G8" s="5" t="s">
        <v>598</v>
      </c>
      <c r="H8" s="5" t="s">
        <v>599</v>
      </c>
      <c r="I8" s="5" t="s">
        <v>600</v>
      </c>
    </row>
    <row r="9" spans="2:9" x14ac:dyDescent="0.55000000000000004">
      <c r="B9" s="42" t="s">
        <v>601</v>
      </c>
      <c r="C9" s="23">
        <f>+C10+C11+C12+C13+C14+C15+C16+C17+C18+C19+C20+C21+C22+C23+C24+C25+C26+C27+C28+C29+C30-ABS(C31)</f>
        <v>220299345</v>
      </c>
      <c r="D9" s="14">
        <f>+D10+D11+D12+D13+D14+D15+D16+D17+D18+D19+D20+D21+D22+D23+D24+D25+D26+D27+D28+D29+D30-ABS(D31)</f>
        <v>229262843</v>
      </c>
      <c r="E9" s="23">
        <f>C9-D9</f>
        <v>-8963498</v>
      </c>
      <c r="F9" s="42" t="s">
        <v>602</v>
      </c>
      <c r="G9" s="23">
        <f>+G10+G11+G12+G13+G14+G15+G16+G17+G18+G19+G20+G21+G22+G23+G24+G25+G26+G27</f>
        <v>20737918</v>
      </c>
      <c r="H9" s="14">
        <f>+H10+H11+H12+H13+H14+H15+H16+H17+H18+H19+H20+H21+H22+H23+H24+H25+H26+H27</f>
        <v>19455339</v>
      </c>
      <c r="I9" s="23">
        <f>G9-H9</f>
        <v>1282579</v>
      </c>
    </row>
    <row r="10" spans="2:9" x14ac:dyDescent="0.55000000000000004">
      <c r="B10" s="40" t="s">
        <v>603</v>
      </c>
      <c r="C10" s="41">
        <v>187562743</v>
      </c>
      <c r="D10" s="7">
        <v>199901744</v>
      </c>
      <c r="E10" s="41">
        <f t="shared" ref="E10:E61" si="0">C10-D10</f>
        <v>-12339001</v>
      </c>
      <c r="F10" s="40" t="s">
        <v>604</v>
      </c>
      <c r="G10" s="41"/>
      <c r="H10" s="7"/>
      <c r="I10" s="41">
        <f t="shared" ref="I10:I61" si="1">G10-H10</f>
        <v>0</v>
      </c>
    </row>
    <row r="11" spans="2:9" x14ac:dyDescent="0.55000000000000004">
      <c r="B11" s="38" t="s">
        <v>605</v>
      </c>
      <c r="C11" s="21"/>
      <c r="D11" s="10"/>
      <c r="E11" s="21">
        <f t="shared" si="0"/>
        <v>0</v>
      </c>
      <c r="F11" s="38" t="s">
        <v>606</v>
      </c>
      <c r="G11" s="21">
        <v>20298482</v>
      </c>
      <c r="H11" s="10">
        <v>16892469</v>
      </c>
      <c r="I11" s="21">
        <f t="shared" si="1"/>
        <v>3406013</v>
      </c>
    </row>
    <row r="12" spans="2:9" x14ac:dyDescent="0.55000000000000004">
      <c r="B12" s="38" t="s">
        <v>607</v>
      </c>
      <c r="C12" s="21">
        <v>32443252</v>
      </c>
      <c r="D12" s="10">
        <v>27961666</v>
      </c>
      <c r="E12" s="21">
        <f t="shared" si="0"/>
        <v>4481586</v>
      </c>
      <c r="F12" s="38" t="s">
        <v>608</v>
      </c>
      <c r="G12" s="21"/>
      <c r="H12" s="10"/>
      <c r="I12" s="21">
        <f t="shared" si="1"/>
        <v>0</v>
      </c>
    </row>
    <row r="13" spans="2:9" x14ac:dyDescent="0.55000000000000004">
      <c r="B13" s="38" t="s">
        <v>609</v>
      </c>
      <c r="C13" s="21"/>
      <c r="D13" s="10"/>
      <c r="E13" s="21">
        <f t="shared" si="0"/>
        <v>0</v>
      </c>
      <c r="F13" s="38" t="s">
        <v>610</v>
      </c>
      <c r="G13" s="21"/>
      <c r="H13" s="10"/>
      <c r="I13" s="21">
        <f t="shared" si="1"/>
        <v>0</v>
      </c>
    </row>
    <row r="14" spans="2:9" x14ac:dyDescent="0.55000000000000004">
      <c r="B14" s="38" t="s">
        <v>611</v>
      </c>
      <c r="C14" s="21"/>
      <c r="D14" s="10"/>
      <c r="E14" s="21">
        <f t="shared" si="0"/>
        <v>0</v>
      </c>
      <c r="F14" s="38" t="s">
        <v>612</v>
      </c>
      <c r="G14" s="21"/>
      <c r="H14" s="10"/>
      <c r="I14" s="21">
        <f t="shared" si="1"/>
        <v>0</v>
      </c>
    </row>
    <row r="15" spans="2:9" x14ac:dyDescent="0.55000000000000004">
      <c r="B15" s="38" t="s">
        <v>613</v>
      </c>
      <c r="C15" s="21"/>
      <c r="D15" s="10"/>
      <c r="E15" s="21">
        <f t="shared" si="0"/>
        <v>0</v>
      </c>
      <c r="F15" s="38" t="s">
        <v>614</v>
      </c>
      <c r="G15" s="21"/>
      <c r="H15" s="10"/>
      <c r="I15" s="21">
        <f t="shared" si="1"/>
        <v>0</v>
      </c>
    </row>
    <row r="16" spans="2:9" x14ac:dyDescent="0.55000000000000004">
      <c r="B16" s="38" t="s">
        <v>615</v>
      </c>
      <c r="C16" s="21"/>
      <c r="D16" s="10"/>
      <c r="E16" s="21">
        <f t="shared" si="0"/>
        <v>0</v>
      </c>
      <c r="F16" s="38" t="s">
        <v>616</v>
      </c>
      <c r="G16" s="21"/>
      <c r="H16" s="10"/>
      <c r="I16" s="21">
        <f t="shared" si="1"/>
        <v>0</v>
      </c>
    </row>
    <row r="17" spans="2:9" x14ac:dyDescent="0.55000000000000004">
      <c r="B17" s="38" t="s">
        <v>617</v>
      </c>
      <c r="C17" s="21"/>
      <c r="D17" s="10"/>
      <c r="E17" s="21">
        <f t="shared" si="0"/>
        <v>0</v>
      </c>
      <c r="F17" s="38" t="s">
        <v>618</v>
      </c>
      <c r="G17" s="21"/>
      <c r="H17" s="10"/>
      <c r="I17" s="21">
        <f t="shared" si="1"/>
        <v>0</v>
      </c>
    </row>
    <row r="18" spans="2:9" x14ac:dyDescent="0.55000000000000004">
      <c r="B18" s="38" t="s">
        <v>619</v>
      </c>
      <c r="C18" s="21"/>
      <c r="D18" s="10"/>
      <c r="E18" s="21">
        <f t="shared" si="0"/>
        <v>0</v>
      </c>
      <c r="F18" s="38" t="s">
        <v>620</v>
      </c>
      <c r="G18" s="21"/>
      <c r="H18" s="10"/>
      <c r="I18" s="21">
        <f t="shared" si="1"/>
        <v>0</v>
      </c>
    </row>
    <row r="19" spans="2:9" x14ac:dyDescent="0.55000000000000004">
      <c r="B19" s="38" t="s">
        <v>621</v>
      </c>
      <c r="C19" s="21"/>
      <c r="D19" s="10"/>
      <c r="E19" s="21">
        <f t="shared" si="0"/>
        <v>0</v>
      </c>
      <c r="F19" s="38" t="s">
        <v>622</v>
      </c>
      <c r="G19" s="21"/>
      <c r="H19" s="10"/>
      <c r="I19" s="21">
        <f t="shared" si="1"/>
        <v>0</v>
      </c>
    </row>
    <row r="20" spans="2:9" x14ac:dyDescent="0.55000000000000004">
      <c r="B20" s="38" t="s">
        <v>623</v>
      </c>
      <c r="C20" s="21"/>
      <c r="D20" s="10"/>
      <c r="E20" s="21">
        <f t="shared" si="0"/>
        <v>0</v>
      </c>
      <c r="F20" s="38" t="s">
        <v>624</v>
      </c>
      <c r="G20" s="21"/>
      <c r="H20" s="10"/>
      <c r="I20" s="21">
        <f t="shared" si="1"/>
        <v>0</v>
      </c>
    </row>
    <row r="21" spans="2:9" x14ac:dyDescent="0.55000000000000004">
      <c r="B21" s="38" t="s">
        <v>625</v>
      </c>
      <c r="C21" s="21"/>
      <c r="D21" s="10"/>
      <c r="E21" s="21">
        <f t="shared" si="0"/>
        <v>0</v>
      </c>
      <c r="F21" s="38" t="s">
        <v>626</v>
      </c>
      <c r="G21" s="21">
        <v>195114</v>
      </c>
      <c r="H21" s="10">
        <v>2325085</v>
      </c>
      <c r="I21" s="21">
        <f t="shared" si="1"/>
        <v>-2129971</v>
      </c>
    </row>
    <row r="22" spans="2:9" x14ac:dyDescent="0.55000000000000004">
      <c r="B22" s="38" t="s">
        <v>627</v>
      </c>
      <c r="C22" s="21"/>
      <c r="D22" s="10"/>
      <c r="E22" s="21">
        <f t="shared" si="0"/>
        <v>0</v>
      </c>
      <c r="F22" s="38" t="s">
        <v>628</v>
      </c>
      <c r="G22" s="21">
        <v>244322</v>
      </c>
      <c r="H22" s="10">
        <v>237785</v>
      </c>
      <c r="I22" s="21">
        <f t="shared" si="1"/>
        <v>6537</v>
      </c>
    </row>
    <row r="23" spans="2:9" x14ac:dyDescent="0.55000000000000004">
      <c r="B23" s="38" t="s">
        <v>629</v>
      </c>
      <c r="C23" s="21"/>
      <c r="D23" s="10"/>
      <c r="E23" s="21">
        <f t="shared" si="0"/>
        <v>0</v>
      </c>
      <c r="F23" s="38" t="s">
        <v>630</v>
      </c>
      <c r="G23" s="21"/>
      <c r="H23" s="10"/>
      <c r="I23" s="21">
        <f t="shared" si="1"/>
        <v>0</v>
      </c>
    </row>
    <row r="24" spans="2:9" x14ac:dyDescent="0.55000000000000004">
      <c r="B24" s="38" t="s">
        <v>631</v>
      </c>
      <c r="C24" s="21">
        <v>27250</v>
      </c>
      <c r="D24" s="10">
        <v>1042961</v>
      </c>
      <c r="E24" s="21">
        <f t="shared" si="0"/>
        <v>-1015711</v>
      </c>
      <c r="F24" s="38" t="s">
        <v>632</v>
      </c>
      <c r="G24" s="21"/>
      <c r="H24" s="10"/>
      <c r="I24" s="21">
        <f t="shared" si="1"/>
        <v>0</v>
      </c>
    </row>
    <row r="25" spans="2:9" x14ac:dyDescent="0.55000000000000004">
      <c r="B25" s="38" t="s">
        <v>633</v>
      </c>
      <c r="C25" s="21">
        <v>103810</v>
      </c>
      <c r="D25" s="10">
        <v>206268</v>
      </c>
      <c r="E25" s="21">
        <f t="shared" si="0"/>
        <v>-102458</v>
      </c>
      <c r="F25" s="38" t="s">
        <v>634</v>
      </c>
      <c r="G25" s="21"/>
      <c r="H25" s="10"/>
      <c r="I25" s="21">
        <f t="shared" si="1"/>
        <v>0</v>
      </c>
    </row>
    <row r="26" spans="2:9" x14ac:dyDescent="0.55000000000000004">
      <c r="B26" s="38" t="s">
        <v>635</v>
      </c>
      <c r="C26" s="21">
        <v>36050</v>
      </c>
      <c r="D26" s="10">
        <v>23964</v>
      </c>
      <c r="E26" s="21">
        <f t="shared" si="0"/>
        <v>12086</v>
      </c>
      <c r="F26" s="38" t="s">
        <v>636</v>
      </c>
      <c r="G26" s="21"/>
      <c r="H26" s="10"/>
      <c r="I26" s="21">
        <f t="shared" si="1"/>
        <v>0</v>
      </c>
    </row>
    <row r="27" spans="2:9" x14ac:dyDescent="0.55000000000000004">
      <c r="B27" s="38" t="s">
        <v>637</v>
      </c>
      <c r="C27" s="21"/>
      <c r="D27" s="10"/>
      <c r="E27" s="21">
        <f t="shared" si="0"/>
        <v>0</v>
      </c>
      <c r="F27" s="38" t="s">
        <v>638</v>
      </c>
      <c r="G27" s="21"/>
      <c r="H27" s="10"/>
      <c r="I27" s="21">
        <f t="shared" si="1"/>
        <v>0</v>
      </c>
    </row>
    <row r="28" spans="2:9" x14ac:dyDescent="0.55000000000000004">
      <c r="B28" s="38" t="s">
        <v>639</v>
      </c>
      <c r="C28" s="21"/>
      <c r="D28" s="10"/>
      <c r="E28" s="21">
        <f t="shared" si="0"/>
        <v>0</v>
      </c>
      <c r="F28" s="38"/>
      <c r="G28" s="21"/>
      <c r="H28" s="21"/>
      <c r="I28" s="21"/>
    </row>
    <row r="29" spans="2:9" x14ac:dyDescent="0.55000000000000004">
      <c r="B29" s="38" t="s">
        <v>640</v>
      </c>
      <c r="C29" s="21"/>
      <c r="D29" s="10"/>
      <c r="E29" s="21">
        <f t="shared" si="0"/>
        <v>0</v>
      </c>
      <c r="F29" s="38"/>
      <c r="G29" s="21"/>
      <c r="H29" s="21"/>
      <c r="I29" s="21"/>
    </row>
    <row r="30" spans="2:9" x14ac:dyDescent="0.55000000000000004">
      <c r="B30" s="38" t="s">
        <v>641</v>
      </c>
      <c r="C30" s="21">
        <v>126240</v>
      </c>
      <c r="D30" s="10">
        <v>126240</v>
      </c>
      <c r="E30" s="21">
        <f t="shared" si="0"/>
        <v>0</v>
      </c>
      <c r="F30" s="38"/>
      <c r="G30" s="21"/>
      <c r="H30" s="21"/>
      <c r="I30" s="21"/>
    </row>
    <row r="31" spans="2:9" x14ac:dyDescent="0.55000000000000004">
      <c r="B31" s="38" t="s">
        <v>642</v>
      </c>
      <c r="C31" s="21"/>
      <c r="D31" s="10"/>
      <c r="E31" s="21">
        <f t="shared" si="0"/>
        <v>0</v>
      </c>
      <c r="F31" s="38"/>
      <c r="G31" s="21"/>
      <c r="H31" s="21"/>
      <c r="I31" s="21"/>
    </row>
    <row r="32" spans="2:9" x14ac:dyDescent="0.55000000000000004">
      <c r="B32" s="42" t="s">
        <v>643</v>
      </c>
      <c r="C32" s="23">
        <f>+C33 +C38</f>
        <v>523291727</v>
      </c>
      <c r="D32" s="14">
        <f>+D33 +D38</f>
        <v>542428614</v>
      </c>
      <c r="E32" s="23">
        <f t="shared" si="0"/>
        <v>-19136887</v>
      </c>
      <c r="F32" s="42" t="s">
        <v>644</v>
      </c>
      <c r="G32" s="23">
        <f>+G33+G34+G35+G36+G37+G38+G39+G40+G41</f>
        <v>24506422</v>
      </c>
      <c r="H32" s="14">
        <f>+H33+H34+H35+H36+H37+H38+H39+H40+H41</f>
        <v>24517788</v>
      </c>
      <c r="I32" s="23">
        <f t="shared" si="1"/>
        <v>-11366</v>
      </c>
    </row>
    <row r="33" spans="2:9" x14ac:dyDescent="0.55000000000000004">
      <c r="B33" s="42" t="s">
        <v>645</v>
      </c>
      <c r="C33" s="23">
        <f>+C34+C35+C36+C37</f>
        <v>337780510</v>
      </c>
      <c r="D33" s="14">
        <f>+D34+D35+D36+D37</f>
        <v>350567028</v>
      </c>
      <c r="E33" s="23">
        <f t="shared" si="0"/>
        <v>-12786518</v>
      </c>
      <c r="F33" s="40" t="s">
        <v>646</v>
      </c>
      <c r="G33" s="41">
        <v>6600000</v>
      </c>
      <c r="H33" s="7">
        <v>7700000</v>
      </c>
      <c r="I33" s="41">
        <f t="shared" si="1"/>
        <v>-1100000</v>
      </c>
    </row>
    <row r="34" spans="2:9" x14ac:dyDescent="0.55000000000000004">
      <c r="B34" s="40" t="s">
        <v>647</v>
      </c>
      <c r="C34" s="41">
        <v>65545985</v>
      </c>
      <c r="D34" s="7">
        <v>65545985</v>
      </c>
      <c r="E34" s="41">
        <f t="shared" si="0"/>
        <v>0</v>
      </c>
      <c r="F34" s="38" t="s">
        <v>648</v>
      </c>
      <c r="G34" s="21"/>
      <c r="H34" s="10"/>
      <c r="I34" s="21">
        <f t="shared" si="1"/>
        <v>0</v>
      </c>
    </row>
    <row r="35" spans="2:9" x14ac:dyDescent="0.55000000000000004">
      <c r="B35" s="38" t="s">
        <v>649</v>
      </c>
      <c r="C35" s="21">
        <v>272234525</v>
      </c>
      <c r="D35" s="10">
        <v>285021043</v>
      </c>
      <c r="E35" s="21">
        <f t="shared" si="0"/>
        <v>-12786518</v>
      </c>
      <c r="F35" s="38" t="s">
        <v>650</v>
      </c>
      <c r="G35" s="21"/>
      <c r="H35" s="10"/>
      <c r="I35" s="21">
        <f t="shared" si="1"/>
        <v>0</v>
      </c>
    </row>
    <row r="36" spans="2:9" x14ac:dyDescent="0.55000000000000004">
      <c r="B36" s="38" t="s">
        <v>651</v>
      </c>
      <c r="C36" s="21"/>
      <c r="D36" s="10"/>
      <c r="E36" s="21">
        <f t="shared" si="0"/>
        <v>0</v>
      </c>
      <c r="F36" s="38" t="s">
        <v>652</v>
      </c>
      <c r="G36" s="21"/>
      <c r="H36" s="10"/>
      <c r="I36" s="21">
        <f t="shared" si="1"/>
        <v>0</v>
      </c>
    </row>
    <row r="37" spans="2:9" x14ac:dyDescent="0.55000000000000004">
      <c r="B37" s="38" t="s">
        <v>653</v>
      </c>
      <c r="C37" s="21"/>
      <c r="D37" s="10"/>
      <c r="E37" s="21">
        <f t="shared" si="0"/>
        <v>0</v>
      </c>
      <c r="F37" s="38" t="s">
        <v>654</v>
      </c>
      <c r="G37" s="21">
        <v>17906422</v>
      </c>
      <c r="H37" s="10">
        <v>16817788</v>
      </c>
      <c r="I37" s="21">
        <f t="shared" si="1"/>
        <v>1088634</v>
      </c>
    </row>
    <row r="38" spans="2:9" x14ac:dyDescent="0.55000000000000004">
      <c r="B38" s="42" t="s">
        <v>655</v>
      </c>
      <c r="C38" s="23">
        <f>+C39+C40+C41+C42+C43+C44+C45+C46+C47+C48+C49+C50+C51+C52+C53+C54+C55+C56+C57+C58+C59-ABS(C60)</f>
        <v>185511217</v>
      </c>
      <c r="D38" s="14">
        <f>+D39+D40+D41+D42+D43+D44+D45+D46+D47+D48+D49+D50+D51+D52+D53+D54+D55+D56+D57+D58+D59-ABS(D60)</f>
        <v>191861586</v>
      </c>
      <c r="E38" s="23">
        <f t="shared" si="0"/>
        <v>-6350369</v>
      </c>
      <c r="F38" s="38" t="s">
        <v>656</v>
      </c>
      <c r="G38" s="21"/>
      <c r="H38" s="10"/>
      <c r="I38" s="21">
        <f t="shared" si="1"/>
        <v>0</v>
      </c>
    </row>
    <row r="39" spans="2:9" x14ac:dyDescent="0.55000000000000004">
      <c r="B39" s="40" t="s">
        <v>647</v>
      </c>
      <c r="C39" s="41">
        <v>23729563</v>
      </c>
      <c r="D39" s="7">
        <v>23729563</v>
      </c>
      <c r="E39" s="41">
        <f t="shared" si="0"/>
        <v>0</v>
      </c>
      <c r="F39" s="38" t="s">
        <v>657</v>
      </c>
      <c r="G39" s="21"/>
      <c r="H39" s="10"/>
      <c r="I39" s="21">
        <f t="shared" si="1"/>
        <v>0</v>
      </c>
    </row>
    <row r="40" spans="2:9" x14ac:dyDescent="0.55000000000000004">
      <c r="B40" s="38" t="s">
        <v>649</v>
      </c>
      <c r="C40" s="21">
        <v>83680126</v>
      </c>
      <c r="D40" s="10">
        <v>91261723</v>
      </c>
      <c r="E40" s="21">
        <f t="shared" si="0"/>
        <v>-7581597</v>
      </c>
      <c r="F40" s="38" t="s">
        <v>658</v>
      </c>
      <c r="G40" s="21"/>
      <c r="H40" s="10"/>
      <c r="I40" s="21">
        <f t="shared" si="1"/>
        <v>0</v>
      </c>
    </row>
    <row r="41" spans="2:9" x14ac:dyDescent="0.55000000000000004">
      <c r="B41" s="38" t="s">
        <v>659</v>
      </c>
      <c r="C41" s="21">
        <v>9044142</v>
      </c>
      <c r="D41" s="10">
        <v>11483591</v>
      </c>
      <c r="E41" s="21">
        <f t="shared" si="0"/>
        <v>-2439449</v>
      </c>
      <c r="F41" s="38" t="s">
        <v>660</v>
      </c>
      <c r="G41" s="21"/>
      <c r="H41" s="10"/>
      <c r="I41" s="21">
        <f t="shared" si="1"/>
        <v>0</v>
      </c>
    </row>
    <row r="42" spans="2:9" x14ac:dyDescent="0.55000000000000004">
      <c r="B42" s="38" t="s">
        <v>661</v>
      </c>
      <c r="C42" s="21"/>
      <c r="D42" s="10"/>
      <c r="E42" s="21">
        <f t="shared" si="0"/>
        <v>0</v>
      </c>
      <c r="F42" s="42" t="s">
        <v>662</v>
      </c>
      <c r="G42" s="23">
        <f>+G9 +G32</f>
        <v>45244340</v>
      </c>
      <c r="H42" s="23">
        <f>+H9 +H32</f>
        <v>43973127</v>
      </c>
      <c r="I42" s="23">
        <f t="shared" si="1"/>
        <v>1271213</v>
      </c>
    </row>
    <row r="43" spans="2:9" x14ac:dyDescent="0.55000000000000004">
      <c r="B43" s="38" t="s">
        <v>663</v>
      </c>
      <c r="C43" s="21">
        <v>378452</v>
      </c>
      <c r="D43" s="10">
        <v>1215765</v>
      </c>
      <c r="E43" s="21">
        <f t="shared" si="0"/>
        <v>-837313</v>
      </c>
      <c r="F43" s="93" t="s">
        <v>664</v>
      </c>
      <c r="G43" s="94"/>
      <c r="H43" s="94"/>
      <c r="I43" s="95"/>
    </row>
    <row r="44" spans="2:9" x14ac:dyDescent="0.55000000000000004">
      <c r="B44" s="38" t="s">
        <v>665</v>
      </c>
      <c r="C44" s="21">
        <v>10337372</v>
      </c>
      <c r="D44" s="10">
        <v>4352832</v>
      </c>
      <c r="E44" s="21">
        <f t="shared" si="0"/>
        <v>5984540</v>
      </c>
      <c r="F44" s="40" t="s">
        <v>666</v>
      </c>
      <c r="G44" s="41">
        <v>118391708</v>
      </c>
      <c r="H44" s="7">
        <v>118391708</v>
      </c>
      <c r="I44" s="41">
        <f t="shared" si="1"/>
        <v>0</v>
      </c>
    </row>
    <row r="45" spans="2:9" x14ac:dyDescent="0.55000000000000004">
      <c r="B45" s="38" t="s">
        <v>667</v>
      </c>
      <c r="C45" s="21"/>
      <c r="D45" s="10"/>
      <c r="E45" s="21">
        <f t="shared" si="0"/>
        <v>0</v>
      </c>
      <c r="F45" s="38" t="s">
        <v>668</v>
      </c>
      <c r="G45" s="21">
        <v>160904863</v>
      </c>
      <c r="H45" s="10">
        <v>169094053</v>
      </c>
      <c r="I45" s="21">
        <f t="shared" si="1"/>
        <v>-8189190</v>
      </c>
    </row>
    <row r="46" spans="2:9" x14ac:dyDescent="0.55000000000000004">
      <c r="B46" s="38" t="s">
        <v>669</v>
      </c>
      <c r="C46" s="21"/>
      <c r="D46" s="10"/>
      <c r="E46" s="21">
        <f t="shared" si="0"/>
        <v>0</v>
      </c>
      <c r="F46" s="38" t="s">
        <v>670</v>
      </c>
      <c r="G46" s="21">
        <f>+G47+G48+G49</f>
        <v>40096141</v>
      </c>
      <c r="H46" s="10">
        <f>+H47+H48+H49</f>
        <v>42596141</v>
      </c>
      <c r="I46" s="21">
        <f t="shared" si="1"/>
        <v>-2500000</v>
      </c>
    </row>
    <row r="47" spans="2:9" x14ac:dyDescent="0.55000000000000004">
      <c r="B47" s="38" t="s">
        <v>671</v>
      </c>
      <c r="C47" s="21">
        <v>229320</v>
      </c>
      <c r="D47" s="10">
        <v>229320</v>
      </c>
      <c r="E47" s="21">
        <f t="shared" si="0"/>
        <v>0</v>
      </c>
      <c r="F47" s="38" t="s">
        <v>672</v>
      </c>
      <c r="G47" s="21">
        <v>38146141</v>
      </c>
      <c r="H47" s="10">
        <v>38146141</v>
      </c>
      <c r="I47" s="21">
        <f t="shared" si="1"/>
        <v>0</v>
      </c>
    </row>
    <row r="48" spans="2:9" x14ac:dyDescent="0.55000000000000004">
      <c r="B48" s="38" t="s">
        <v>673</v>
      </c>
      <c r="C48" s="21"/>
      <c r="D48" s="10">
        <v>45540</v>
      </c>
      <c r="E48" s="21">
        <f t="shared" si="0"/>
        <v>-45540</v>
      </c>
      <c r="F48" s="38" t="s">
        <v>674</v>
      </c>
      <c r="G48" s="21">
        <v>1950000</v>
      </c>
      <c r="H48" s="10">
        <v>4450000</v>
      </c>
      <c r="I48" s="21">
        <f t="shared" si="1"/>
        <v>-2500000</v>
      </c>
    </row>
    <row r="49" spans="2:9" x14ac:dyDescent="0.55000000000000004">
      <c r="B49" s="38" t="s">
        <v>675</v>
      </c>
      <c r="C49" s="21"/>
      <c r="D49" s="10"/>
      <c r="E49" s="21">
        <f t="shared" si="0"/>
        <v>0</v>
      </c>
      <c r="F49" s="38" t="s">
        <v>676</v>
      </c>
      <c r="G49" s="21"/>
      <c r="H49" s="10"/>
      <c r="I49" s="21">
        <f t="shared" si="1"/>
        <v>0</v>
      </c>
    </row>
    <row r="50" spans="2:9" x14ac:dyDescent="0.55000000000000004">
      <c r="B50" s="38" t="s">
        <v>653</v>
      </c>
      <c r="C50" s="21"/>
      <c r="D50" s="10"/>
      <c r="E50" s="21">
        <f t="shared" si="0"/>
        <v>0</v>
      </c>
      <c r="F50" s="38" t="s">
        <v>677</v>
      </c>
      <c r="G50" s="21">
        <v>378954020</v>
      </c>
      <c r="H50" s="10">
        <v>397636428</v>
      </c>
      <c r="I50" s="21">
        <f t="shared" si="1"/>
        <v>-18682408</v>
      </c>
    </row>
    <row r="51" spans="2:9" x14ac:dyDescent="0.55000000000000004">
      <c r="B51" s="38" t="s">
        <v>678</v>
      </c>
      <c r="C51" s="21"/>
      <c r="D51" s="10"/>
      <c r="E51" s="21">
        <f t="shared" si="0"/>
        <v>0</v>
      </c>
      <c r="F51" s="38" t="s">
        <v>679</v>
      </c>
      <c r="G51" s="21">
        <v>-21182408</v>
      </c>
      <c r="H51" s="10">
        <v>-10476867</v>
      </c>
      <c r="I51" s="21">
        <f t="shared" si="1"/>
        <v>-10705541</v>
      </c>
    </row>
    <row r="52" spans="2:9" x14ac:dyDescent="0.55000000000000004">
      <c r="B52" s="38" t="s">
        <v>680</v>
      </c>
      <c r="C52" s="21">
        <v>17906422</v>
      </c>
      <c r="D52" s="10">
        <v>16817788</v>
      </c>
      <c r="E52" s="21">
        <f t="shared" si="0"/>
        <v>1088634</v>
      </c>
      <c r="F52" s="38"/>
      <c r="G52" s="21"/>
      <c r="H52" s="21"/>
      <c r="I52" s="21"/>
    </row>
    <row r="53" spans="2:9" x14ac:dyDescent="0.55000000000000004">
      <c r="B53" s="38" t="s">
        <v>681</v>
      </c>
      <c r="C53" s="21"/>
      <c r="D53" s="10"/>
      <c r="E53" s="21">
        <f t="shared" si="0"/>
        <v>0</v>
      </c>
      <c r="F53" s="38"/>
      <c r="G53" s="21"/>
      <c r="H53" s="21"/>
      <c r="I53" s="21"/>
    </row>
    <row r="54" spans="2:9" x14ac:dyDescent="0.55000000000000004">
      <c r="B54" s="38" t="s">
        <v>682</v>
      </c>
      <c r="C54" s="21">
        <v>38146141</v>
      </c>
      <c r="D54" s="10">
        <v>38146141</v>
      </c>
      <c r="E54" s="21">
        <f t="shared" si="0"/>
        <v>0</v>
      </c>
      <c r="F54" s="38"/>
      <c r="G54" s="21"/>
      <c r="H54" s="21"/>
      <c r="I54" s="21"/>
    </row>
    <row r="55" spans="2:9" x14ac:dyDescent="0.55000000000000004">
      <c r="B55" s="38" t="s">
        <v>683</v>
      </c>
      <c r="C55" s="21"/>
      <c r="D55" s="10"/>
      <c r="E55" s="21">
        <f t="shared" si="0"/>
        <v>0</v>
      </c>
      <c r="F55" s="38"/>
      <c r="G55" s="21"/>
      <c r="H55" s="21"/>
      <c r="I55" s="21"/>
    </row>
    <row r="56" spans="2:9" x14ac:dyDescent="0.55000000000000004">
      <c r="B56" s="38" t="s">
        <v>684</v>
      </c>
      <c r="C56" s="21">
        <v>109679</v>
      </c>
      <c r="D56" s="10">
        <v>129323</v>
      </c>
      <c r="E56" s="21">
        <f t="shared" si="0"/>
        <v>-19644</v>
      </c>
      <c r="F56" s="38"/>
      <c r="G56" s="21"/>
      <c r="H56" s="21"/>
      <c r="I56" s="21"/>
    </row>
    <row r="57" spans="2:9" x14ac:dyDescent="0.55000000000000004">
      <c r="B57" s="38" t="s">
        <v>685</v>
      </c>
      <c r="C57" s="21">
        <v>1950000</v>
      </c>
      <c r="D57" s="10">
        <v>4450000</v>
      </c>
      <c r="E57" s="21">
        <f t="shared" si="0"/>
        <v>-2500000</v>
      </c>
      <c r="F57" s="38"/>
      <c r="G57" s="21"/>
      <c r="H57" s="21"/>
      <c r="I57" s="21"/>
    </row>
    <row r="58" spans="2:9" x14ac:dyDescent="0.55000000000000004">
      <c r="B58" s="38" t="s">
        <v>686</v>
      </c>
      <c r="C58" s="21"/>
      <c r="D58" s="10"/>
      <c r="E58" s="21">
        <f t="shared" si="0"/>
        <v>0</v>
      </c>
      <c r="F58" s="38"/>
      <c r="G58" s="21"/>
      <c r="H58" s="21"/>
      <c r="I58" s="21"/>
    </row>
    <row r="59" spans="2:9" x14ac:dyDescent="0.55000000000000004">
      <c r="B59" s="38" t="s">
        <v>687</v>
      </c>
      <c r="C59" s="21"/>
      <c r="D59" s="10"/>
      <c r="E59" s="21">
        <f t="shared" si="0"/>
        <v>0</v>
      </c>
      <c r="F59" s="51"/>
      <c r="G59" s="52"/>
      <c r="H59" s="52"/>
      <c r="I59" s="52"/>
    </row>
    <row r="60" spans="2:9" x14ac:dyDescent="0.55000000000000004">
      <c r="B60" s="51" t="s">
        <v>642</v>
      </c>
      <c r="C60" s="52"/>
      <c r="D60" s="12"/>
      <c r="E60" s="52">
        <f t="shared" si="0"/>
        <v>0</v>
      </c>
      <c r="F60" s="42" t="s">
        <v>688</v>
      </c>
      <c r="G60" s="23">
        <f>+G44 +G45 +G46 +G50</f>
        <v>698346732</v>
      </c>
      <c r="H60" s="23">
        <f>+H44 +H45 +H46 +H50</f>
        <v>727718330</v>
      </c>
      <c r="I60" s="23">
        <f t="shared" si="1"/>
        <v>-29371598</v>
      </c>
    </row>
    <row r="61" spans="2:9" x14ac:dyDescent="0.55000000000000004">
      <c r="B61" s="42" t="s">
        <v>689</v>
      </c>
      <c r="C61" s="23">
        <f>+C9 +C32</f>
        <v>743591072</v>
      </c>
      <c r="D61" s="23">
        <f>+D9 +D32</f>
        <v>771691457</v>
      </c>
      <c r="E61" s="23">
        <f t="shared" si="0"/>
        <v>-28100385</v>
      </c>
      <c r="F61" s="13" t="s">
        <v>690</v>
      </c>
      <c r="G61" s="15">
        <f>+G42 +G60</f>
        <v>743591072</v>
      </c>
      <c r="H61" s="15">
        <f>+H42 +H60</f>
        <v>771691457</v>
      </c>
      <c r="I61" s="15">
        <f t="shared" si="1"/>
        <v>-28100385</v>
      </c>
    </row>
  </sheetData>
  <mergeCells count="5">
    <mergeCell ref="B3:I3"/>
    <mergeCell ref="B5:I5"/>
    <mergeCell ref="B7:E7"/>
    <mergeCell ref="F7:I7"/>
    <mergeCell ref="F43:I43"/>
  </mergeCells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F4FCA-5CB4-4A35-91D1-62040B4984D0}">
  <dimension ref="B1:H109"/>
  <sheetViews>
    <sheetView workbookViewId="0">
      <selection sqref="A1:XFD1048576"/>
    </sheetView>
  </sheetViews>
  <sheetFormatPr defaultRowHeight="18" x14ac:dyDescent="0.55000000000000004"/>
  <cols>
    <col min="1" max="1" width="2.83203125" customWidth="1"/>
    <col min="2" max="2" width="39.08203125" customWidth="1"/>
    <col min="3" max="8" width="20.75" customWidth="1"/>
  </cols>
  <sheetData>
    <row r="1" spans="2:8" ht="22" x14ac:dyDescent="0.55000000000000004">
      <c r="B1" s="53"/>
      <c r="C1" s="53"/>
      <c r="D1" s="53"/>
      <c r="E1" s="53"/>
      <c r="F1" s="53"/>
      <c r="G1" s="53"/>
      <c r="H1" s="53"/>
    </row>
    <row r="2" spans="2:8" ht="22" x14ac:dyDescent="0.55000000000000004">
      <c r="B2" s="53"/>
      <c r="C2" s="53"/>
      <c r="D2" s="53"/>
      <c r="E2" s="53"/>
      <c r="F2" s="53"/>
      <c r="G2" s="53"/>
      <c r="H2" s="3" t="s">
        <v>691</v>
      </c>
    </row>
    <row r="3" spans="2:8" ht="22" x14ac:dyDescent="0.55000000000000004">
      <c r="B3" s="69" t="s">
        <v>692</v>
      </c>
      <c r="C3" s="69"/>
      <c r="D3" s="69"/>
      <c r="E3" s="69"/>
      <c r="F3" s="69"/>
      <c r="G3" s="69"/>
      <c r="H3" s="69"/>
    </row>
    <row r="4" spans="2:8" x14ac:dyDescent="0.55000000000000004">
      <c r="B4" s="32"/>
      <c r="C4" s="32"/>
      <c r="D4" s="2"/>
      <c r="E4" s="32"/>
      <c r="F4" s="2"/>
      <c r="G4" s="32"/>
      <c r="H4" s="2"/>
    </row>
    <row r="5" spans="2:8" ht="22" x14ac:dyDescent="0.55000000000000004">
      <c r="B5" s="70" t="s">
        <v>595</v>
      </c>
      <c r="C5" s="70"/>
      <c r="D5" s="70"/>
      <c r="E5" s="70"/>
      <c r="F5" s="70"/>
      <c r="G5" s="70"/>
      <c r="H5" s="70"/>
    </row>
    <row r="6" spans="2:8" x14ac:dyDescent="0.55000000000000004">
      <c r="B6" s="4"/>
      <c r="C6" s="2"/>
      <c r="D6" s="2"/>
      <c r="E6" s="2"/>
      <c r="F6" s="2"/>
      <c r="G6" s="2"/>
      <c r="H6" s="4" t="s">
        <v>3</v>
      </c>
    </row>
    <row r="7" spans="2:8" x14ac:dyDescent="0.55000000000000004">
      <c r="B7" s="5" t="s">
        <v>693</v>
      </c>
      <c r="C7" s="5" t="s">
        <v>694</v>
      </c>
      <c r="D7" s="5" t="s">
        <v>695</v>
      </c>
      <c r="E7" s="5" t="s">
        <v>696</v>
      </c>
      <c r="F7" s="5" t="s">
        <v>81</v>
      </c>
      <c r="G7" s="5" t="s">
        <v>697</v>
      </c>
      <c r="H7" s="5" t="s">
        <v>698</v>
      </c>
    </row>
    <row r="8" spans="2:8" x14ac:dyDescent="0.55000000000000004">
      <c r="B8" s="13" t="s">
        <v>699</v>
      </c>
      <c r="C8" s="15"/>
      <c r="D8" s="15"/>
      <c r="E8" s="15"/>
      <c r="F8" s="15"/>
      <c r="G8" s="15"/>
      <c r="H8" s="15"/>
    </row>
    <row r="9" spans="2:8" x14ac:dyDescent="0.55000000000000004">
      <c r="B9" s="42" t="s">
        <v>601</v>
      </c>
      <c r="C9" s="23">
        <f>+C10+C11+C12+C13+C14+C15+C16+C17+C18+C19+C20+C21+C22+C23+C24+C25+C26+C27+C28+C29+C30+C31+C32-ABS(C33)</f>
        <v>220299345</v>
      </c>
      <c r="D9" s="23">
        <f>+D10+D11+D12+D13+D14+D15+D16+D17+D18+D19+D20+D21+D22+D23+D24+D25+D26+D27+D28+D29+D30+D31+D32-ABS(D33)</f>
        <v>0</v>
      </c>
      <c r="E9" s="23">
        <f>+E10+E11+E12+E13+E14+E15+E16+E17+E18+E19+E20+E21+E22+E23+E24+E25+E26+E27+E28+E29+E30+E31+E32-ABS(E33)</f>
        <v>0</v>
      </c>
      <c r="F9" s="23">
        <f t="shared" ref="F9:F72" si="0">+C9+D9+E9</f>
        <v>220299345</v>
      </c>
      <c r="G9" s="54">
        <f>+G10+G11+G12+G13+G14+G15+G16+G17+G18+G19+G20+G21+G22+G23+G24+G25+G26+G27+G28+G29+G30+G31+G32-ABS(G33)</f>
        <v>0</v>
      </c>
      <c r="H9" s="23">
        <f t="shared" ref="H9:H72" si="1">+F9-ABS(G9)</f>
        <v>220299345</v>
      </c>
    </row>
    <row r="10" spans="2:8" x14ac:dyDescent="0.55000000000000004">
      <c r="B10" s="40" t="s">
        <v>603</v>
      </c>
      <c r="C10" s="41">
        <v>187562743</v>
      </c>
      <c r="D10" s="41">
        <v>0</v>
      </c>
      <c r="E10" s="41">
        <v>0</v>
      </c>
      <c r="F10" s="41">
        <f t="shared" si="0"/>
        <v>187562743</v>
      </c>
      <c r="G10" s="41"/>
      <c r="H10" s="41">
        <f t="shared" si="1"/>
        <v>187562743</v>
      </c>
    </row>
    <row r="11" spans="2:8" x14ac:dyDescent="0.55000000000000004">
      <c r="B11" s="38" t="s">
        <v>605</v>
      </c>
      <c r="C11" s="21">
        <v>0</v>
      </c>
      <c r="D11" s="21">
        <v>0</v>
      </c>
      <c r="E11" s="21">
        <v>0</v>
      </c>
      <c r="F11" s="21">
        <f t="shared" si="0"/>
        <v>0</v>
      </c>
      <c r="G11" s="21"/>
      <c r="H11" s="21">
        <f t="shared" si="1"/>
        <v>0</v>
      </c>
    </row>
    <row r="12" spans="2:8" x14ac:dyDescent="0.55000000000000004">
      <c r="B12" s="38" t="s">
        <v>607</v>
      </c>
      <c r="C12" s="21">
        <v>32443252</v>
      </c>
      <c r="D12" s="21">
        <v>0</v>
      </c>
      <c r="E12" s="21">
        <v>0</v>
      </c>
      <c r="F12" s="21">
        <f t="shared" si="0"/>
        <v>32443252</v>
      </c>
      <c r="G12" s="21"/>
      <c r="H12" s="21">
        <f t="shared" si="1"/>
        <v>32443252</v>
      </c>
    </row>
    <row r="13" spans="2:8" x14ac:dyDescent="0.55000000000000004">
      <c r="B13" s="38" t="s">
        <v>609</v>
      </c>
      <c r="C13" s="21">
        <v>0</v>
      </c>
      <c r="D13" s="21">
        <v>0</v>
      </c>
      <c r="E13" s="21">
        <v>0</v>
      </c>
      <c r="F13" s="21">
        <f t="shared" si="0"/>
        <v>0</v>
      </c>
      <c r="G13" s="21"/>
      <c r="H13" s="21">
        <f t="shared" si="1"/>
        <v>0</v>
      </c>
    </row>
    <row r="14" spans="2:8" x14ac:dyDescent="0.55000000000000004">
      <c r="B14" s="38" t="s">
        <v>611</v>
      </c>
      <c r="C14" s="21">
        <v>0</v>
      </c>
      <c r="D14" s="21">
        <v>0</v>
      </c>
      <c r="E14" s="21">
        <v>0</v>
      </c>
      <c r="F14" s="21">
        <f t="shared" si="0"/>
        <v>0</v>
      </c>
      <c r="G14" s="21"/>
      <c r="H14" s="21">
        <f t="shared" si="1"/>
        <v>0</v>
      </c>
    </row>
    <row r="15" spans="2:8" x14ac:dyDescent="0.55000000000000004">
      <c r="B15" s="38" t="s">
        <v>613</v>
      </c>
      <c r="C15" s="21">
        <v>0</v>
      </c>
      <c r="D15" s="21">
        <v>0</v>
      </c>
      <c r="E15" s="21">
        <v>0</v>
      </c>
      <c r="F15" s="21">
        <f t="shared" si="0"/>
        <v>0</v>
      </c>
      <c r="G15" s="21"/>
      <c r="H15" s="21">
        <f t="shared" si="1"/>
        <v>0</v>
      </c>
    </row>
    <row r="16" spans="2:8" x14ac:dyDescent="0.55000000000000004">
      <c r="B16" s="38" t="s">
        <v>615</v>
      </c>
      <c r="C16" s="21">
        <v>0</v>
      </c>
      <c r="D16" s="21">
        <v>0</v>
      </c>
      <c r="E16" s="21">
        <v>0</v>
      </c>
      <c r="F16" s="21">
        <f t="shared" si="0"/>
        <v>0</v>
      </c>
      <c r="G16" s="21"/>
      <c r="H16" s="21">
        <f t="shared" si="1"/>
        <v>0</v>
      </c>
    </row>
    <row r="17" spans="2:8" x14ac:dyDescent="0.55000000000000004">
      <c r="B17" s="38" t="s">
        <v>617</v>
      </c>
      <c r="C17" s="21">
        <v>0</v>
      </c>
      <c r="D17" s="21">
        <v>0</v>
      </c>
      <c r="E17" s="21">
        <v>0</v>
      </c>
      <c r="F17" s="21">
        <f t="shared" si="0"/>
        <v>0</v>
      </c>
      <c r="G17" s="21"/>
      <c r="H17" s="21">
        <f t="shared" si="1"/>
        <v>0</v>
      </c>
    </row>
    <row r="18" spans="2:8" x14ac:dyDescent="0.55000000000000004">
      <c r="B18" s="38" t="s">
        <v>619</v>
      </c>
      <c r="C18" s="21">
        <v>0</v>
      </c>
      <c r="D18" s="21">
        <v>0</v>
      </c>
      <c r="E18" s="21">
        <v>0</v>
      </c>
      <c r="F18" s="21">
        <f t="shared" si="0"/>
        <v>0</v>
      </c>
      <c r="G18" s="21"/>
      <c r="H18" s="21">
        <f t="shared" si="1"/>
        <v>0</v>
      </c>
    </row>
    <row r="19" spans="2:8" x14ac:dyDescent="0.55000000000000004">
      <c r="B19" s="38" t="s">
        <v>621</v>
      </c>
      <c r="C19" s="21">
        <v>0</v>
      </c>
      <c r="D19" s="21">
        <v>0</v>
      </c>
      <c r="E19" s="21">
        <v>0</v>
      </c>
      <c r="F19" s="21">
        <f t="shared" si="0"/>
        <v>0</v>
      </c>
      <c r="G19" s="21"/>
      <c r="H19" s="21">
        <f t="shared" si="1"/>
        <v>0</v>
      </c>
    </row>
    <row r="20" spans="2:8" x14ac:dyDescent="0.55000000000000004">
      <c r="B20" s="38" t="s">
        <v>623</v>
      </c>
      <c r="C20" s="21">
        <v>0</v>
      </c>
      <c r="D20" s="21">
        <v>0</v>
      </c>
      <c r="E20" s="21">
        <v>0</v>
      </c>
      <c r="F20" s="21">
        <f t="shared" si="0"/>
        <v>0</v>
      </c>
      <c r="G20" s="21"/>
      <c r="H20" s="21">
        <f t="shared" si="1"/>
        <v>0</v>
      </c>
    </row>
    <row r="21" spans="2:8" x14ac:dyDescent="0.55000000000000004">
      <c r="B21" s="38" t="s">
        <v>625</v>
      </c>
      <c r="C21" s="21">
        <v>0</v>
      </c>
      <c r="D21" s="21">
        <v>0</v>
      </c>
      <c r="E21" s="21">
        <v>0</v>
      </c>
      <c r="F21" s="21">
        <f t="shared" si="0"/>
        <v>0</v>
      </c>
      <c r="G21" s="21"/>
      <c r="H21" s="21">
        <f t="shared" si="1"/>
        <v>0</v>
      </c>
    </row>
    <row r="22" spans="2:8" x14ac:dyDescent="0.55000000000000004">
      <c r="B22" s="38" t="s">
        <v>627</v>
      </c>
      <c r="C22" s="21">
        <v>0</v>
      </c>
      <c r="D22" s="21">
        <v>0</v>
      </c>
      <c r="E22" s="21">
        <v>0</v>
      </c>
      <c r="F22" s="21">
        <f t="shared" si="0"/>
        <v>0</v>
      </c>
      <c r="G22" s="21"/>
      <c r="H22" s="21">
        <f t="shared" si="1"/>
        <v>0</v>
      </c>
    </row>
    <row r="23" spans="2:8" x14ac:dyDescent="0.55000000000000004">
      <c r="B23" s="38" t="s">
        <v>629</v>
      </c>
      <c r="C23" s="21">
        <v>0</v>
      </c>
      <c r="D23" s="21">
        <v>0</v>
      </c>
      <c r="E23" s="21">
        <v>0</v>
      </c>
      <c r="F23" s="21">
        <f t="shared" si="0"/>
        <v>0</v>
      </c>
      <c r="G23" s="21"/>
      <c r="H23" s="21">
        <f t="shared" si="1"/>
        <v>0</v>
      </c>
    </row>
    <row r="24" spans="2:8" x14ac:dyDescent="0.55000000000000004">
      <c r="B24" s="38" t="s">
        <v>631</v>
      </c>
      <c r="C24" s="21">
        <v>27250</v>
      </c>
      <c r="D24" s="21">
        <v>0</v>
      </c>
      <c r="E24" s="21">
        <v>0</v>
      </c>
      <c r="F24" s="21">
        <f t="shared" si="0"/>
        <v>27250</v>
      </c>
      <c r="G24" s="21"/>
      <c r="H24" s="21">
        <f t="shared" si="1"/>
        <v>27250</v>
      </c>
    </row>
    <row r="25" spans="2:8" x14ac:dyDescent="0.55000000000000004">
      <c r="B25" s="38" t="s">
        <v>633</v>
      </c>
      <c r="C25" s="21">
        <v>103810</v>
      </c>
      <c r="D25" s="21">
        <v>0</v>
      </c>
      <c r="E25" s="21">
        <v>0</v>
      </c>
      <c r="F25" s="21">
        <f t="shared" si="0"/>
        <v>103810</v>
      </c>
      <c r="G25" s="21"/>
      <c r="H25" s="21">
        <f t="shared" si="1"/>
        <v>103810</v>
      </c>
    </row>
    <row r="26" spans="2:8" x14ac:dyDescent="0.55000000000000004">
      <c r="B26" s="38" t="s">
        <v>635</v>
      </c>
      <c r="C26" s="21">
        <v>36050</v>
      </c>
      <c r="D26" s="21">
        <v>0</v>
      </c>
      <c r="E26" s="21">
        <v>0</v>
      </c>
      <c r="F26" s="21">
        <f t="shared" si="0"/>
        <v>36050</v>
      </c>
      <c r="G26" s="21"/>
      <c r="H26" s="21">
        <f t="shared" si="1"/>
        <v>36050</v>
      </c>
    </row>
    <row r="27" spans="2:8" x14ac:dyDescent="0.55000000000000004">
      <c r="B27" s="38" t="s">
        <v>637</v>
      </c>
      <c r="C27" s="21">
        <v>0</v>
      </c>
      <c r="D27" s="21">
        <v>0</v>
      </c>
      <c r="E27" s="21">
        <v>0</v>
      </c>
      <c r="F27" s="21">
        <f t="shared" si="0"/>
        <v>0</v>
      </c>
      <c r="G27" s="21"/>
      <c r="H27" s="21">
        <f t="shared" si="1"/>
        <v>0</v>
      </c>
    </row>
    <row r="28" spans="2:8" x14ac:dyDescent="0.55000000000000004">
      <c r="B28" s="38" t="s">
        <v>700</v>
      </c>
      <c r="C28" s="21">
        <v>0</v>
      </c>
      <c r="D28" s="21">
        <v>0</v>
      </c>
      <c r="E28" s="21">
        <v>0</v>
      </c>
      <c r="F28" s="21">
        <f t="shared" si="0"/>
        <v>0</v>
      </c>
      <c r="G28" s="21"/>
      <c r="H28" s="21">
        <f t="shared" si="1"/>
        <v>0</v>
      </c>
    </row>
    <row r="29" spans="2:8" x14ac:dyDescent="0.55000000000000004">
      <c r="B29" s="38" t="s">
        <v>639</v>
      </c>
      <c r="C29" s="21">
        <v>0</v>
      </c>
      <c r="D29" s="21">
        <v>0</v>
      </c>
      <c r="E29" s="21">
        <v>0</v>
      </c>
      <c r="F29" s="21">
        <f t="shared" si="0"/>
        <v>0</v>
      </c>
      <c r="G29" s="21"/>
      <c r="H29" s="21">
        <f t="shared" si="1"/>
        <v>0</v>
      </c>
    </row>
    <row r="30" spans="2:8" x14ac:dyDescent="0.55000000000000004">
      <c r="B30" s="38" t="s">
        <v>701</v>
      </c>
      <c r="C30" s="21">
        <v>0</v>
      </c>
      <c r="D30" s="21">
        <v>0</v>
      </c>
      <c r="E30" s="21">
        <v>0</v>
      </c>
      <c r="F30" s="21">
        <f t="shared" si="0"/>
        <v>0</v>
      </c>
      <c r="G30" s="21"/>
      <c r="H30" s="21">
        <f t="shared" si="1"/>
        <v>0</v>
      </c>
    </row>
    <row r="31" spans="2:8" x14ac:dyDescent="0.55000000000000004">
      <c r="B31" s="38" t="s">
        <v>640</v>
      </c>
      <c r="C31" s="21">
        <v>0</v>
      </c>
      <c r="D31" s="21">
        <v>0</v>
      </c>
      <c r="E31" s="21">
        <v>0</v>
      </c>
      <c r="F31" s="21">
        <f t="shared" si="0"/>
        <v>0</v>
      </c>
      <c r="G31" s="21"/>
      <c r="H31" s="21">
        <f t="shared" si="1"/>
        <v>0</v>
      </c>
    </row>
    <row r="32" spans="2:8" x14ac:dyDescent="0.55000000000000004">
      <c r="B32" s="38" t="s">
        <v>641</v>
      </c>
      <c r="C32" s="21">
        <v>126240</v>
      </c>
      <c r="D32" s="21">
        <v>0</v>
      </c>
      <c r="E32" s="21">
        <v>0</v>
      </c>
      <c r="F32" s="21">
        <f t="shared" si="0"/>
        <v>126240</v>
      </c>
      <c r="G32" s="21"/>
      <c r="H32" s="21">
        <f t="shared" si="1"/>
        <v>126240</v>
      </c>
    </row>
    <row r="33" spans="2:8" x14ac:dyDescent="0.55000000000000004">
      <c r="B33" s="38" t="s">
        <v>642</v>
      </c>
      <c r="C33" s="21">
        <v>0</v>
      </c>
      <c r="D33" s="21">
        <v>0</v>
      </c>
      <c r="E33" s="21">
        <v>0</v>
      </c>
      <c r="F33" s="21">
        <f t="shared" si="0"/>
        <v>0</v>
      </c>
      <c r="G33" s="21"/>
      <c r="H33" s="21">
        <f t="shared" si="1"/>
        <v>0</v>
      </c>
    </row>
    <row r="34" spans="2:8" x14ac:dyDescent="0.55000000000000004">
      <c r="B34" s="42" t="s">
        <v>643</v>
      </c>
      <c r="C34" s="23">
        <f>+C35 +C40</f>
        <v>523291727</v>
      </c>
      <c r="D34" s="23">
        <f>+D35 +D40</f>
        <v>0</v>
      </c>
      <c r="E34" s="23">
        <f>+E35 +E40</f>
        <v>0</v>
      </c>
      <c r="F34" s="23">
        <f t="shared" si="0"/>
        <v>523291727</v>
      </c>
      <c r="G34" s="54">
        <f>+G35 +G40</f>
        <v>0</v>
      </c>
      <c r="H34" s="23">
        <f t="shared" si="1"/>
        <v>523291727</v>
      </c>
    </row>
    <row r="35" spans="2:8" x14ac:dyDescent="0.55000000000000004">
      <c r="B35" s="42" t="s">
        <v>645</v>
      </c>
      <c r="C35" s="23">
        <f>+C36+C37+C38+C39</f>
        <v>337780510</v>
      </c>
      <c r="D35" s="23">
        <f>+D36+D37+D38+D39</f>
        <v>0</v>
      </c>
      <c r="E35" s="23">
        <f>+E36+E37+E38+E39</f>
        <v>0</v>
      </c>
      <c r="F35" s="23">
        <f t="shared" si="0"/>
        <v>337780510</v>
      </c>
      <c r="G35" s="54">
        <f>+G36+G37+G38+G39</f>
        <v>0</v>
      </c>
      <c r="H35" s="23">
        <f t="shared" si="1"/>
        <v>337780510</v>
      </c>
    </row>
    <row r="36" spans="2:8" x14ac:dyDescent="0.55000000000000004">
      <c r="B36" s="40" t="s">
        <v>647</v>
      </c>
      <c r="C36" s="41">
        <v>65545985</v>
      </c>
      <c r="D36" s="41">
        <v>0</v>
      </c>
      <c r="E36" s="41">
        <v>0</v>
      </c>
      <c r="F36" s="41">
        <f t="shared" si="0"/>
        <v>65545985</v>
      </c>
      <c r="G36" s="41"/>
      <c r="H36" s="41">
        <f t="shared" si="1"/>
        <v>65545985</v>
      </c>
    </row>
    <row r="37" spans="2:8" x14ac:dyDescent="0.55000000000000004">
      <c r="B37" s="38" t="s">
        <v>649</v>
      </c>
      <c r="C37" s="21">
        <v>272234525</v>
      </c>
      <c r="D37" s="21">
        <v>0</v>
      </c>
      <c r="E37" s="21">
        <v>0</v>
      </c>
      <c r="F37" s="21">
        <f t="shared" si="0"/>
        <v>272234525</v>
      </c>
      <c r="G37" s="21"/>
      <c r="H37" s="21">
        <f t="shared" si="1"/>
        <v>272234525</v>
      </c>
    </row>
    <row r="38" spans="2:8" x14ac:dyDescent="0.55000000000000004">
      <c r="B38" s="38" t="s">
        <v>651</v>
      </c>
      <c r="C38" s="21">
        <v>0</v>
      </c>
      <c r="D38" s="21">
        <v>0</v>
      </c>
      <c r="E38" s="21">
        <v>0</v>
      </c>
      <c r="F38" s="21">
        <f t="shared" si="0"/>
        <v>0</v>
      </c>
      <c r="G38" s="21"/>
      <c r="H38" s="21">
        <f t="shared" si="1"/>
        <v>0</v>
      </c>
    </row>
    <row r="39" spans="2:8" x14ac:dyDescent="0.55000000000000004">
      <c r="B39" s="38" t="s">
        <v>653</v>
      </c>
      <c r="C39" s="21">
        <v>0</v>
      </c>
      <c r="D39" s="21">
        <v>0</v>
      </c>
      <c r="E39" s="21">
        <v>0</v>
      </c>
      <c r="F39" s="21">
        <f t="shared" si="0"/>
        <v>0</v>
      </c>
      <c r="G39" s="21"/>
      <c r="H39" s="21">
        <f t="shared" si="1"/>
        <v>0</v>
      </c>
    </row>
    <row r="40" spans="2:8" x14ac:dyDescent="0.55000000000000004">
      <c r="B40" s="42" t="s">
        <v>655</v>
      </c>
      <c r="C40" s="23">
        <f>+C41+C42+C43+C44+C45+C46+C47+C48+C49+C50+C51+C52+C53+C54+C55+C56+C57+C58+C59+C60+C61+C62-ABS(C63)</f>
        <v>185511217</v>
      </c>
      <c r="D40" s="23">
        <f>+D41+D42+D43+D44+D45+D46+D47+D48+D49+D50+D51+D52+D53+D54+D55+D56+D57+D58+D59+D60+D61+D62-ABS(D63)</f>
        <v>0</v>
      </c>
      <c r="E40" s="23">
        <f>+E41+E42+E43+E44+E45+E46+E47+E48+E49+E50+E51+E52+E53+E54+E55+E56+E57+E58+E59+E60+E61+E62-ABS(E63)</f>
        <v>0</v>
      </c>
      <c r="F40" s="23">
        <f t="shared" si="0"/>
        <v>185511217</v>
      </c>
      <c r="G40" s="54">
        <f>+G41+G42+G43+G44+G45+G46+G47+G48+G49+G50+G51+G52+G53+G54+G55+G56+G57+G58+G59+G60+G61+G62-ABS(G63)</f>
        <v>0</v>
      </c>
      <c r="H40" s="23">
        <f t="shared" si="1"/>
        <v>185511217</v>
      </c>
    </row>
    <row r="41" spans="2:8" x14ac:dyDescent="0.55000000000000004">
      <c r="B41" s="40" t="s">
        <v>647</v>
      </c>
      <c r="C41" s="41">
        <v>23729563</v>
      </c>
      <c r="D41" s="41">
        <v>0</v>
      </c>
      <c r="E41" s="41">
        <v>0</v>
      </c>
      <c r="F41" s="41">
        <f t="shared" si="0"/>
        <v>23729563</v>
      </c>
      <c r="G41" s="41"/>
      <c r="H41" s="41">
        <f t="shared" si="1"/>
        <v>23729563</v>
      </c>
    </row>
    <row r="42" spans="2:8" x14ac:dyDescent="0.55000000000000004">
      <c r="B42" s="38" t="s">
        <v>649</v>
      </c>
      <c r="C42" s="21">
        <v>83680126</v>
      </c>
      <c r="D42" s="21">
        <v>0</v>
      </c>
      <c r="E42" s="21">
        <v>0</v>
      </c>
      <c r="F42" s="21">
        <f t="shared" si="0"/>
        <v>83680126</v>
      </c>
      <c r="G42" s="21"/>
      <c r="H42" s="21">
        <f t="shared" si="1"/>
        <v>83680126</v>
      </c>
    </row>
    <row r="43" spans="2:8" x14ac:dyDescent="0.55000000000000004">
      <c r="B43" s="38" t="s">
        <v>659</v>
      </c>
      <c r="C43" s="21">
        <v>9044142</v>
      </c>
      <c r="D43" s="21">
        <v>0</v>
      </c>
      <c r="E43" s="21">
        <v>0</v>
      </c>
      <c r="F43" s="21">
        <f t="shared" si="0"/>
        <v>9044142</v>
      </c>
      <c r="G43" s="21"/>
      <c r="H43" s="21">
        <f t="shared" si="1"/>
        <v>9044142</v>
      </c>
    </row>
    <row r="44" spans="2:8" x14ac:dyDescent="0.55000000000000004">
      <c r="B44" s="38" t="s">
        <v>661</v>
      </c>
      <c r="C44" s="21">
        <v>0</v>
      </c>
      <c r="D44" s="21">
        <v>0</v>
      </c>
      <c r="E44" s="21">
        <v>0</v>
      </c>
      <c r="F44" s="21">
        <f t="shared" si="0"/>
        <v>0</v>
      </c>
      <c r="G44" s="21"/>
      <c r="H44" s="21">
        <f t="shared" si="1"/>
        <v>0</v>
      </c>
    </row>
    <row r="45" spans="2:8" x14ac:dyDescent="0.55000000000000004">
      <c r="B45" s="38" t="s">
        <v>663</v>
      </c>
      <c r="C45" s="21">
        <v>378452</v>
      </c>
      <c r="D45" s="21">
        <v>0</v>
      </c>
      <c r="E45" s="21">
        <v>0</v>
      </c>
      <c r="F45" s="21">
        <f t="shared" si="0"/>
        <v>378452</v>
      </c>
      <c r="G45" s="21"/>
      <c r="H45" s="21">
        <f t="shared" si="1"/>
        <v>378452</v>
      </c>
    </row>
    <row r="46" spans="2:8" x14ac:dyDescent="0.55000000000000004">
      <c r="B46" s="38" t="s">
        <v>665</v>
      </c>
      <c r="C46" s="21">
        <v>10337372</v>
      </c>
      <c r="D46" s="21">
        <v>0</v>
      </c>
      <c r="E46" s="21">
        <v>0</v>
      </c>
      <c r="F46" s="21">
        <f t="shared" si="0"/>
        <v>10337372</v>
      </c>
      <c r="G46" s="21"/>
      <c r="H46" s="21">
        <f t="shared" si="1"/>
        <v>10337372</v>
      </c>
    </row>
    <row r="47" spans="2:8" x14ac:dyDescent="0.55000000000000004">
      <c r="B47" s="38" t="s">
        <v>667</v>
      </c>
      <c r="C47" s="21">
        <v>0</v>
      </c>
      <c r="D47" s="21">
        <v>0</v>
      </c>
      <c r="E47" s="21">
        <v>0</v>
      </c>
      <c r="F47" s="21">
        <f t="shared" si="0"/>
        <v>0</v>
      </c>
      <c r="G47" s="21"/>
      <c r="H47" s="21">
        <f t="shared" si="1"/>
        <v>0</v>
      </c>
    </row>
    <row r="48" spans="2:8" x14ac:dyDescent="0.55000000000000004">
      <c r="B48" s="38" t="s">
        <v>669</v>
      </c>
      <c r="C48" s="21">
        <v>0</v>
      </c>
      <c r="D48" s="21">
        <v>0</v>
      </c>
      <c r="E48" s="21">
        <v>0</v>
      </c>
      <c r="F48" s="21">
        <f t="shared" si="0"/>
        <v>0</v>
      </c>
      <c r="G48" s="21"/>
      <c r="H48" s="21">
        <f t="shared" si="1"/>
        <v>0</v>
      </c>
    </row>
    <row r="49" spans="2:8" x14ac:dyDescent="0.55000000000000004">
      <c r="B49" s="38" t="s">
        <v>671</v>
      </c>
      <c r="C49" s="21">
        <v>229320</v>
      </c>
      <c r="D49" s="21">
        <v>0</v>
      </c>
      <c r="E49" s="21">
        <v>0</v>
      </c>
      <c r="F49" s="21">
        <f t="shared" si="0"/>
        <v>229320</v>
      </c>
      <c r="G49" s="21"/>
      <c r="H49" s="21">
        <f t="shared" si="1"/>
        <v>229320</v>
      </c>
    </row>
    <row r="50" spans="2:8" x14ac:dyDescent="0.55000000000000004">
      <c r="B50" s="38" t="s">
        <v>673</v>
      </c>
      <c r="C50" s="21">
        <v>0</v>
      </c>
      <c r="D50" s="21">
        <v>0</v>
      </c>
      <c r="E50" s="21">
        <v>0</v>
      </c>
      <c r="F50" s="21">
        <f t="shared" si="0"/>
        <v>0</v>
      </c>
      <c r="G50" s="21"/>
      <c r="H50" s="21">
        <f t="shared" si="1"/>
        <v>0</v>
      </c>
    </row>
    <row r="51" spans="2:8" x14ac:dyDescent="0.55000000000000004">
      <c r="B51" s="38" t="s">
        <v>675</v>
      </c>
      <c r="C51" s="21">
        <v>0</v>
      </c>
      <c r="D51" s="21">
        <v>0</v>
      </c>
      <c r="E51" s="21">
        <v>0</v>
      </c>
      <c r="F51" s="21">
        <f t="shared" si="0"/>
        <v>0</v>
      </c>
      <c r="G51" s="21"/>
      <c r="H51" s="21">
        <f t="shared" si="1"/>
        <v>0</v>
      </c>
    </row>
    <row r="52" spans="2:8" x14ac:dyDescent="0.55000000000000004">
      <c r="B52" s="38" t="s">
        <v>653</v>
      </c>
      <c r="C52" s="21">
        <v>0</v>
      </c>
      <c r="D52" s="21">
        <v>0</v>
      </c>
      <c r="E52" s="21">
        <v>0</v>
      </c>
      <c r="F52" s="21">
        <f t="shared" si="0"/>
        <v>0</v>
      </c>
      <c r="G52" s="21"/>
      <c r="H52" s="21">
        <f t="shared" si="1"/>
        <v>0</v>
      </c>
    </row>
    <row r="53" spans="2:8" x14ac:dyDescent="0.55000000000000004">
      <c r="B53" s="38" t="s">
        <v>678</v>
      </c>
      <c r="C53" s="21">
        <v>0</v>
      </c>
      <c r="D53" s="21">
        <v>0</v>
      </c>
      <c r="E53" s="21">
        <v>0</v>
      </c>
      <c r="F53" s="21">
        <f t="shared" si="0"/>
        <v>0</v>
      </c>
      <c r="G53" s="21"/>
      <c r="H53" s="21">
        <f t="shared" si="1"/>
        <v>0</v>
      </c>
    </row>
    <row r="54" spans="2:8" x14ac:dyDescent="0.55000000000000004">
      <c r="B54" s="38" t="s">
        <v>702</v>
      </c>
      <c r="C54" s="21">
        <v>0</v>
      </c>
      <c r="D54" s="21">
        <v>0</v>
      </c>
      <c r="E54" s="21">
        <v>0</v>
      </c>
      <c r="F54" s="21">
        <f t="shared" si="0"/>
        <v>0</v>
      </c>
      <c r="G54" s="21"/>
      <c r="H54" s="21">
        <f t="shared" si="1"/>
        <v>0</v>
      </c>
    </row>
    <row r="55" spans="2:8" x14ac:dyDescent="0.55000000000000004">
      <c r="B55" s="38" t="s">
        <v>680</v>
      </c>
      <c r="C55" s="21">
        <v>17906422</v>
      </c>
      <c r="D55" s="21">
        <v>0</v>
      </c>
      <c r="E55" s="21">
        <v>0</v>
      </c>
      <c r="F55" s="21">
        <f t="shared" si="0"/>
        <v>17906422</v>
      </c>
      <c r="G55" s="21"/>
      <c r="H55" s="21">
        <f t="shared" si="1"/>
        <v>17906422</v>
      </c>
    </row>
    <row r="56" spans="2:8" x14ac:dyDescent="0.55000000000000004">
      <c r="B56" s="38" t="s">
        <v>681</v>
      </c>
      <c r="C56" s="21">
        <v>0</v>
      </c>
      <c r="D56" s="21">
        <v>0</v>
      </c>
      <c r="E56" s="21">
        <v>0</v>
      </c>
      <c r="F56" s="21">
        <f t="shared" si="0"/>
        <v>0</v>
      </c>
      <c r="G56" s="21"/>
      <c r="H56" s="21">
        <f t="shared" si="1"/>
        <v>0</v>
      </c>
    </row>
    <row r="57" spans="2:8" x14ac:dyDescent="0.55000000000000004">
      <c r="B57" s="38" t="s">
        <v>682</v>
      </c>
      <c r="C57" s="21">
        <v>38146141</v>
      </c>
      <c r="D57" s="21">
        <v>0</v>
      </c>
      <c r="E57" s="21">
        <v>0</v>
      </c>
      <c r="F57" s="21">
        <f t="shared" si="0"/>
        <v>38146141</v>
      </c>
      <c r="G57" s="21"/>
      <c r="H57" s="21">
        <f t="shared" si="1"/>
        <v>38146141</v>
      </c>
    </row>
    <row r="58" spans="2:8" x14ac:dyDescent="0.55000000000000004">
      <c r="B58" s="38" t="s">
        <v>683</v>
      </c>
      <c r="C58" s="21">
        <v>0</v>
      </c>
      <c r="D58" s="21">
        <v>0</v>
      </c>
      <c r="E58" s="21">
        <v>0</v>
      </c>
      <c r="F58" s="21">
        <f t="shared" si="0"/>
        <v>0</v>
      </c>
      <c r="G58" s="21"/>
      <c r="H58" s="21">
        <f t="shared" si="1"/>
        <v>0</v>
      </c>
    </row>
    <row r="59" spans="2:8" x14ac:dyDescent="0.55000000000000004">
      <c r="B59" s="38" t="s">
        <v>684</v>
      </c>
      <c r="C59" s="21">
        <v>109679</v>
      </c>
      <c r="D59" s="21">
        <v>0</v>
      </c>
      <c r="E59" s="21">
        <v>0</v>
      </c>
      <c r="F59" s="21">
        <f t="shared" si="0"/>
        <v>109679</v>
      </c>
      <c r="G59" s="21"/>
      <c r="H59" s="21">
        <f t="shared" si="1"/>
        <v>109679</v>
      </c>
    </row>
    <row r="60" spans="2:8" x14ac:dyDescent="0.55000000000000004">
      <c r="B60" s="38" t="s">
        <v>685</v>
      </c>
      <c r="C60" s="21">
        <v>1950000</v>
      </c>
      <c r="D60" s="21">
        <v>0</v>
      </c>
      <c r="E60" s="21">
        <v>0</v>
      </c>
      <c r="F60" s="21">
        <f t="shared" si="0"/>
        <v>1950000</v>
      </c>
      <c r="G60" s="21"/>
      <c r="H60" s="21">
        <f t="shared" si="1"/>
        <v>1950000</v>
      </c>
    </row>
    <row r="61" spans="2:8" x14ac:dyDescent="0.55000000000000004">
      <c r="B61" s="38" t="s">
        <v>686</v>
      </c>
      <c r="C61" s="21">
        <v>0</v>
      </c>
      <c r="D61" s="21">
        <v>0</v>
      </c>
      <c r="E61" s="21">
        <v>0</v>
      </c>
      <c r="F61" s="21">
        <f t="shared" si="0"/>
        <v>0</v>
      </c>
      <c r="G61" s="21"/>
      <c r="H61" s="21">
        <f t="shared" si="1"/>
        <v>0</v>
      </c>
    </row>
    <row r="62" spans="2:8" x14ac:dyDescent="0.55000000000000004">
      <c r="B62" s="38" t="s">
        <v>687</v>
      </c>
      <c r="C62" s="21">
        <v>0</v>
      </c>
      <c r="D62" s="21">
        <v>0</v>
      </c>
      <c r="E62" s="21">
        <v>0</v>
      </c>
      <c r="F62" s="21">
        <f t="shared" si="0"/>
        <v>0</v>
      </c>
      <c r="G62" s="21"/>
      <c r="H62" s="21">
        <f t="shared" si="1"/>
        <v>0</v>
      </c>
    </row>
    <row r="63" spans="2:8" x14ac:dyDescent="0.55000000000000004">
      <c r="B63" s="51" t="s">
        <v>642</v>
      </c>
      <c r="C63" s="52">
        <v>0</v>
      </c>
      <c r="D63" s="52">
        <v>0</v>
      </c>
      <c r="E63" s="52">
        <v>0</v>
      </c>
      <c r="F63" s="52">
        <f t="shared" si="0"/>
        <v>0</v>
      </c>
      <c r="G63" s="52"/>
      <c r="H63" s="52">
        <f t="shared" si="1"/>
        <v>0</v>
      </c>
    </row>
    <row r="64" spans="2:8" x14ac:dyDescent="0.55000000000000004">
      <c r="B64" s="42" t="s">
        <v>689</v>
      </c>
      <c r="C64" s="23">
        <f>+C9 +C34</f>
        <v>743591072</v>
      </c>
      <c r="D64" s="23">
        <f>+D9 +D34</f>
        <v>0</v>
      </c>
      <c r="E64" s="23">
        <f>+E9 +E34</f>
        <v>0</v>
      </c>
      <c r="F64" s="23">
        <f t="shared" si="0"/>
        <v>743591072</v>
      </c>
      <c r="G64" s="54">
        <f>+G9 +G34</f>
        <v>0</v>
      </c>
      <c r="H64" s="23">
        <f t="shared" si="1"/>
        <v>743591072</v>
      </c>
    </row>
    <row r="65" spans="2:8" x14ac:dyDescent="0.55000000000000004">
      <c r="B65" s="13" t="s">
        <v>703</v>
      </c>
      <c r="C65" s="15"/>
      <c r="D65" s="15"/>
      <c r="E65" s="15"/>
      <c r="F65" s="15"/>
      <c r="G65" s="15"/>
      <c r="H65" s="15"/>
    </row>
    <row r="66" spans="2:8" x14ac:dyDescent="0.55000000000000004">
      <c r="B66" s="42" t="s">
        <v>602</v>
      </c>
      <c r="C66" s="23">
        <f>+C67+C68+C69+C70+C71+C72+C73+C74+C75+C76+C77+C78+C79+C80+C81+C82+C83+C84+C85+C86</f>
        <v>20737918</v>
      </c>
      <c r="D66" s="23">
        <f>+D67+D68+D69+D70+D71+D72+D73+D74+D75+D76+D77+D78+D79+D80+D81+D82+D83+D84+D85+D86</f>
        <v>0</v>
      </c>
      <c r="E66" s="23">
        <f>+E67+E68+E69+E70+E71+E72+E73+E74+E75+E76+E77+E78+E79+E80+E81+E82+E83+E84+E85+E86</f>
        <v>0</v>
      </c>
      <c r="F66" s="23">
        <f t="shared" si="0"/>
        <v>20737918</v>
      </c>
      <c r="G66" s="54">
        <f>+G67+G68+G69+G70+G71+G72+G73+G74+G75+G76+G77+G78+G79+G80+G81+G82+G83+G84+G85+G86</f>
        <v>0</v>
      </c>
      <c r="H66" s="23">
        <f t="shared" si="1"/>
        <v>20737918</v>
      </c>
    </row>
    <row r="67" spans="2:8" x14ac:dyDescent="0.55000000000000004">
      <c r="B67" s="40" t="s">
        <v>604</v>
      </c>
      <c r="C67" s="41">
        <v>0</v>
      </c>
      <c r="D67" s="41">
        <v>0</v>
      </c>
      <c r="E67" s="41">
        <v>0</v>
      </c>
      <c r="F67" s="41">
        <f t="shared" si="0"/>
        <v>0</v>
      </c>
      <c r="G67" s="41"/>
      <c r="H67" s="41">
        <f t="shared" si="1"/>
        <v>0</v>
      </c>
    </row>
    <row r="68" spans="2:8" x14ac:dyDescent="0.55000000000000004">
      <c r="B68" s="38" t="s">
        <v>606</v>
      </c>
      <c r="C68" s="21">
        <v>20298482</v>
      </c>
      <c r="D68" s="21">
        <v>0</v>
      </c>
      <c r="E68" s="21">
        <v>0</v>
      </c>
      <c r="F68" s="21">
        <f t="shared" si="0"/>
        <v>20298482</v>
      </c>
      <c r="G68" s="21"/>
      <c r="H68" s="21">
        <f t="shared" si="1"/>
        <v>20298482</v>
      </c>
    </row>
    <row r="69" spans="2:8" x14ac:dyDescent="0.55000000000000004">
      <c r="B69" s="38" t="s">
        <v>608</v>
      </c>
      <c r="C69" s="21">
        <v>0</v>
      </c>
      <c r="D69" s="21">
        <v>0</v>
      </c>
      <c r="E69" s="21">
        <v>0</v>
      </c>
      <c r="F69" s="21">
        <f t="shared" si="0"/>
        <v>0</v>
      </c>
      <c r="G69" s="21"/>
      <c r="H69" s="21">
        <f t="shared" si="1"/>
        <v>0</v>
      </c>
    </row>
    <row r="70" spans="2:8" x14ac:dyDescent="0.55000000000000004">
      <c r="B70" s="38" t="s">
        <v>610</v>
      </c>
      <c r="C70" s="21">
        <v>0</v>
      </c>
      <c r="D70" s="21">
        <v>0</v>
      </c>
      <c r="E70" s="21">
        <v>0</v>
      </c>
      <c r="F70" s="21">
        <f t="shared" si="0"/>
        <v>0</v>
      </c>
      <c r="G70" s="21"/>
      <c r="H70" s="21">
        <f t="shared" si="1"/>
        <v>0</v>
      </c>
    </row>
    <row r="71" spans="2:8" x14ac:dyDescent="0.55000000000000004">
      <c r="B71" s="38" t="s">
        <v>612</v>
      </c>
      <c r="C71" s="21">
        <v>0</v>
      </c>
      <c r="D71" s="21">
        <v>0</v>
      </c>
      <c r="E71" s="21">
        <v>0</v>
      </c>
      <c r="F71" s="21">
        <f t="shared" si="0"/>
        <v>0</v>
      </c>
      <c r="G71" s="21"/>
      <c r="H71" s="21">
        <f t="shared" si="1"/>
        <v>0</v>
      </c>
    </row>
    <row r="72" spans="2:8" x14ac:dyDescent="0.55000000000000004">
      <c r="B72" s="38" t="s">
        <v>614</v>
      </c>
      <c r="C72" s="21">
        <v>0</v>
      </c>
      <c r="D72" s="21">
        <v>0</v>
      </c>
      <c r="E72" s="21">
        <v>0</v>
      </c>
      <c r="F72" s="21">
        <f t="shared" si="0"/>
        <v>0</v>
      </c>
      <c r="G72" s="21"/>
      <c r="H72" s="21">
        <f t="shared" si="1"/>
        <v>0</v>
      </c>
    </row>
    <row r="73" spans="2:8" x14ac:dyDescent="0.55000000000000004">
      <c r="B73" s="38" t="s">
        <v>616</v>
      </c>
      <c r="C73" s="21">
        <v>0</v>
      </c>
      <c r="D73" s="21">
        <v>0</v>
      </c>
      <c r="E73" s="21">
        <v>0</v>
      </c>
      <c r="F73" s="21">
        <f t="shared" ref="F73:F109" si="2">+C73+D73+E73</f>
        <v>0</v>
      </c>
      <c r="G73" s="21"/>
      <c r="H73" s="21">
        <f t="shared" ref="H73:H109" si="3">+F73-ABS(G73)</f>
        <v>0</v>
      </c>
    </row>
    <row r="74" spans="2:8" x14ac:dyDescent="0.55000000000000004">
      <c r="B74" s="38" t="s">
        <v>618</v>
      </c>
      <c r="C74" s="21">
        <v>0</v>
      </c>
      <c r="D74" s="21">
        <v>0</v>
      </c>
      <c r="E74" s="21">
        <v>0</v>
      </c>
      <c r="F74" s="21">
        <f t="shared" si="2"/>
        <v>0</v>
      </c>
      <c r="G74" s="21"/>
      <c r="H74" s="21">
        <f t="shared" si="3"/>
        <v>0</v>
      </c>
    </row>
    <row r="75" spans="2:8" x14ac:dyDescent="0.55000000000000004">
      <c r="B75" s="38" t="s">
        <v>620</v>
      </c>
      <c r="C75" s="21">
        <v>0</v>
      </c>
      <c r="D75" s="21">
        <v>0</v>
      </c>
      <c r="E75" s="21">
        <v>0</v>
      </c>
      <c r="F75" s="21">
        <f t="shared" si="2"/>
        <v>0</v>
      </c>
      <c r="G75" s="21"/>
      <c r="H75" s="21">
        <f t="shared" si="3"/>
        <v>0</v>
      </c>
    </row>
    <row r="76" spans="2:8" x14ac:dyDescent="0.55000000000000004">
      <c r="B76" s="38" t="s">
        <v>704</v>
      </c>
      <c r="C76" s="21">
        <v>0</v>
      </c>
      <c r="D76" s="21">
        <v>0</v>
      </c>
      <c r="E76" s="21">
        <v>0</v>
      </c>
      <c r="F76" s="21">
        <f t="shared" si="2"/>
        <v>0</v>
      </c>
      <c r="G76" s="21"/>
      <c r="H76" s="21">
        <f t="shared" si="3"/>
        <v>0</v>
      </c>
    </row>
    <row r="77" spans="2:8" x14ac:dyDescent="0.55000000000000004">
      <c r="B77" s="38" t="s">
        <v>622</v>
      </c>
      <c r="C77" s="21">
        <v>0</v>
      </c>
      <c r="D77" s="21">
        <v>0</v>
      </c>
      <c r="E77" s="21">
        <v>0</v>
      </c>
      <c r="F77" s="21">
        <f t="shared" si="2"/>
        <v>0</v>
      </c>
      <c r="G77" s="21"/>
      <c r="H77" s="21">
        <f t="shared" si="3"/>
        <v>0</v>
      </c>
    </row>
    <row r="78" spans="2:8" x14ac:dyDescent="0.55000000000000004">
      <c r="B78" s="38" t="s">
        <v>624</v>
      </c>
      <c r="C78" s="21">
        <v>0</v>
      </c>
      <c r="D78" s="21">
        <v>0</v>
      </c>
      <c r="E78" s="21">
        <v>0</v>
      </c>
      <c r="F78" s="21">
        <f t="shared" si="2"/>
        <v>0</v>
      </c>
      <c r="G78" s="21"/>
      <c r="H78" s="21">
        <f t="shared" si="3"/>
        <v>0</v>
      </c>
    </row>
    <row r="79" spans="2:8" x14ac:dyDescent="0.55000000000000004">
      <c r="B79" s="38" t="s">
        <v>626</v>
      </c>
      <c r="C79" s="21">
        <v>195114</v>
      </c>
      <c r="D79" s="21">
        <v>0</v>
      </c>
      <c r="E79" s="21">
        <v>0</v>
      </c>
      <c r="F79" s="21">
        <f t="shared" si="2"/>
        <v>195114</v>
      </c>
      <c r="G79" s="21"/>
      <c r="H79" s="21">
        <f t="shared" si="3"/>
        <v>195114</v>
      </c>
    </row>
    <row r="80" spans="2:8" x14ac:dyDescent="0.55000000000000004">
      <c r="B80" s="38" t="s">
        <v>628</v>
      </c>
      <c r="C80" s="21">
        <v>244322</v>
      </c>
      <c r="D80" s="21">
        <v>0</v>
      </c>
      <c r="E80" s="21">
        <v>0</v>
      </c>
      <c r="F80" s="21">
        <f t="shared" si="2"/>
        <v>244322</v>
      </c>
      <c r="G80" s="21"/>
      <c r="H80" s="21">
        <f t="shared" si="3"/>
        <v>244322</v>
      </c>
    </row>
    <row r="81" spans="2:8" x14ac:dyDescent="0.55000000000000004">
      <c r="B81" s="38" t="s">
        <v>630</v>
      </c>
      <c r="C81" s="21">
        <v>0</v>
      </c>
      <c r="D81" s="21">
        <v>0</v>
      </c>
      <c r="E81" s="21">
        <v>0</v>
      </c>
      <c r="F81" s="21">
        <f t="shared" si="2"/>
        <v>0</v>
      </c>
      <c r="G81" s="21"/>
      <c r="H81" s="21">
        <f t="shared" si="3"/>
        <v>0</v>
      </c>
    </row>
    <row r="82" spans="2:8" x14ac:dyDescent="0.55000000000000004">
      <c r="B82" s="38" t="s">
        <v>632</v>
      </c>
      <c r="C82" s="21">
        <v>0</v>
      </c>
      <c r="D82" s="21">
        <v>0</v>
      </c>
      <c r="E82" s="21">
        <v>0</v>
      </c>
      <c r="F82" s="21">
        <f t="shared" si="2"/>
        <v>0</v>
      </c>
      <c r="G82" s="21"/>
      <c r="H82" s="21">
        <f t="shared" si="3"/>
        <v>0</v>
      </c>
    </row>
    <row r="83" spans="2:8" x14ac:dyDescent="0.55000000000000004">
      <c r="B83" s="38" t="s">
        <v>705</v>
      </c>
      <c r="C83" s="21">
        <v>0</v>
      </c>
      <c r="D83" s="21">
        <v>0</v>
      </c>
      <c r="E83" s="21">
        <v>0</v>
      </c>
      <c r="F83" s="21">
        <f t="shared" si="2"/>
        <v>0</v>
      </c>
      <c r="G83" s="21"/>
      <c r="H83" s="21">
        <f t="shared" si="3"/>
        <v>0</v>
      </c>
    </row>
    <row r="84" spans="2:8" x14ac:dyDescent="0.55000000000000004">
      <c r="B84" s="38" t="s">
        <v>634</v>
      </c>
      <c r="C84" s="21">
        <v>0</v>
      </c>
      <c r="D84" s="21">
        <v>0</v>
      </c>
      <c r="E84" s="21">
        <v>0</v>
      </c>
      <c r="F84" s="21">
        <f t="shared" si="2"/>
        <v>0</v>
      </c>
      <c r="G84" s="21"/>
      <c r="H84" s="21">
        <f t="shared" si="3"/>
        <v>0</v>
      </c>
    </row>
    <row r="85" spans="2:8" x14ac:dyDescent="0.55000000000000004">
      <c r="B85" s="38" t="s">
        <v>636</v>
      </c>
      <c r="C85" s="21">
        <v>0</v>
      </c>
      <c r="D85" s="21">
        <v>0</v>
      </c>
      <c r="E85" s="21">
        <v>0</v>
      </c>
      <c r="F85" s="21">
        <f t="shared" si="2"/>
        <v>0</v>
      </c>
      <c r="G85" s="21"/>
      <c r="H85" s="21">
        <f t="shared" si="3"/>
        <v>0</v>
      </c>
    </row>
    <row r="86" spans="2:8" x14ac:dyDescent="0.55000000000000004">
      <c r="B86" s="38" t="s">
        <v>638</v>
      </c>
      <c r="C86" s="21">
        <v>0</v>
      </c>
      <c r="D86" s="21">
        <v>0</v>
      </c>
      <c r="E86" s="21">
        <v>0</v>
      </c>
      <c r="F86" s="21">
        <f t="shared" si="2"/>
        <v>0</v>
      </c>
      <c r="G86" s="21"/>
      <c r="H86" s="21">
        <f t="shared" si="3"/>
        <v>0</v>
      </c>
    </row>
    <row r="87" spans="2:8" x14ac:dyDescent="0.55000000000000004">
      <c r="B87" s="42" t="s">
        <v>644</v>
      </c>
      <c r="C87" s="23">
        <f>+C88+C89+C90+C91+C92+C93+C94+C95+C96+C97</f>
        <v>24506422</v>
      </c>
      <c r="D87" s="23">
        <f>+D88+D89+D90+D91+D92+D93+D94+D95+D96+D97</f>
        <v>0</v>
      </c>
      <c r="E87" s="23">
        <f>+E88+E89+E90+E91+E92+E93+E94+E95+E96+E97</f>
        <v>0</v>
      </c>
      <c r="F87" s="23">
        <f t="shared" si="2"/>
        <v>24506422</v>
      </c>
      <c r="G87" s="54">
        <f>+G88+G89+G90+G91+G92+G93+G94+G95+G96+G97</f>
        <v>0</v>
      </c>
      <c r="H87" s="23">
        <f t="shared" si="3"/>
        <v>24506422</v>
      </c>
    </row>
    <row r="88" spans="2:8" x14ac:dyDescent="0.55000000000000004">
      <c r="B88" s="40" t="s">
        <v>646</v>
      </c>
      <c r="C88" s="41">
        <v>6600000</v>
      </c>
      <c r="D88" s="41">
        <v>0</v>
      </c>
      <c r="E88" s="41">
        <v>0</v>
      </c>
      <c r="F88" s="41">
        <f t="shared" si="2"/>
        <v>6600000</v>
      </c>
      <c r="G88" s="41"/>
      <c r="H88" s="41">
        <f t="shared" si="3"/>
        <v>6600000</v>
      </c>
    </row>
    <row r="89" spans="2:8" x14ac:dyDescent="0.55000000000000004">
      <c r="B89" s="38" t="s">
        <v>648</v>
      </c>
      <c r="C89" s="21">
        <v>0</v>
      </c>
      <c r="D89" s="21">
        <v>0</v>
      </c>
      <c r="E89" s="21">
        <v>0</v>
      </c>
      <c r="F89" s="21">
        <f t="shared" si="2"/>
        <v>0</v>
      </c>
      <c r="G89" s="21"/>
      <c r="H89" s="21">
        <f t="shared" si="3"/>
        <v>0</v>
      </c>
    </row>
    <row r="90" spans="2:8" x14ac:dyDescent="0.55000000000000004">
      <c r="B90" s="38" t="s">
        <v>650</v>
      </c>
      <c r="C90" s="21">
        <v>0</v>
      </c>
      <c r="D90" s="21">
        <v>0</v>
      </c>
      <c r="E90" s="21">
        <v>0</v>
      </c>
      <c r="F90" s="21">
        <f t="shared" si="2"/>
        <v>0</v>
      </c>
      <c r="G90" s="21"/>
      <c r="H90" s="21">
        <f t="shared" si="3"/>
        <v>0</v>
      </c>
    </row>
    <row r="91" spans="2:8" x14ac:dyDescent="0.55000000000000004">
      <c r="B91" s="38" t="s">
        <v>652</v>
      </c>
      <c r="C91" s="21">
        <v>0</v>
      </c>
      <c r="D91" s="21">
        <v>0</v>
      </c>
      <c r="E91" s="21">
        <v>0</v>
      </c>
      <c r="F91" s="21">
        <f t="shared" si="2"/>
        <v>0</v>
      </c>
      <c r="G91" s="21"/>
      <c r="H91" s="21">
        <f t="shared" si="3"/>
        <v>0</v>
      </c>
    </row>
    <row r="92" spans="2:8" x14ac:dyDescent="0.55000000000000004">
      <c r="B92" s="38" t="s">
        <v>706</v>
      </c>
      <c r="C92" s="21">
        <v>0</v>
      </c>
      <c r="D92" s="21">
        <v>0</v>
      </c>
      <c r="E92" s="21">
        <v>0</v>
      </c>
      <c r="F92" s="21">
        <f t="shared" si="2"/>
        <v>0</v>
      </c>
      <c r="G92" s="21"/>
      <c r="H92" s="21">
        <f t="shared" si="3"/>
        <v>0</v>
      </c>
    </row>
    <row r="93" spans="2:8" x14ac:dyDescent="0.55000000000000004">
      <c r="B93" s="38" t="s">
        <v>654</v>
      </c>
      <c r="C93" s="21">
        <v>17906422</v>
      </c>
      <c r="D93" s="21">
        <v>0</v>
      </c>
      <c r="E93" s="21">
        <v>0</v>
      </c>
      <c r="F93" s="21">
        <f t="shared" si="2"/>
        <v>17906422</v>
      </c>
      <c r="G93" s="21"/>
      <c r="H93" s="21">
        <f t="shared" si="3"/>
        <v>17906422</v>
      </c>
    </row>
    <row r="94" spans="2:8" x14ac:dyDescent="0.55000000000000004">
      <c r="B94" s="38" t="s">
        <v>656</v>
      </c>
      <c r="C94" s="21">
        <v>0</v>
      </c>
      <c r="D94" s="21">
        <v>0</v>
      </c>
      <c r="E94" s="21">
        <v>0</v>
      </c>
      <c r="F94" s="21">
        <f t="shared" si="2"/>
        <v>0</v>
      </c>
      <c r="G94" s="21"/>
      <c r="H94" s="21">
        <f t="shared" si="3"/>
        <v>0</v>
      </c>
    </row>
    <row r="95" spans="2:8" x14ac:dyDescent="0.55000000000000004">
      <c r="B95" s="38" t="s">
        <v>657</v>
      </c>
      <c r="C95" s="21">
        <v>0</v>
      </c>
      <c r="D95" s="21">
        <v>0</v>
      </c>
      <c r="E95" s="21">
        <v>0</v>
      </c>
      <c r="F95" s="21">
        <f t="shared" si="2"/>
        <v>0</v>
      </c>
      <c r="G95" s="21"/>
      <c r="H95" s="21">
        <f t="shared" si="3"/>
        <v>0</v>
      </c>
    </row>
    <row r="96" spans="2:8" x14ac:dyDescent="0.55000000000000004">
      <c r="B96" s="38" t="s">
        <v>658</v>
      </c>
      <c r="C96" s="21">
        <v>0</v>
      </c>
      <c r="D96" s="21">
        <v>0</v>
      </c>
      <c r="E96" s="21">
        <v>0</v>
      </c>
      <c r="F96" s="21">
        <f t="shared" si="2"/>
        <v>0</v>
      </c>
      <c r="G96" s="21"/>
      <c r="H96" s="21">
        <f t="shared" si="3"/>
        <v>0</v>
      </c>
    </row>
    <row r="97" spans="2:8" x14ac:dyDescent="0.55000000000000004">
      <c r="B97" s="38" t="s">
        <v>660</v>
      </c>
      <c r="C97" s="21">
        <v>0</v>
      </c>
      <c r="D97" s="21">
        <v>0</v>
      </c>
      <c r="E97" s="21">
        <v>0</v>
      </c>
      <c r="F97" s="21">
        <f t="shared" si="2"/>
        <v>0</v>
      </c>
      <c r="G97" s="21"/>
      <c r="H97" s="21">
        <f t="shared" si="3"/>
        <v>0</v>
      </c>
    </row>
    <row r="98" spans="2:8" x14ac:dyDescent="0.55000000000000004">
      <c r="B98" s="42" t="s">
        <v>662</v>
      </c>
      <c r="C98" s="23">
        <f>+C66 +C87</f>
        <v>45244340</v>
      </c>
      <c r="D98" s="23">
        <f>+D66 +D87</f>
        <v>0</v>
      </c>
      <c r="E98" s="23">
        <f>+E66 +E87</f>
        <v>0</v>
      </c>
      <c r="F98" s="23">
        <f t="shared" si="2"/>
        <v>45244340</v>
      </c>
      <c r="G98" s="54">
        <f>+G66 +G87</f>
        <v>0</v>
      </c>
      <c r="H98" s="23">
        <f t="shared" si="3"/>
        <v>45244340</v>
      </c>
    </row>
    <row r="99" spans="2:8" x14ac:dyDescent="0.55000000000000004">
      <c r="B99" s="13" t="s">
        <v>664</v>
      </c>
      <c r="C99" s="15"/>
      <c r="D99" s="15"/>
      <c r="E99" s="15"/>
      <c r="F99" s="15"/>
      <c r="G99" s="15"/>
      <c r="H99" s="15"/>
    </row>
    <row r="100" spans="2:8" x14ac:dyDescent="0.55000000000000004">
      <c r="B100" s="40" t="s">
        <v>666</v>
      </c>
      <c r="C100" s="41">
        <v>118391708</v>
      </c>
      <c r="D100" s="41">
        <v>0</v>
      </c>
      <c r="E100" s="41">
        <v>0</v>
      </c>
      <c r="F100" s="41">
        <f t="shared" si="2"/>
        <v>118391708</v>
      </c>
      <c r="G100" s="41"/>
      <c r="H100" s="41">
        <f t="shared" si="3"/>
        <v>118391708</v>
      </c>
    </row>
    <row r="101" spans="2:8" x14ac:dyDescent="0.55000000000000004">
      <c r="B101" s="38" t="s">
        <v>668</v>
      </c>
      <c r="C101" s="21">
        <v>160904863</v>
      </c>
      <c r="D101" s="21">
        <v>0</v>
      </c>
      <c r="E101" s="21">
        <v>0</v>
      </c>
      <c r="F101" s="21">
        <f t="shared" si="2"/>
        <v>160904863</v>
      </c>
      <c r="G101" s="21"/>
      <c r="H101" s="21">
        <f t="shared" si="3"/>
        <v>160904863</v>
      </c>
    </row>
    <row r="102" spans="2:8" x14ac:dyDescent="0.55000000000000004">
      <c r="B102" s="38" t="s">
        <v>670</v>
      </c>
      <c r="C102" s="21">
        <f>+C103+C104+C105</f>
        <v>40096141</v>
      </c>
      <c r="D102" s="21">
        <f>+D103+D104+D105</f>
        <v>0</v>
      </c>
      <c r="E102" s="21">
        <f>+E103+E104+E105</f>
        <v>0</v>
      </c>
      <c r="F102" s="21">
        <f t="shared" si="2"/>
        <v>40096141</v>
      </c>
      <c r="G102" s="55">
        <f>+G103+G104+G105</f>
        <v>0</v>
      </c>
      <c r="H102" s="21">
        <f t="shared" si="3"/>
        <v>40096141</v>
      </c>
    </row>
    <row r="103" spans="2:8" x14ac:dyDescent="0.55000000000000004">
      <c r="B103" s="38" t="s">
        <v>672</v>
      </c>
      <c r="C103" s="21">
        <v>38146141</v>
      </c>
      <c r="D103" s="21">
        <v>0</v>
      </c>
      <c r="E103" s="21">
        <v>0</v>
      </c>
      <c r="F103" s="21">
        <f t="shared" si="2"/>
        <v>38146141</v>
      </c>
      <c r="G103" s="21"/>
      <c r="H103" s="21">
        <f t="shared" si="3"/>
        <v>38146141</v>
      </c>
    </row>
    <row r="104" spans="2:8" x14ac:dyDescent="0.55000000000000004">
      <c r="B104" s="38" t="s">
        <v>674</v>
      </c>
      <c r="C104" s="21">
        <v>1950000</v>
      </c>
      <c r="D104" s="21">
        <v>0</v>
      </c>
      <c r="E104" s="21">
        <v>0</v>
      </c>
      <c r="F104" s="21">
        <f t="shared" si="2"/>
        <v>1950000</v>
      </c>
      <c r="G104" s="21"/>
      <c r="H104" s="21">
        <f t="shared" si="3"/>
        <v>1950000</v>
      </c>
    </row>
    <row r="105" spans="2:8" x14ac:dyDescent="0.55000000000000004">
      <c r="B105" s="38" t="s">
        <v>676</v>
      </c>
      <c r="C105" s="21">
        <v>0</v>
      </c>
      <c r="D105" s="21">
        <v>0</v>
      </c>
      <c r="E105" s="21">
        <v>0</v>
      </c>
      <c r="F105" s="21">
        <f t="shared" si="2"/>
        <v>0</v>
      </c>
      <c r="G105" s="21"/>
      <c r="H105" s="21">
        <f t="shared" si="3"/>
        <v>0</v>
      </c>
    </row>
    <row r="106" spans="2:8" x14ac:dyDescent="0.55000000000000004">
      <c r="B106" s="38" t="s">
        <v>677</v>
      </c>
      <c r="C106" s="21">
        <v>378954020</v>
      </c>
      <c r="D106" s="21">
        <v>0</v>
      </c>
      <c r="E106" s="21">
        <v>0</v>
      </c>
      <c r="F106" s="21">
        <f t="shared" si="2"/>
        <v>378954020</v>
      </c>
      <c r="G106" s="21"/>
      <c r="H106" s="21">
        <f t="shared" si="3"/>
        <v>378954020</v>
      </c>
    </row>
    <row r="107" spans="2:8" x14ac:dyDescent="0.55000000000000004">
      <c r="B107" s="51" t="s">
        <v>679</v>
      </c>
      <c r="C107" s="52">
        <v>-21182408</v>
      </c>
      <c r="D107" s="52">
        <v>0</v>
      </c>
      <c r="E107" s="52">
        <v>0</v>
      </c>
      <c r="F107" s="52">
        <f t="shared" si="2"/>
        <v>-21182408</v>
      </c>
      <c r="G107" s="52"/>
      <c r="H107" s="52">
        <f t="shared" si="3"/>
        <v>-21182408</v>
      </c>
    </row>
    <row r="108" spans="2:8" x14ac:dyDescent="0.55000000000000004">
      <c r="B108" s="42" t="s">
        <v>688</v>
      </c>
      <c r="C108" s="23">
        <f>+C100 +C101 +C102 +C106</f>
        <v>698346732</v>
      </c>
      <c r="D108" s="23">
        <f>+D100 +D101 +D102 +D106</f>
        <v>0</v>
      </c>
      <c r="E108" s="23">
        <f>+E100 +E101 +E102 +E106</f>
        <v>0</v>
      </c>
      <c r="F108" s="23">
        <f t="shared" si="2"/>
        <v>698346732</v>
      </c>
      <c r="G108" s="54">
        <f>+G100 +G101 +G102 +G106</f>
        <v>0</v>
      </c>
      <c r="H108" s="23">
        <f t="shared" si="3"/>
        <v>698346732</v>
      </c>
    </row>
    <row r="109" spans="2:8" x14ac:dyDescent="0.55000000000000004">
      <c r="B109" s="13" t="s">
        <v>690</v>
      </c>
      <c r="C109" s="15">
        <f>+C98 +C108</f>
        <v>743591072</v>
      </c>
      <c r="D109" s="15">
        <f>+D98 +D108</f>
        <v>0</v>
      </c>
      <c r="E109" s="15">
        <f>+E98 +E108</f>
        <v>0</v>
      </c>
      <c r="F109" s="15">
        <f t="shared" si="2"/>
        <v>743591072</v>
      </c>
      <c r="G109" s="54">
        <f>+G98 +G108</f>
        <v>0</v>
      </c>
      <c r="H109" s="15">
        <f t="shared" si="3"/>
        <v>743591072</v>
      </c>
    </row>
  </sheetData>
  <mergeCells count="2">
    <mergeCell ref="B3:H3"/>
    <mergeCell ref="B5:H5"/>
  </mergeCells>
  <phoneticPr fontId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B016-81C8-472D-91F7-317837F4EA0D}">
  <dimension ref="B1:I115"/>
  <sheetViews>
    <sheetView workbookViewId="0">
      <selection sqref="A1:XFD1048576"/>
    </sheetView>
  </sheetViews>
  <sheetFormatPr defaultRowHeight="18" x14ac:dyDescent="0.55000000000000004"/>
  <cols>
    <col min="1" max="1" width="2.83203125" customWidth="1"/>
    <col min="2" max="2" width="44.33203125" customWidth="1"/>
    <col min="3" max="9" width="20.75" customWidth="1"/>
  </cols>
  <sheetData>
    <row r="1" spans="2:9" x14ac:dyDescent="0.55000000000000004">
      <c r="B1" s="2"/>
      <c r="C1" s="2"/>
      <c r="D1" s="2"/>
      <c r="E1" s="2"/>
      <c r="F1" s="2"/>
      <c r="G1" s="2"/>
      <c r="H1" s="2"/>
      <c r="I1" s="2"/>
    </row>
    <row r="2" spans="2:9" ht="22" x14ac:dyDescent="0.55000000000000004">
      <c r="B2" s="1"/>
      <c r="C2" s="1"/>
      <c r="D2" s="1"/>
      <c r="E2" s="1"/>
      <c r="F2" s="1"/>
      <c r="G2" s="2"/>
      <c r="H2" s="3"/>
      <c r="I2" s="3" t="s">
        <v>707</v>
      </c>
    </row>
    <row r="3" spans="2:9" ht="22" x14ac:dyDescent="0.55000000000000004">
      <c r="B3" s="69" t="s">
        <v>708</v>
      </c>
      <c r="C3" s="69"/>
      <c r="D3" s="69"/>
      <c r="E3" s="69"/>
      <c r="F3" s="69"/>
      <c r="G3" s="69"/>
      <c r="H3" s="69"/>
      <c r="I3" s="69"/>
    </row>
    <row r="4" spans="2:9" x14ac:dyDescent="0.55000000000000004">
      <c r="B4" s="32"/>
      <c r="C4" s="32"/>
      <c r="D4" s="32"/>
      <c r="E4" s="32"/>
      <c r="F4" s="32"/>
      <c r="G4" s="32"/>
      <c r="H4" s="2"/>
      <c r="I4" s="2"/>
    </row>
    <row r="5" spans="2:9" ht="22" x14ac:dyDescent="0.55000000000000004">
      <c r="B5" s="70" t="s">
        <v>595</v>
      </c>
      <c r="C5" s="70"/>
      <c r="D5" s="70"/>
      <c r="E5" s="70"/>
      <c r="F5" s="70"/>
      <c r="G5" s="70"/>
      <c r="H5" s="70"/>
      <c r="I5" s="70"/>
    </row>
    <row r="6" spans="2:9" x14ac:dyDescent="0.55000000000000004">
      <c r="B6" s="4"/>
      <c r="C6" s="4"/>
      <c r="D6" s="4"/>
      <c r="E6" s="4"/>
      <c r="F6" s="4"/>
      <c r="G6" s="2"/>
      <c r="H6" s="2"/>
      <c r="I6" s="4" t="s">
        <v>3</v>
      </c>
    </row>
    <row r="7" spans="2:9" x14ac:dyDescent="0.55000000000000004">
      <c r="B7" s="33" t="s">
        <v>693</v>
      </c>
      <c r="C7" s="56" t="s">
        <v>95</v>
      </c>
      <c r="D7" s="56" t="s">
        <v>96</v>
      </c>
      <c r="E7" s="56" t="s">
        <v>97</v>
      </c>
      <c r="F7" s="56" t="s">
        <v>98</v>
      </c>
      <c r="G7" s="33" t="s">
        <v>99</v>
      </c>
      <c r="H7" s="33" t="s">
        <v>100</v>
      </c>
      <c r="I7" s="33" t="s">
        <v>709</v>
      </c>
    </row>
    <row r="8" spans="2:9" x14ac:dyDescent="0.55000000000000004">
      <c r="B8" s="50" t="s">
        <v>699</v>
      </c>
      <c r="C8" s="57"/>
      <c r="D8" s="57"/>
      <c r="E8" s="57"/>
      <c r="F8" s="57"/>
      <c r="G8" s="57"/>
      <c r="H8" s="57"/>
      <c r="I8" s="57"/>
    </row>
    <row r="9" spans="2:9" x14ac:dyDescent="0.55000000000000004">
      <c r="B9" s="58" t="s">
        <v>601</v>
      </c>
      <c r="C9" s="59">
        <f>+C10+C11+C12+C13+C14+C15+C16+C17+C18+C19+C20+C21+C22+C23+C24+C25+C26+C27+C28+C29+C30+C31+C32+C33+C34-ABS(C35)</f>
        <v>68339683</v>
      </c>
      <c r="D9" s="59">
        <f>+D10+D11+D12+D13+D14+D15+D16+D17+D18+D19+D20+D21+D22+D23+D24+D25+D26+D27+D28+D29+D30+D31+D32+D33+D34-ABS(D35)</f>
        <v>117548308</v>
      </c>
      <c r="E9" s="59">
        <f>+E10+E11+E12+E13+E14+E15+E16+E17+E18+E19+E20+E21+E22+E23+E24+E25+E26+E27+E28+E29+E30+E31+E32+E33+E34-ABS(E35)</f>
        <v>27629269</v>
      </c>
      <c r="F9" s="59">
        <f>+F10+F11+F12+F13+F14+F15+F16+F17+F18+F19+F20+F21+F22+F23+F24+F25+F26+F27+F28+F29+F30+F31+F32+F33+F34-ABS(F35)</f>
        <v>16782085</v>
      </c>
      <c r="G9" s="59">
        <f t="shared" ref="G9:G72" si="0">+C9+D9+E9+F9</f>
        <v>230299345</v>
      </c>
      <c r="H9" s="59">
        <f>+H10+H11+H12+H13+H14+H15+H16+H17+H18+H19+H20+H21+H22+H23+H24+H25+H26+H27+H28+H29+H30+H31+H32+H33+H34-ABS(H35)</f>
        <v>10000000</v>
      </c>
      <c r="I9" s="59">
        <f t="shared" ref="I9:I72" si="1">G9-ABS(H9)</f>
        <v>220299345</v>
      </c>
    </row>
    <row r="10" spans="2:9" x14ac:dyDescent="0.55000000000000004">
      <c r="B10" s="60" t="s">
        <v>603</v>
      </c>
      <c r="C10" s="61">
        <v>57920839</v>
      </c>
      <c r="D10" s="61">
        <v>97798619</v>
      </c>
      <c r="E10" s="61">
        <v>18984041</v>
      </c>
      <c r="F10" s="61">
        <v>12859244</v>
      </c>
      <c r="G10" s="61">
        <f t="shared" si="0"/>
        <v>187562743</v>
      </c>
      <c r="H10" s="61"/>
      <c r="I10" s="61">
        <f t="shared" si="1"/>
        <v>187562743</v>
      </c>
    </row>
    <row r="11" spans="2:9" x14ac:dyDescent="0.55000000000000004">
      <c r="B11" s="62" t="s">
        <v>605</v>
      </c>
      <c r="C11" s="63"/>
      <c r="D11" s="63"/>
      <c r="E11" s="63"/>
      <c r="F11" s="63"/>
      <c r="G11" s="63">
        <f t="shared" si="0"/>
        <v>0</v>
      </c>
      <c r="H11" s="63"/>
      <c r="I11" s="63">
        <f t="shared" si="1"/>
        <v>0</v>
      </c>
    </row>
    <row r="12" spans="2:9" x14ac:dyDescent="0.55000000000000004">
      <c r="B12" s="62" t="s">
        <v>607</v>
      </c>
      <c r="C12" s="63">
        <v>402438</v>
      </c>
      <c r="D12" s="63">
        <v>19552199</v>
      </c>
      <c r="E12" s="63">
        <v>8625584</v>
      </c>
      <c r="F12" s="63">
        <v>3863031</v>
      </c>
      <c r="G12" s="63">
        <f t="shared" si="0"/>
        <v>32443252</v>
      </c>
      <c r="H12" s="63"/>
      <c r="I12" s="63">
        <f t="shared" si="1"/>
        <v>32443252</v>
      </c>
    </row>
    <row r="13" spans="2:9" x14ac:dyDescent="0.55000000000000004">
      <c r="B13" s="62" t="s">
        <v>609</v>
      </c>
      <c r="C13" s="63"/>
      <c r="D13" s="63"/>
      <c r="E13" s="63"/>
      <c r="F13" s="63"/>
      <c r="G13" s="63">
        <f t="shared" si="0"/>
        <v>0</v>
      </c>
      <c r="H13" s="63"/>
      <c r="I13" s="63">
        <f t="shared" si="1"/>
        <v>0</v>
      </c>
    </row>
    <row r="14" spans="2:9" x14ac:dyDescent="0.55000000000000004">
      <c r="B14" s="62" t="s">
        <v>611</v>
      </c>
      <c r="C14" s="63"/>
      <c r="D14" s="63"/>
      <c r="E14" s="63"/>
      <c r="F14" s="63"/>
      <c r="G14" s="63">
        <f t="shared" si="0"/>
        <v>0</v>
      </c>
      <c r="H14" s="63"/>
      <c r="I14" s="63">
        <f t="shared" si="1"/>
        <v>0</v>
      </c>
    </row>
    <row r="15" spans="2:9" x14ac:dyDescent="0.55000000000000004">
      <c r="B15" s="62" t="s">
        <v>613</v>
      </c>
      <c r="C15" s="63"/>
      <c r="D15" s="63"/>
      <c r="E15" s="63"/>
      <c r="F15" s="63"/>
      <c r="G15" s="63">
        <f t="shared" si="0"/>
        <v>0</v>
      </c>
      <c r="H15" s="63"/>
      <c r="I15" s="63">
        <f t="shared" si="1"/>
        <v>0</v>
      </c>
    </row>
    <row r="16" spans="2:9" x14ac:dyDescent="0.55000000000000004">
      <c r="B16" s="62" t="s">
        <v>615</v>
      </c>
      <c r="C16" s="63"/>
      <c r="D16" s="63"/>
      <c r="E16" s="63"/>
      <c r="F16" s="63"/>
      <c r="G16" s="63">
        <f t="shared" si="0"/>
        <v>0</v>
      </c>
      <c r="H16" s="63"/>
      <c r="I16" s="63">
        <f t="shared" si="1"/>
        <v>0</v>
      </c>
    </row>
    <row r="17" spans="2:9" x14ac:dyDescent="0.55000000000000004">
      <c r="B17" s="62" t="s">
        <v>617</v>
      </c>
      <c r="C17" s="63"/>
      <c r="D17" s="63"/>
      <c r="E17" s="63"/>
      <c r="F17" s="63"/>
      <c r="G17" s="63">
        <f t="shared" si="0"/>
        <v>0</v>
      </c>
      <c r="H17" s="63"/>
      <c r="I17" s="63">
        <f t="shared" si="1"/>
        <v>0</v>
      </c>
    </row>
    <row r="18" spans="2:9" x14ac:dyDescent="0.55000000000000004">
      <c r="B18" s="62" t="s">
        <v>619</v>
      </c>
      <c r="C18" s="63"/>
      <c r="D18" s="63"/>
      <c r="E18" s="63"/>
      <c r="F18" s="63"/>
      <c r="G18" s="63">
        <f t="shared" si="0"/>
        <v>0</v>
      </c>
      <c r="H18" s="63"/>
      <c r="I18" s="63">
        <f t="shared" si="1"/>
        <v>0</v>
      </c>
    </row>
    <row r="19" spans="2:9" x14ac:dyDescent="0.55000000000000004">
      <c r="B19" s="62" t="s">
        <v>621</v>
      </c>
      <c r="C19" s="63"/>
      <c r="D19" s="63"/>
      <c r="E19" s="63"/>
      <c r="F19" s="63"/>
      <c r="G19" s="63">
        <f t="shared" si="0"/>
        <v>0</v>
      </c>
      <c r="H19" s="63"/>
      <c r="I19" s="63">
        <f t="shared" si="1"/>
        <v>0</v>
      </c>
    </row>
    <row r="20" spans="2:9" x14ac:dyDescent="0.55000000000000004">
      <c r="B20" s="62" t="s">
        <v>623</v>
      </c>
      <c r="C20" s="63"/>
      <c r="D20" s="63"/>
      <c r="E20" s="63"/>
      <c r="F20" s="63"/>
      <c r="G20" s="63">
        <f t="shared" si="0"/>
        <v>0</v>
      </c>
      <c r="H20" s="63"/>
      <c r="I20" s="63">
        <f t="shared" si="1"/>
        <v>0</v>
      </c>
    </row>
    <row r="21" spans="2:9" x14ac:dyDescent="0.55000000000000004">
      <c r="B21" s="62" t="s">
        <v>625</v>
      </c>
      <c r="C21" s="63"/>
      <c r="D21" s="63"/>
      <c r="E21" s="63"/>
      <c r="F21" s="63"/>
      <c r="G21" s="63">
        <f t="shared" si="0"/>
        <v>0</v>
      </c>
      <c r="H21" s="63"/>
      <c r="I21" s="63">
        <f t="shared" si="1"/>
        <v>0</v>
      </c>
    </row>
    <row r="22" spans="2:9" x14ac:dyDescent="0.55000000000000004">
      <c r="B22" s="62" t="s">
        <v>627</v>
      </c>
      <c r="C22" s="63"/>
      <c r="D22" s="63"/>
      <c r="E22" s="63"/>
      <c r="F22" s="63"/>
      <c r="G22" s="63">
        <f t="shared" si="0"/>
        <v>0</v>
      </c>
      <c r="H22" s="63"/>
      <c r="I22" s="63">
        <f t="shared" si="1"/>
        <v>0</v>
      </c>
    </row>
    <row r="23" spans="2:9" x14ac:dyDescent="0.55000000000000004">
      <c r="B23" s="62" t="s">
        <v>629</v>
      </c>
      <c r="C23" s="63"/>
      <c r="D23" s="63"/>
      <c r="E23" s="63"/>
      <c r="F23" s="63"/>
      <c r="G23" s="63">
        <f t="shared" si="0"/>
        <v>0</v>
      </c>
      <c r="H23" s="63"/>
      <c r="I23" s="63">
        <f t="shared" si="1"/>
        <v>0</v>
      </c>
    </row>
    <row r="24" spans="2:9" x14ac:dyDescent="0.55000000000000004">
      <c r="B24" s="62" t="s">
        <v>631</v>
      </c>
      <c r="C24" s="63"/>
      <c r="D24" s="63">
        <v>27250</v>
      </c>
      <c r="E24" s="63"/>
      <c r="F24" s="63"/>
      <c r="G24" s="63">
        <f t="shared" si="0"/>
        <v>27250</v>
      </c>
      <c r="H24" s="63"/>
      <c r="I24" s="63">
        <f t="shared" si="1"/>
        <v>27250</v>
      </c>
    </row>
    <row r="25" spans="2:9" x14ac:dyDescent="0.55000000000000004">
      <c r="B25" s="62" t="s">
        <v>633</v>
      </c>
      <c r="C25" s="63"/>
      <c r="D25" s="63">
        <v>44000</v>
      </c>
      <c r="E25" s="63"/>
      <c r="F25" s="63">
        <v>59810</v>
      </c>
      <c r="G25" s="63">
        <f t="shared" si="0"/>
        <v>103810</v>
      </c>
      <c r="H25" s="63"/>
      <c r="I25" s="63">
        <f t="shared" si="1"/>
        <v>103810</v>
      </c>
    </row>
    <row r="26" spans="2:9" x14ac:dyDescent="0.55000000000000004">
      <c r="B26" s="62" t="s">
        <v>635</v>
      </c>
      <c r="C26" s="63">
        <v>16406</v>
      </c>
      <c r="D26" s="63"/>
      <c r="E26" s="63">
        <v>19644</v>
      </c>
      <c r="F26" s="63"/>
      <c r="G26" s="63">
        <f t="shared" si="0"/>
        <v>36050</v>
      </c>
      <c r="H26" s="63"/>
      <c r="I26" s="63">
        <f t="shared" si="1"/>
        <v>36050</v>
      </c>
    </row>
    <row r="27" spans="2:9" x14ac:dyDescent="0.55000000000000004">
      <c r="B27" s="62" t="s">
        <v>637</v>
      </c>
      <c r="C27" s="63"/>
      <c r="D27" s="63"/>
      <c r="E27" s="63"/>
      <c r="F27" s="63"/>
      <c r="G27" s="63">
        <f t="shared" si="0"/>
        <v>0</v>
      </c>
      <c r="H27" s="63"/>
      <c r="I27" s="63">
        <f t="shared" si="1"/>
        <v>0</v>
      </c>
    </row>
    <row r="28" spans="2:9" x14ac:dyDescent="0.55000000000000004">
      <c r="B28" s="62" t="s">
        <v>700</v>
      </c>
      <c r="C28" s="63"/>
      <c r="D28" s="63"/>
      <c r="E28" s="63"/>
      <c r="F28" s="63"/>
      <c r="G28" s="63">
        <f t="shared" si="0"/>
        <v>0</v>
      </c>
      <c r="H28" s="63"/>
      <c r="I28" s="63">
        <f t="shared" si="1"/>
        <v>0</v>
      </c>
    </row>
    <row r="29" spans="2:9" x14ac:dyDescent="0.55000000000000004">
      <c r="B29" s="62" t="s">
        <v>710</v>
      </c>
      <c r="C29" s="63"/>
      <c r="D29" s="63"/>
      <c r="E29" s="63"/>
      <c r="F29" s="63"/>
      <c r="G29" s="63">
        <f t="shared" si="0"/>
        <v>0</v>
      </c>
      <c r="H29" s="63"/>
      <c r="I29" s="63">
        <f t="shared" si="1"/>
        <v>0</v>
      </c>
    </row>
    <row r="30" spans="2:9" x14ac:dyDescent="0.55000000000000004">
      <c r="B30" s="62" t="s">
        <v>639</v>
      </c>
      <c r="C30" s="63"/>
      <c r="D30" s="63"/>
      <c r="E30" s="63"/>
      <c r="F30" s="63"/>
      <c r="G30" s="63">
        <f t="shared" si="0"/>
        <v>0</v>
      </c>
      <c r="H30" s="63"/>
      <c r="I30" s="63">
        <f t="shared" si="1"/>
        <v>0</v>
      </c>
    </row>
    <row r="31" spans="2:9" x14ac:dyDescent="0.55000000000000004">
      <c r="B31" s="62" t="s">
        <v>701</v>
      </c>
      <c r="C31" s="63"/>
      <c r="D31" s="63"/>
      <c r="E31" s="63"/>
      <c r="F31" s="63"/>
      <c r="G31" s="63">
        <f t="shared" si="0"/>
        <v>0</v>
      </c>
      <c r="H31" s="63"/>
      <c r="I31" s="63">
        <f t="shared" si="1"/>
        <v>0</v>
      </c>
    </row>
    <row r="32" spans="2:9" x14ac:dyDescent="0.55000000000000004">
      <c r="B32" s="62" t="s">
        <v>711</v>
      </c>
      <c r="C32" s="63">
        <v>10000000</v>
      </c>
      <c r="D32" s="63"/>
      <c r="E32" s="63"/>
      <c r="F32" s="63"/>
      <c r="G32" s="63">
        <f t="shared" si="0"/>
        <v>10000000</v>
      </c>
      <c r="H32" s="63">
        <v>10000000</v>
      </c>
      <c r="I32" s="63">
        <f t="shared" si="1"/>
        <v>0</v>
      </c>
    </row>
    <row r="33" spans="2:9" x14ac:dyDescent="0.55000000000000004">
      <c r="B33" s="62" t="s">
        <v>640</v>
      </c>
      <c r="C33" s="63"/>
      <c r="D33" s="63"/>
      <c r="E33" s="63"/>
      <c r="F33" s="63"/>
      <c r="G33" s="63">
        <f t="shared" si="0"/>
        <v>0</v>
      </c>
      <c r="H33" s="63"/>
      <c r="I33" s="63">
        <f t="shared" si="1"/>
        <v>0</v>
      </c>
    </row>
    <row r="34" spans="2:9" x14ac:dyDescent="0.55000000000000004">
      <c r="B34" s="62" t="s">
        <v>641</v>
      </c>
      <c r="C34" s="63"/>
      <c r="D34" s="63">
        <v>126240</v>
      </c>
      <c r="E34" s="63"/>
      <c r="F34" s="63"/>
      <c r="G34" s="63">
        <f t="shared" si="0"/>
        <v>126240</v>
      </c>
      <c r="H34" s="63"/>
      <c r="I34" s="63">
        <f t="shared" si="1"/>
        <v>126240</v>
      </c>
    </row>
    <row r="35" spans="2:9" x14ac:dyDescent="0.55000000000000004">
      <c r="B35" s="62" t="s">
        <v>642</v>
      </c>
      <c r="C35" s="63"/>
      <c r="D35" s="63"/>
      <c r="E35" s="63"/>
      <c r="F35" s="63"/>
      <c r="G35" s="63">
        <f t="shared" si="0"/>
        <v>0</v>
      </c>
      <c r="H35" s="63"/>
      <c r="I35" s="63">
        <f t="shared" si="1"/>
        <v>0</v>
      </c>
    </row>
    <row r="36" spans="2:9" x14ac:dyDescent="0.55000000000000004">
      <c r="B36" s="58" t="s">
        <v>643</v>
      </c>
      <c r="C36" s="59">
        <f>+C37 +C42</f>
        <v>0</v>
      </c>
      <c r="D36" s="59">
        <f>+D37 +D42</f>
        <v>379018972</v>
      </c>
      <c r="E36" s="59">
        <f>+E37 +E42</f>
        <v>72241242</v>
      </c>
      <c r="F36" s="59">
        <f>+F37 +F42</f>
        <v>72031513</v>
      </c>
      <c r="G36" s="59">
        <f t="shared" si="0"/>
        <v>523291727</v>
      </c>
      <c r="H36" s="59">
        <f>+H37 +H42</f>
        <v>0</v>
      </c>
      <c r="I36" s="59">
        <f t="shared" si="1"/>
        <v>523291727</v>
      </c>
    </row>
    <row r="37" spans="2:9" x14ac:dyDescent="0.55000000000000004">
      <c r="B37" s="58" t="s">
        <v>645</v>
      </c>
      <c r="C37" s="59">
        <f>+C38+C39+C40+C41</f>
        <v>0</v>
      </c>
      <c r="D37" s="59">
        <f>+D38+D39+D40+D41</f>
        <v>274104950</v>
      </c>
      <c r="E37" s="59">
        <f>+E38+E39+E40+E41</f>
        <v>2915002</v>
      </c>
      <c r="F37" s="59">
        <f>+F38+F39+F40+F41</f>
        <v>60760558</v>
      </c>
      <c r="G37" s="59">
        <f t="shared" si="0"/>
        <v>337780510</v>
      </c>
      <c r="H37" s="59">
        <f>+H38+H39+H40+H41</f>
        <v>0</v>
      </c>
      <c r="I37" s="59">
        <f t="shared" si="1"/>
        <v>337780510</v>
      </c>
    </row>
    <row r="38" spans="2:9" x14ac:dyDescent="0.55000000000000004">
      <c r="B38" s="60" t="s">
        <v>647</v>
      </c>
      <c r="C38" s="61"/>
      <c r="D38" s="61">
        <v>35443981</v>
      </c>
      <c r="E38" s="61"/>
      <c r="F38" s="61">
        <v>30102004</v>
      </c>
      <c r="G38" s="61">
        <f t="shared" si="0"/>
        <v>65545985</v>
      </c>
      <c r="H38" s="61"/>
      <c r="I38" s="61">
        <f t="shared" si="1"/>
        <v>65545985</v>
      </c>
    </row>
    <row r="39" spans="2:9" x14ac:dyDescent="0.55000000000000004">
      <c r="B39" s="62" t="s">
        <v>649</v>
      </c>
      <c r="C39" s="63"/>
      <c r="D39" s="63">
        <v>238660969</v>
      </c>
      <c r="E39" s="63">
        <v>2915002</v>
      </c>
      <c r="F39" s="63">
        <v>30658554</v>
      </c>
      <c r="G39" s="63">
        <f t="shared" si="0"/>
        <v>272234525</v>
      </c>
      <c r="H39" s="63"/>
      <c r="I39" s="63">
        <f t="shared" si="1"/>
        <v>272234525</v>
      </c>
    </row>
    <row r="40" spans="2:9" x14ac:dyDescent="0.55000000000000004">
      <c r="B40" s="62" t="s">
        <v>651</v>
      </c>
      <c r="C40" s="63"/>
      <c r="D40" s="63"/>
      <c r="E40" s="63"/>
      <c r="F40" s="63"/>
      <c r="G40" s="63">
        <f t="shared" si="0"/>
        <v>0</v>
      </c>
      <c r="H40" s="63"/>
      <c r="I40" s="63">
        <f t="shared" si="1"/>
        <v>0</v>
      </c>
    </row>
    <row r="41" spans="2:9" x14ac:dyDescent="0.55000000000000004">
      <c r="B41" s="62" t="s">
        <v>653</v>
      </c>
      <c r="C41" s="63"/>
      <c r="D41" s="63"/>
      <c r="E41" s="63"/>
      <c r="F41" s="63"/>
      <c r="G41" s="63">
        <f t="shared" si="0"/>
        <v>0</v>
      </c>
      <c r="H41" s="63"/>
      <c r="I41" s="63">
        <f t="shared" si="1"/>
        <v>0</v>
      </c>
    </row>
    <row r="42" spans="2:9" x14ac:dyDescent="0.55000000000000004">
      <c r="B42" s="58" t="s">
        <v>655</v>
      </c>
      <c r="C42" s="59">
        <f>+C43+C44+C45+C46+C47+C48+C49+C50+C51+C52+C53+C54+C55+C56+C57+C58+C59+C60+C61+C62+C63+C64+C65-ABS(C66)</f>
        <v>0</v>
      </c>
      <c r="D42" s="59">
        <f>+D43+D44+D45+D46+D47+D48+D49+D50+D51+D52+D53+D54+D55+D56+D57+D58+D59+D60+D61+D62+D63+D64+D65-ABS(D66)</f>
        <v>104914022</v>
      </c>
      <c r="E42" s="59">
        <f>+E43+E44+E45+E46+E47+E48+E49+E50+E51+E52+E53+E54+E55+E56+E57+E58+E59+E60+E61+E62+E63+E64+E65-ABS(E66)</f>
        <v>69326240</v>
      </c>
      <c r="F42" s="59">
        <f>+F43+F44+F45+F46+F47+F48+F49+F50+F51+F52+F53+F54+F55+F56+F57+F58+F59+F60+F61+F62+F63+F64+F65-ABS(F66)</f>
        <v>11270955</v>
      </c>
      <c r="G42" s="59">
        <f t="shared" si="0"/>
        <v>185511217</v>
      </c>
      <c r="H42" s="59">
        <f>+H43+H44+H45+H46+H47+H48+H49+H50+H51+H52+H53+H54+H55+H56+H57+H58+H59+H60+H61+H62+H63+H64+H65-ABS(H66)</f>
        <v>0</v>
      </c>
      <c r="I42" s="59">
        <f t="shared" si="1"/>
        <v>185511217</v>
      </c>
    </row>
    <row r="43" spans="2:9" x14ac:dyDescent="0.55000000000000004">
      <c r="B43" s="60" t="s">
        <v>647</v>
      </c>
      <c r="C43" s="61"/>
      <c r="D43" s="61"/>
      <c r="E43" s="61">
        <v>23729563</v>
      </c>
      <c r="F43" s="61"/>
      <c r="G43" s="61">
        <f t="shared" si="0"/>
        <v>23729563</v>
      </c>
      <c r="H43" s="61"/>
      <c r="I43" s="61">
        <f t="shared" si="1"/>
        <v>23729563</v>
      </c>
    </row>
    <row r="44" spans="2:9" x14ac:dyDescent="0.55000000000000004">
      <c r="B44" s="62" t="s">
        <v>649</v>
      </c>
      <c r="C44" s="63"/>
      <c r="D44" s="63">
        <v>41364717</v>
      </c>
      <c r="E44" s="63">
        <v>31191139</v>
      </c>
      <c r="F44" s="63">
        <v>11124270</v>
      </c>
      <c r="G44" s="63">
        <f t="shared" si="0"/>
        <v>83680126</v>
      </c>
      <c r="H44" s="63"/>
      <c r="I44" s="63">
        <f t="shared" si="1"/>
        <v>83680126</v>
      </c>
    </row>
    <row r="45" spans="2:9" x14ac:dyDescent="0.55000000000000004">
      <c r="B45" s="62" t="s">
        <v>659</v>
      </c>
      <c r="C45" s="63"/>
      <c r="D45" s="63">
        <v>7007535</v>
      </c>
      <c r="E45" s="63">
        <v>2036607</v>
      </c>
      <c r="F45" s="63"/>
      <c r="G45" s="63">
        <f t="shared" si="0"/>
        <v>9044142</v>
      </c>
      <c r="H45" s="63"/>
      <c r="I45" s="63">
        <f t="shared" si="1"/>
        <v>9044142</v>
      </c>
    </row>
    <row r="46" spans="2:9" x14ac:dyDescent="0.55000000000000004">
      <c r="B46" s="62" t="s">
        <v>661</v>
      </c>
      <c r="C46" s="63"/>
      <c r="D46" s="63"/>
      <c r="E46" s="63"/>
      <c r="F46" s="63"/>
      <c r="G46" s="63">
        <f t="shared" si="0"/>
        <v>0</v>
      </c>
      <c r="H46" s="63"/>
      <c r="I46" s="63">
        <f t="shared" si="1"/>
        <v>0</v>
      </c>
    </row>
    <row r="47" spans="2:9" x14ac:dyDescent="0.55000000000000004">
      <c r="B47" s="62" t="s">
        <v>663</v>
      </c>
      <c r="C47" s="63"/>
      <c r="D47" s="63">
        <v>378451</v>
      </c>
      <c r="E47" s="63">
        <v>1</v>
      </c>
      <c r="F47" s="63"/>
      <c r="G47" s="63">
        <f t="shared" si="0"/>
        <v>378452</v>
      </c>
      <c r="H47" s="63"/>
      <c r="I47" s="63">
        <f t="shared" si="1"/>
        <v>378452</v>
      </c>
    </row>
    <row r="48" spans="2:9" x14ac:dyDescent="0.55000000000000004">
      <c r="B48" s="62" t="s">
        <v>665</v>
      </c>
      <c r="C48" s="63"/>
      <c r="D48" s="63">
        <v>5365299</v>
      </c>
      <c r="E48" s="63">
        <v>4972041</v>
      </c>
      <c r="F48" s="63">
        <v>32</v>
      </c>
      <c r="G48" s="63">
        <f t="shared" si="0"/>
        <v>10337372</v>
      </c>
      <c r="H48" s="63"/>
      <c r="I48" s="63">
        <f t="shared" si="1"/>
        <v>10337372</v>
      </c>
    </row>
    <row r="49" spans="2:9" x14ac:dyDescent="0.55000000000000004">
      <c r="B49" s="62" t="s">
        <v>667</v>
      </c>
      <c r="C49" s="63"/>
      <c r="D49" s="63"/>
      <c r="E49" s="63"/>
      <c r="F49" s="63"/>
      <c r="G49" s="63">
        <f t="shared" si="0"/>
        <v>0</v>
      </c>
      <c r="H49" s="63"/>
      <c r="I49" s="63">
        <f t="shared" si="1"/>
        <v>0</v>
      </c>
    </row>
    <row r="50" spans="2:9" x14ac:dyDescent="0.55000000000000004">
      <c r="B50" s="62" t="s">
        <v>669</v>
      </c>
      <c r="C50" s="63"/>
      <c r="D50" s="63"/>
      <c r="E50" s="63"/>
      <c r="F50" s="63"/>
      <c r="G50" s="63">
        <f t="shared" si="0"/>
        <v>0</v>
      </c>
      <c r="H50" s="63"/>
      <c r="I50" s="63">
        <f t="shared" si="1"/>
        <v>0</v>
      </c>
    </row>
    <row r="51" spans="2:9" x14ac:dyDescent="0.55000000000000004">
      <c r="B51" s="62" t="s">
        <v>671</v>
      </c>
      <c r="C51" s="63"/>
      <c r="D51" s="63">
        <v>229320</v>
      </c>
      <c r="E51" s="63"/>
      <c r="F51" s="63"/>
      <c r="G51" s="63">
        <f t="shared" si="0"/>
        <v>229320</v>
      </c>
      <c r="H51" s="63"/>
      <c r="I51" s="63">
        <f t="shared" si="1"/>
        <v>229320</v>
      </c>
    </row>
    <row r="52" spans="2:9" x14ac:dyDescent="0.55000000000000004">
      <c r="B52" s="62" t="s">
        <v>673</v>
      </c>
      <c r="C52" s="63"/>
      <c r="D52" s="63"/>
      <c r="E52" s="63"/>
      <c r="F52" s="63"/>
      <c r="G52" s="63">
        <f t="shared" si="0"/>
        <v>0</v>
      </c>
      <c r="H52" s="63"/>
      <c r="I52" s="63">
        <f t="shared" si="1"/>
        <v>0</v>
      </c>
    </row>
    <row r="53" spans="2:9" x14ac:dyDescent="0.55000000000000004">
      <c r="B53" s="62" t="s">
        <v>675</v>
      </c>
      <c r="C53" s="63"/>
      <c r="D53" s="63"/>
      <c r="E53" s="63"/>
      <c r="F53" s="63"/>
      <c r="G53" s="63">
        <f t="shared" si="0"/>
        <v>0</v>
      </c>
      <c r="H53" s="63"/>
      <c r="I53" s="63">
        <f t="shared" si="1"/>
        <v>0</v>
      </c>
    </row>
    <row r="54" spans="2:9" x14ac:dyDescent="0.55000000000000004">
      <c r="B54" s="62" t="s">
        <v>653</v>
      </c>
      <c r="C54" s="63"/>
      <c r="D54" s="63"/>
      <c r="E54" s="63"/>
      <c r="F54" s="63"/>
      <c r="G54" s="63">
        <f t="shared" si="0"/>
        <v>0</v>
      </c>
      <c r="H54" s="63"/>
      <c r="I54" s="63">
        <f t="shared" si="1"/>
        <v>0</v>
      </c>
    </row>
    <row r="55" spans="2:9" x14ac:dyDescent="0.55000000000000004">
      <c r="B55" s="62" t="s">
        <v>678</v>
      </c>
      <c r="C55" s="63"/>
      <c r="D55" s="63"/>
      <c r="E55" s="63"/>
      <c r="F55" s="63"/>
      <c r="G55" s="63">
        <f t="shared" si="0"/>
        <v>0</v>
      </c>
      <c r="H55" s="63"/>
      <c r="I55" s="63">
        <f t="shared" si="1"/>
        <v>0</v>
      </c>
    </row>
    <row r="56" spans="2:9" x14ac:dyDescent="0.55000000000000004">
      <c r="B56" s="62" t="s">
        <v>702</v>
      </c>
      <c r="C56" s="63"/>
      <c r="D56" s="63"/>
      <c r="E56" s="63"/>
      <c r="F56" s="63"/>
      <c r="G56" s="63">
        <f t="shared" si="0"/>
        <v>0</v>
      </c>
      <c r="H56" s="63"/>
      <c r="I56" s="63">
        <f t="shared" si="1"/>
        <v>0</v>
      </c>
    </row>
    <row r="57" spans="2:9" x14ac:dyDescent="0.55000000000000004">
      <c r="B57" s="62" t="s">
        <v>712</v>
      </c>
      <c r="C57" s="63"/>
      <c r="D57" s="63"/>
      <c r="E57" s="63"/>
      <c r="F57" s="63"/>
      <c r="G57" s="63">
        <f t="shared" si="0"/>
        <v>0</v>
      </c>
      <c r="H57" s="63"/>
      <c r="I57" s="63">
        <f t="shared" si="1"/>
        <v>0</v>
      </c>
    </row>
    <row r="58" spans="2:9" x14ac:dyDescent="0.55000000000000004">
      <c r="B58" s="62" t="s">
        <v>680</v>
      </c>
      <c r="C58" s="63"/>
      <c r="D58" s="63">
        <v>10472559</v>
      </c>
      <c r="E58" s="63">
        <v>7287210</v>
      </c>
      <c r="F58" s="63">
        <v>146653</v>
      </c>
      <c r="G58" s="63">
        <f t="shared" si="0"/>
        <v>17906422</v>
      </c>
      <c r="H58" s="63"/>
      <c r="I58" s="63">
        <f t="shared" si="1"/>
        <v>17906422</v>
      </c>
    </row>
    <row r="59" spans="2:9" x14ac:dyDescent="0.55000000000000004">
      <c r="B59" s="62" t="s">
        <v>681</v>
      </c>
      <c r="C59" s="63"/>
      <c r="D59" s="63"/>
      <c r="E59" s="63"/>
      <c r="F59" s="63"/>
      <c r="G59" s="63">
        <f t="shared" si="0"/>
        <v>0</v>
      </c>
      <c r="H59" s="63"/>
      <c r="I59" s="63">
        <f t="shared" si="1"/>
        <v>0</v>
      </c>
    </row>
    <row r="60" spans="2:9" x14ac:dyDescent="0.55000000000000004">
      <c r="B60" s="62" t="s">
        <v>682</v>
      </c>
      <c r="C60" s="63"/>
      <c r="D60" s="63">
        <v>38146141</v>
      </c>
      <c r="E60" s="63"/>
      <c r="F60" s="63"/>
      <c r="G60" s="63">
        <f t="shared" si="0"/>
        <v>38146141</v>
      </c>
      <c r="H60" s="63"/>
      <c r="I60" s="63">
        <f t="shared" si="1"/>
        <v>38146141</v>
      </c>
    </row>
    <row r="61" spans="2:9" x14ac:dyDescent="0.55000000000000004">
      <c r="B61" s="62" t="s">
        <v>683</v>
      </c>
      <c r="C61" s="63"/>
      <c r="D61" s="63"/>
      <c r="E61" s="63"/>
      <c r="F61" s="63"/>
      <c r="G61" s="63">
        <f t="shared" si="0"/>
        <v>0</v>
      </c>
      <c r="H61" s="63"/>
      <c r="I61" s="63">
        <f t="shared" si="1"/>
        <v>0</v>
      </c>
    </row>
    <row r="62" spans="2:9" x14ac:dyDescent="0.55000000000000004">
      <c r="B62" s="62" t="s">
        <v>684</v>
      </c>
      <c r="C62" s="63"/>
      <c r="D62" s="63"/>
      <c r="E62" s="63">
        <v>109679</v>
      </c>
      <c r="F62" s="63"/>
      <c r="G62" s="63">
        <f t="shared" si="0"/>
        <v>109679</v>
      </c>
      <c r="H62" s="63"/>
      <c r="I62" s="63">
        <f t="shared" si="1"/>
        <v>109679</v>
      </c>
    </row>
    <row r="63" spans="2:9" x14ac:dyDescent="0.55000000000000004">
      <c r="B63" s="62" t="s">
        <v>685</v>
      </c>
      <c r="C63" s="63"/>
      <c r="D63" s="63">
        <v>1950000</v>
      </c>
      <c r="E63" s="63"/>
      <c r="F63" s="63"/>
      <c r="G63" s="63">
        <f t="shared" si="0"/>
        <v>1950000</v>
      </c>
      <c r="H63" s="63"/>
      <c r="I63" s="63">
        <f t="shared" si="1"/>
        <v>1950000</v>
      </c>
    </row>
    <row r="64" spans="2:9" x14ac:dyDescent="0.55000000000000004">
      <c r="B64" s="62" t="s">
        <v>686</v>
      </c>
      <c r="C64" s="63"/>
      <c r="D64" s="63"/>
      <c r="E64" s="63"/>
      <c r="F64" s="63"/>
      <c r="G64" s="63">
        <f t="shared" si="0"/>
        <v>0</v>
      </c>
      <c r="H64" s="63"/>
      <c r="I64" s="63">
        <f t="shared" si="1"/>
        <v>0</v>
      </c>
    </row>
    <row r="65" spans="2:9" x14ac:dyDescent="0.55000000000000004">
      <c r="B65" s="62" t="s">
        <v>687</v>
      </c>
      <c r="C65" s="63"/>
      <c r="D65" s="63"/>
      <c r="E65" s="63"/>
      <c r="F65" s="63"/>
      <c r="G65" s="63">
        <f t="shared" si="0"/>
        <v>0</v>
      </c>
      <c r="H65" s="63"/>
      <c r="I65" s="63">
        <f t="shared" si="1"/>
        <v>0</v>
      </c>
    </row>
    <row r="66" spans="2:9" x14ac:dyDescent="0.55000000000000004">
      <c r="B66" s="64" t="s">
        <v>642</v>
      </c>
      <c r="C66" s="65"/>
      <c r="D66" s="65"/>
      <c r="E66" s="65"/>
      <c r="F66" s="65"/>
      <c r="G66" s="65">
        <f t="shared" si="0"/>
        <v>0</v>
      </c>
      <c r="H66" s="65"/>
      <c r="I66" s="65">
        <f t="shared" si="1"/>
        <v>0</v>
      </c>
    </row>
    <row r="67" spans="2:9" x14ac:dyDescent="0.55000000000000004">
      <c r="B67" s="58" t="s">
        <v>689</v>
      </c>
      <c r="C67" s="59">
        <f>+C9 +C36</f>
        <v>68339683</v>
      </c>
      <c r="D67" s="59">
        <f>+D9 +D36</f>
        <v>496567280</v>
      </c>
      <c r="E67" s="59">
        <f>+E9 +E36</f>
        <v>99870511</v>
      </c>
      <c r="F67" s="59">
        <f>+F9 +F36</f>
        <v>88813598</v>
      </c>
      <c r="G67" s="59">
        <f t="shared" si="0"/>
        <v>753591072</v>
      </c>
      <c r="H67" s="59">
        <f>+H9 +H36</f>
        <v>10000000</v>
      </c>
      <c r="I67" s="59">
        <f t="shared" si="1"/>
        <v>743591072</v>
      </c>
    </row>
    <row r="68" spans="2:9" x14ac:dyDescent="0.55000000000000004">
      <c r="B68" s="50" t="s">
        <v>703</v>
      </c>
      <c r="C68" s="57"/>
      <c r="D68" s="57"/>
      <c r="E68" s="57"/>
      <c r="F68" s="57"/>
      <c r="G68" s="57"/>
      <c r="H68" s="57"/>
      <c r="I68" s="57"/>
    </row>
    <row r="69" spans="2:9" x14ac:dyDescent="0.55000000000000004">
      <c r="B69" s="58" t="s">
        <v>602</v>
      </c>
      <c r="C69" s="59">
        <f>+C70+C71+C72+C73+C74+C75+C76+C77+C78+C79+C80+C81+C82+C83+C84+C85+C86+C87+C88+C89+C90+C91</f>
        <v>2763424</v>
      </c>
      <c r="D69" s="59">
        <f>+D70+D71+D72+D73+D74+D75+D76+D77+D78+D79+D80+D81+D82+D83+D84+D85+D86+D87+D88+D89+D90+D91</f>
        <v>16576789</v>
      </c>
      <c r="E69" s="59">
        <f>+E70+E71+E72+E73+E74+E75+E76+E77+E78+E79+E80+E81+E82+E83+E84+E85+E86+E87+E88+E89+E90+E91</f>
        <v>10263011</v>
      </c>
      <c r="F69" s="59">
        <f>+F70+F71+F72+F73+F74+F75+F76+F77+F78+F79+F80+F81+F82+F83+F84+F85+F86+F87+F88+F89+F90+F91</f>
        <v>1134694</v>
      </c>
      <c r="G69" s="59">
        <f t="shared" si="0"/>
        <v>30737918</v>
      </c>
      <c r="H69" s="59">
        <f>+H70+H71+H72+H73+H74+H75+H76+H77+H78+H79+H80+H81+H82+H83+H84+H85+H86+H87+H88+H89+H90+H91</f>
        <v>10000000</v>
      </c>
      <c r="I69" s="59">
        <f t="shared" si="1"/>
        <v>20737918</v>
      </c>
    </row>
    <row r="70" spans="2:9" x14ac:dyDescent="0.55000000000000004">
      <c r="B70" s="60" t="s">
        <v>604</v>
      </c>
      <c r="C70" s="61"/>
      <c r="D70" s="61"/>
      <c r="E70" s="61"/>
      <c r="F70" s="61"/>
      <c r="G70" s="61">
        <f t="shared" si="0"/>
        <v>0</v>
      </c>
      <c r="H70" s="61"/>
      <c r="I70" s="61">
        <f t="shared" si="1"/>
        <v>0</v>
      </c>
    </row>
    <row r="71" spans="2:9" x14ac:dyDescent="0.55000000000000004">
      <c r="B71" s="62" t="s">
        <v>606</v>
      </c>
      <c r="C71" s="63">
        <v>2726618</v>
      </c>
      <c r="D71" s="63">
        <v>16213128</v>
      </c>
      <c r="E71" s="63">
        <v>224042</v>
      </c>
      <c r="F71" s="63">
        <v>1134694</v>
      </c>
      <c r="G71" s="63">
        <f t="shared" si="0"/>
        <v>20298482</v>
      </c>
      <c r="H71" s="63"/>
      <c r="I71" s="63">
        <f t="shared" si="1"/>
        <v>20298482</v>
      </c>
    </row>
    <row r="72" spans="2:9" x14ac:dyDescent="0.55000000000000004">
      <c r="B72" s="62" t="s">
        <v>608</v>
      </c>
      <c r="C72" s="63"/>
      <c r="D72" s="63"/>
      <c r="E72" s="63"/>
      <c r="F72" s="63"/>
      <c r="G72" s="63">
        <f t="shared" si="0"/>
        <v>0</v>
      </c>
      <c r="H72" s="63"/>
      <c r="I72" s="63">
        <f t="shared" si="1"/>
        <v>0</v>
      </c>
    </row>
    <row r="73" spans="2:9" x14ac:dyDescent="0.55000000000000004">
      <c r="B73" s="62" t="s">
        <v>610</v>
      </c>
      <c r="C73" s="63"/>
      <c r="D73" s="63"/>
      <c r="E73" s="63"/>
      <c r="F73" s="63"/>
      <c r="G73" s="63">
        <f t="shared" ref="G73:G115" si="2">+C73+D73+E73+F73</f>
        <v>0</v>
      </c>
      <c r="H73" s="63"/>
      <c r="I73" s="63">
        <f t="shared" ref="I73:I115" si="3">G73-ABS(H73)</f>
        <v>0</v>
      </c>
    </row>
    <row r="74" spans="2:9" x14ac:dyDescent="0.55000000000000004">
      <c r="B74" s="62" t="s">
        <v>612</v>
      </c>
      <c r="C74" s="63"/>
      <c r="D74" s="63"/>
      <c r="E74" s="63"/>
      <c r="F74" s="63"/>
      <c r="G74" s="63">
        <f t="shared" si="2"/>
        <v>0</v>
      </c>
      <c r="H74" s="63"/>
      <c r="I74" s="63">
        <f t="shared" si="3"/>
        <v>0</v>
      </c>
    </row>
    <row r="75" spans="2:9" x14ac:dyDescent="0.55000000000000004">
      <c r="B75" s="62" t="s">
        <v>614</v>
      </c>
      <c r="C75" s="63"/>
      <c r="D75" s="63"/>
      <c r="E75" s="63"/>
      <c r="F75" s="63"/>
      <c r="G75" s="63">
        <f t="shared" si="2"/>
        <v>0</v>
      </c>
      <c r="H75" s="63"/>
      <c r="I75" s="63">
        <f t="shared" si="3"/>
        <v>0</v>
      </c>
    </row>
    <row r="76" spans="2:9" x14ac:dyDescent="0.55000000000000004">
      <c r="B76" s="62" t="s">
        <v>616</v>
      </c>
      <c r="C76" s="63"/>
      <c r="D76" s="63"/>
      <c r="E76" s="63"/>
      <c r="F76" s="63"/>
      <c r="G76" s="63">
        <f t="shared" si="2"/>
        <v>0</v>
      </c>
      <c r="H76" s="63"/>
      <c r="I76" s="63">
        <f t="shared" si="3"/>
        <v>0</v>
      </c>
    </row>
    <row r="77" spans="2:9" x14ac:dyDescent="0.55000000000000004">
      <c r="B77" s="62" t="s">
        <v>618</v>
      </c>
      <c r="C77" s="63"/>
      <c r="D77" s="63"/>
      <c r="E77" s="63"/>
      <c r="F77" s="63"/>
      <c r="G77" s="63">
        <f t="shared" si="2"/>
        <v>0</v>
      </c>
      <c r="H77" s="63"/>
      <c r="I77" s="63">
        <f t="shared" si="3"/>
        <v>0</v>
      </c>
    </row>
    <row r="78" spans="2:9" x14ac:dyDescent="0.55000000000000004">
      <c r="B78" s="62" t="s">
        <v>620</v>
      </c>
      <c r="C78" s="63"/>
      <c r="D78" s="63"/>
      <c r="E78" s="63"/>
      <c r="F78" s="63"/>
      <c r="G78" s="63">
        <f t="shared" si="2"/>
        <v>0</v>
      </c>
      <c r="H78" s="63"/>
      <c r="I78" s="63">
        <f t="shared" si="3"/>
        <v>0</v>
      </c>
    </row>
    <row r="79" spans="2:9" x14ac:dyDescent="0.55000000000000004">
      <c r="B79" s="62" t="s">
        <v>704</v>
      </c>
      <c r="C79" s="63"/>
      <c r="D79" s="63"/>
      <c r="E79" s="63"/>
      <c r="F79" s="63"/>
      <c r="G79" s="63">
        <f t="shared" si="2"/>
        <v>0</v>
      </c>
      <c r="H79" s="63"/>
      <c r="I79" s="63">
        <f t="shared" si="3"/>
        <v>0</v>
      </c>
    </row>
    <row r="80" spans="2:9" x14ac:dyDescent="0.55000000000000004">
      <c r="B80" s="62" t="s">
        <v>713</v>
      </c>
      <c r="C80" s="63"/>
      <c r="D80" s="63"/>
      <c r="E80" s="63"/>
      <c r="F80" s="63"/>
      <c r="G80" s="63">
        <f t="shared" si="2"/>
        <v>0</v>
      </c>
      <c r="H80" s="63"/>
      <c r="I80" s="63">
        <f t="shared" si="3"/>
        <v>0</v>
      </c>
    </row>
    <row r="81" spans="2:9" x14ac:dyDescent="0.55000000000000004">
      <c r="B81" s="62" t="s">
        <v>622</v>
      </c>
      <c r="C81" s="63"/>
      <c r="D81" s="63"/>
      <c r="E81" s="63"/>
      <c r="F81" s="63"/>
      <c r="G81" s="63">
        <f t="shared" si="2"/>
        <v>0</v>
      </c>
      <c r="H81" s="63"/>
      <c r="I81" s="63">
        <f t="shared" si="3"/>
        <v>0</v>
      </c>
    </row>
    <row r="82" spans="2:9" x14ac:dyDescent="0.55000000000000004">
      <c r="B82" s="62" t="s">
        <v>624</v>
      </c>
      <c r="C82" s="63"/>
      <c r="D82" s="63"/>
      <c r="E82" s="63"/>
      <c r="F82" s="63"/>
      <c r="G82" s="63">
        <f t="shared" si="2"/>
        <v>0</v>
      </c>
      <c r="H82" s="63"/>
      <c r="I82" s="63">
        <f t="shared" si="3"/>
        <v>0</v>
      </c>
    </row>
    <row r="83" spans="2:9" x14ac:dyDescent="0.55000000000000004">
      <c r="B83" s="62" t="s">
        <v>626</v>
      </c>
      <c r="C83" s="63">
        <v>36806</v>
      </c>
      <c r="D83" s="63">
        <v>158308</v>
      </c>
      <c r="E83" s="63"/>
      <c r="F83" s="63"/>
      <c r="G83" s="63">
        <f t="shared" si="2"/>
        <v>195114</v>
      </c>
      <c r="H83" s="63"/>
      <c r="I83" s="63">
        <f t="shared" si="3"/>
        <v>195114</v>
      </c>
    </row>
    <row r="84" spans="2:9" x14ac:dyDescent="0.55000000000000004">
      <c r="B84" s="62" t="s">
        <v>628</v>
      </c>
      <c r="C84" s="63"/>
      <c r="D84" s="63">
        <v>205353</v>
      </c>
      <c r="E84" s="63">
        <v>38969</v>
      </c>
      <c r="F84" s="63"/>
      <c r="G84" s="63">
        <f t="shared" si="2"/>
        <v>244322</v>
      </c>
      <c r="H84" s="63"/>
      <c r="I84" s="63">
        <f t="shared" si="3"/>
        <v>244322</v>
      </c>
    </row>
    <row r="85" spans="2:9" x14ac:dyDescent="0.55000000000000004">
      <c r="B85" s="62" t="s">
        <v>630</v>
      </c>
      <c r="C85" s="63"/>
      <c r="D85" s="63"/>
      <c r="E85" s="63"/>
      <c r="F85" s="63"/>
      <c r="G85" s="63">
        <f t="shared" si="2"/>
        <v>0</v>
      </c>
      <c r="H85" s="63"/>
      <c r="I85" s="63">
        <f t="shared" si="3"/>
        <v>0</v>
      </c>
    </row>
    <row r="86" spans="2:9" x14ac:dyDescent="0.55000000000000004">
      <c r="B86" s="62" t="s">
        <v>632</v>
      </c>
      <c r="C86" s="63"/>
      <c r="D86" s="63"/>
      <c r="E86" s="63"/>
      <c r="F86" s="63"/>
      <c r="G86" s="63">
        <f t="shared" si="2"/>
        <v>0</v>
      </c>
      <c r="H86" s="63"/>
      <c r="I86" s="63">
        <f t="shared" si="3"/>
        <v>0</v>
      </c>
    </row>
    <row r="87" spans="2:9" x14ac:dyDescent="0.55000000000000004">
      <c r="B87" s="62" t="s">
        <v>705</v>
      </c>
      <c r="C87" s="63"/>
      <c r="D87" s="63"/>
      <c r="E87" s="63"/>
      <c r="F87" s="63"/>
      <c r="G87" s="63">
        <f t="shared" si="2"/>
        <v>0</v>
      </c>
      <c r="H87" s="63"/>
      <c r="I87" s="63">
        <f t="shared" si="3"/>
        <v>0</v>
      </c>
    </row>
    <row r="88" spans="2:9" x14ac:dyDescent="0.55000000000000004">
      <c r="B88" s="62" t="s">
        <v>714</v>
      </c>
      <c r="C88" s="63"/>
      <c r="D88" s="63"/>
      <c r="E88" s="63">
        <v>10000000</v>
      </c>
      <c r="F88" s="63"/>
      <c r="G88" s="63">
        <f t="shared" si="2"/>
        <v>10000000</v>
      </c>
      <c r="H88" s="63">
        <v>10000000</v>
      </c>
      <c r="I88" s="63">
        <f t="shared" si="3"/>
        <v>0</v>
      </c>
    </row>
    <row r="89" spans="2:9" x14ac:dyDescent="0.55000000000000004">
      <c r="B89" s="62" t="s">
        <v>634</v>
      </c>
      <c r="C89" s="63"/>
      <c r="D89" s="63"/>
      <c r="E89" s="63"/>
      <c r="F89" s="63"/>
      <c r="G89" s="63">
        <f t="shared" si="2"/>
        <v>0</v>
      </c>
      <c r="H89" s="63"/>
      <c r="I89" s="63">
        <f t="shared" si="3"/>
        <v>0</v>
      </c>
    </row>
    <row r="90" spans="2:9" x14ac:dyDescent="0.55000000000000004">
      <c r="B90" s="62" t="s">
        <v>636</v>
      </c>
      <c r="C90" s="63"/>
      <c r="D90" s="63"/>
      <c r="E90" s="63"/>
      <c r="F90" s="63"/>
      <c r="G90" s="63">
        <f t="shared" si="2"/>
        <v>0</v>
      </c>
      <c r="H90" s="63"/>
      <c r="I90" s="63">
        <f t="shared" si="3"/>
        <v>0</v>
      </c>
    </row>
    <row r="91" spans="2:9" x14ac:dyDescent="0.55000000000000004">
      <c r="B91" s="62" t="s">
        <v>638</v>
      </c>
      <c r="C91" s="63"/>
      <c r="D91" s="63"/>
      <c r="E91" s="63"/>
      <c r="F91" s="63"/>
      <c r="G91" s="63">
        <f t="shared" si="2"/>
        <v>0</v>
      </c>
      <c r="H91" s="63"/>
      <c r="I91" s="63">
        <f t="shared" si="3"/>
        <v>0</v>
      </c>
    </row>
    <row r="92" spans="2:9" x14ac:dyDescent="0.55000000000000004">
      <c r="B92" s="58" t="s">
        <v>644</v>
      </c>
      <c r="C92" s="59">
        <f>+C93+C94+C95+C96+C97+C98+C99+C100+C101+C102+C103</f>
        <v>0</v>
      </c>
      <c r="D92" s="59">
        <f>+D93+D94+D95+D96+D97+D98+D99+D100+D101+D102+D103</f>
        <v>17072559</v>
      </c>
      <c r="E92" s="59">
        <f>+E93+E94+E95+E96+E97+E98+E99+E100+E101+E102+E103</f>
        <v>7287210</v>
      </c>
      <c r="F92" s="59">
        <f>+F93+F94+F95+F96+F97+F98+F99+F100+F101+F102+F103</f>
        <v>146653</v>
      </c>
      <c r="G92" s="59">
        <f t="shared" si="2"/>
        <v>24506422</v>
      </c>
      <c r="H92" s="59">
        <f>+H93+H94+H95+H96+H97+H98+H99+H100+H101+H102+H103</f>
        <v>0</v>
      </c>
      <c r="I92" s="59">
        <f t="shared" si="3"/>
        <v>24506422</v>
      </c>
    </row>
    <row r="93" spans="2:9" x14ac:dyDescent="0.55000000000000004">
      <c r="B93" s="60" t="s">
        <v>646</v>
      </c>
      <c r="C93" s="61"/>
      <c r="D93" s="61">
        <v>6600000</v>
      </c>
      <c r="E93" s="61"/>
      <c r="F93" s="61"/>
      <c r="G93" s="61">
        <f t="shared" si="2"/>
        <v>6600000</v>
      </c>
      <c r="H93" s="61"/>
      <c r="I93" s="61">
        <f t="shared" si="3"/>
        <v>6600000</v>
      </c>
    </row>
    <row r="94" spans="2:9" x14ac:dyDescent="0.55000000000000004">
      <c r="B94" s="62" t="s">
        <v>648</v>
      </c>
      <c r="C94" s="63"/>
      <c r="D94" s="63"/>
      <c r="E94" s="63"/>
      <c r="F94" s="63"/>
      <c r="G94" s="63">
        <f t="shared" si="2"/>
        <v>0</v>
      </c>
      <c r="H94" s="63"/>
      <c r="I94" s="63">
        <f t="shared" si="3"/>
        <v>0</v>
      </c>
    </row>
    <row r="95" spans="2:9" x14ac:dyDescent="0.55000000000000004">
      <c r="B95" s="62" t="s">
        <v>650</v>
      </c>
      <c r="C95" s="63"/>
      <c r="D95" s="63"/>
      <c r="E95" s="63"/>
      <c r="F95" s="63"/>
      <c r="G95" s="63">
        <f t="shared" si="2"/>
        <v>0</v>
      </c>
      <c r="H95" s="63"/>
      <c r="I95" s="63">
        <f t="shared" si="3"/>
        <v>0</v>
      </c>
    </row>
    <row r="96" spans="2:9" x14ac:dyDescent="0.55000000000000004">
      <c r="B96" s="62" t="s">
        <v>652</v>
      </c>
      <c r="C96" s="63"/>
      <c r="D96" s="63"/>
      <c r="E96" s="63"/>
      <c r="F96" s="63"/>
      <c r="G96" s="63">
        <f t="shared" si="2"/>
        <v>0</v>
      </c>
      <c r="H96" s="63"/>
      <c r="I96" s="63">
        <f t="shared" si="3"/>
        <v>0</v>
      </c>
    </row>
    <row r="97" spans="2:9" x14ac:dyDescent="0.55000000000000004">
      <c r="B97" s="62" t="s">
        <v>706</v>
      </c>
      <c r="C97" s="63"/>
      <c r="D97" s="63"/>
      <c r="E97" s="63"/>
      <c r="F97" s="63"/>
      <c r="G97" s="63">
        <f t="shared" si="2"/>
        <v>0</v>
      </c>
      <c r="H97" s="63"/>
      <c r="I97" s="63">
        <f t="shared" si="3"/>
        <v>0</v>
      </c>
    </row>
    <row r="98" spans="2:9" x14ac:dyDescent="0.55000000000000004">
      <c r="B98" s="62" t="s">
        <v>715</v>
      </c>
      <c r="C98" s="63"/>
      <c r="D98" s="63"/>
      <c r="E98" s="63"/>
      <c r="F98" s="63"/>
      <c r="G98" s="63">
        <f t="shared" si="2"/>
        <v>0</v>
      </c>
      <c r="H98" s="63"/>
      <c r="I98" s="63">
        <f t="shared" si="3"/>
        <v>0</v>
      </c>
    </row>
    <row r="99" spans="2:9" x14ac:dyDescent="0.55000000000000004">
      <c r="B99" s="62" t="s">
        <v>654</v>
      </c>
      <c r="C99" s="63"/>
      <c r="D99" s="63">
        <v>10472559</v>
      </c>
      <c r="E99" s="63">
        <v>7287210</v>
      </c>
      <c r="F99" s="63">
        <v>146653</v>
      </c>
      <c r="G99" s="63">
        <f t="shared" si="2"/>
        <v>17906422</v>
      </c>
      <c r="H99" s="63"/>
      <c r="I99" s="63">
        <f t="shared" si="3"/>
        <v>17906422</v>
      </c>
    </row>
    <row r="100" spans="2:9" x14ac:dyDescent="0.55000000000000004">
      <c r="B100" s="62" t="s">
        <v>656</v>
      </c>
      <c r="C100" s="63"/>
      <c r="D100" s="63"/>
      <c r="E100" s="63"/>
      <c r="F100" s="63"/>
      <c r="G100" s="63">
        <f t="shared" si="2"/>
        <v>0</v>
      </c>
      <c r="H100" s="63"/>
      <c r="I100" s="63">
        <f t="shared" si="3"/>
        <v>0</v>
      </c>
    </row>
    <row r="101" spans="2:9" x14ac:dyDescent="0.55000000000000004">
      <c r="B101" s="62" t="s">
        <v>657</v>
      </c>
      <c r="C101" s="63"/>
      <c r="D101" s="63"/>
      <c r="E101" s="63"/>
      <c r="F101" s="63"/>
      <c r="G101" s="63">
        <f t="shared" si="2"/>
        <v>0</v>
      </c>
      <c r="H101" s="63"/>
      <c r="I101" s="63">
        <f t="shared" si="3"/>
        <v>0</v>
      </c>
    </row>
    <row r="102" spans="2:9" x14ac:dyDescent="0.55000000000000004">
      <c r="B102" s="62" t="s">
        <v>658</v>
      </c>
      <c r="C102" s="63"/>
      <c r="D102" s="63"/>
      <c r="E102" s="63"/>
      <c r="F102" s="63"/>
      <c r="G102" s="63">
        <f t="shared" si="2"/>
        <v>0</v>
      </c>
      <c r="H102" s="63"/>
      <c r="I102" s="63">
        <f t="shared" si="3"/>
        <v>0</v>
      </c>
    </row>
    <row r="103" spans="2:9" x14ac:dyDescent="0.55000000000000004">
      <c r="B103" s="62" t="s">
        <v>660</v>
      </c>
      <c r="C103" s="63"/>
      <c r="D103" s="63"/>
      <c r="E103" s="63"/>
      <c r="F103" s="63"/>
      <c r="G103" s="63">
        <f t="shared" si="2"/>
        <v>0</v>
      </c>
      <c r="H103" s="63"/>
      <c r="I103" s="63">
        <f t="shared" si="3"/>
        <v>0</v>
      </c>
    </row>
    <row r="104" spans="2:9" x14ac:dyDescent="0.55000000000000004">
      <c r="B104" s="58" t="s">
        <v>662</v>
      </c>
      <c r="C104" s="59">
        <f>+C69 +C92</f>
        <v>2763424</v>
      </c>
      <c r="D104" s="59">
        <f>+D69 +D92</f>
        <v>33649348</v>
      </c>
      <c r="E104" s="59">
        <f>+E69 +E92</f>
        <v>17550221</v>
      </c>
      <c r="F104" s="59">
        <f>+F69 +F92</f>
        <v>1281347</v>
      </c>
      <c r="G104" s="59">
        <f t="shared" si="2"/>
        <v>55244340</v>
      </c>
      <c r="H104" s="59">
        <f>+H69 +H92</f>
        <v>10000000</v>
      </c>
      <c r="I104" s="59">
        <f t="shared" si="3"/>
        <v>45244340</v>
      </c>
    </row>
    <row r="105" spans="2:9" x14ac:dyDescent="0.55000000000000004">
      <c r="B105" s="50" t="s">
        <v>664</v>
      </c>
      <c r="C105" s="57"/>
      <c r="D105" s="57"/>
      <c r="E105" s="57"/>
      <c r="F105" s="57"/>
      <c r="G105" s="57"/>
      <c r="H105" s="57"/>
      <c r="I105" s="57"/>
    </row>
    <row r="106" spans="2:9" x14ac:dyDescent="0.55000000000000004">
      <c r="B106" s="60" t="s">
        <v>666</v>
      </c>
      <c r="C106" s="61"/>
      <c r="D106" s="61">
        <v>118391708</v>
      </c>
      <c r="E106" s="61"/>
      <c r="F106" s="61"/>
      <c r="G106" s="61">
        <f t="shared" si="2"/>
        <v>118391708</v>
      </c>
      <c r="H106" s="61"/>
      <c r="I106" s="61">
        <f t="shared" si="3"/>
        <v>118391708</v>
      </c>
    </row>
    <row r="107" spans="2:9" x14ac:dyDescent="0.55000000000000004">
      <c r="B107" s="62" t="s">
        <v>668</v>
      </c>
      <c r="C107" s="63"/>
      <c r="D107" s="63">
        <v>158877256</v>
      </c>
      <c r="E107" s="63">
        <v>2027607</v>
      </c>
      <c r="F107" s="63"/>
      <c r="G107" s="63">
        <f t="shared" si="2"/>
        <v>160904863</v>
      </c>
      <c r="H107" s="63"/>
      <c r="I107" s="63">
        <f t="shared" si="3"/>
        <v>160904863</v>
      </c>
    </row>
    <row r="108" spans="2:9" x14ac:dyDescent="0.55000000000000004">
      <c r="B108" s="62" t="s">
        <v>670</v>
      </c>
      <c r="C108" s="63">
        <f>+C109+C110+C111</f>
        <v>0</v>
      </c>
      <c r="D108" s="63">
        <f>+D109+D110+D111</f>
        <v>40096141</v>
      </c>
      <c r="E108" s="63">
        <f>+E109+E110+E111</f>
        <v>0</v>
      </c>
      <c r="F108" s="63">
        <f>+F109+F110+F111</f>
        <v>0</v>
      </c>
      <c r="G108" s="63">
        <f t="shared" si="2"/>
        <v>40096141</v>
      </c>
      <c r="H108" s="63">
        <f>+H109+H110+H111</f>
        <v>0</v>
      </c>
      <c r="I108" s="63">
        <f t="shared" si="3"/>
        <v>40096141</v>
      </c>
    </row>
    <row r="109" spans="2:9" x14ac:dyDescent="0.55000000000000004">
      <c r="B109" s="62" t="s">
        <v>672</v>
      </c>
      <c r="C109" s="63"/>
      <c r="D109" s="63">
        <v>38146141</v>
      </c>
      <c r="E109" s="63"/>
      <c r="F109" s="63"/>
      <c r="G109" s="63">
        <f t="shared" si="2"/>
        <v>38146141</v>
      </c>
      <c r="H109" s="63"/>
      <c r="I109" s="63">
        <f t="shared" si="3"/>
        <v>38146141</v>
      </c>
    </row>
    <row r="110" spans="2:9" x14ac:dyDescent="0.55000000000000004">
      <c r="B110" s="62" t="s">
        <v>674</v>
      </c>
      <c r="C110" s="63"/>
      <c r="D110" s="63">
        <v>1950000</v>
      </c>
      <c r="E110" s="63"/>
      <c r="F110" s="63"/>
      <c r="G110" s="63">
        <f t="shared" si="2"/>
        <v>1950000</v>
      </c>
      <c r="H110" s="63"/>
      <c r="I110" s="63">
        <f t="shared" si="3"/>
        <v>1950000</v>
      </c>
    </row>
    <row r="111" spans="2:9" x14ac:dyDescent="0.55000000000000004">
      <c r="B111" s="62" t="s">
        <v>676</v>
      </c>
      <c r="C111" s="63"/>
      <c r="D111" s="63"/>
      <c r="E111" s="63"/>
      <c r="F111" s="63"/>
      <c r="G111" s="63">
        <f t="shared" si="2"/>
        <v>0</v>
      </c>
      <c r="H111" s="63"/>
      <c r="I111" s="63">
        <f t="shared" si="3"/>
        <v>0</v>
      </c>
    </row>
    <row r="112" spans="2:9" x14ac:dyDescent="0.55000000000000004">
      <c r="B112" s="62" t="s">
        <v>677</v>
      </c>
      <c r="C112" s="63">
        <v>65576259</v>
      </c>
      <c r="D112" s="63">
        <v>145552827</v>
      </c>
      <c r="E112" s="63">
        <v>80292683</v>
      </c>
      <c r="F112" s="63">
        <v>87532251</v>
      </c>
      <c r="G112" s="63">
        <f t="shared" si="2"/>
        <v>378954020</v>
      </c>
      <c r="H112" s="63"/>
      <c r="I112" s="63">
        <f t="shared" si="3"/>
        <v>378954020</v>
      </c>
    </row>
    <row r="113" spans="2:9" x14ac:dyDescent="0.55000000000000004">
      <c r="B113" s="64" t="s">
        <v>679</v>
      </c>
      <c r="C113" s="65">
        <v>-2493981</v>
      </c>
      <c r="D113" s="65">
        <v>-18442420</v>
      </c>
      <c r="E113" s="65">
        <v>1699205</v>
      </c>
      <c r="F113" s="65">
        <v>-1945212</v>
      </c>
      <c r="G113" s="65">
        <f t="shared" si="2"/>
        <v>-21182408</v>
      </c>
      <c r="H113" s="65"/>
      <c r="I113" s="65">
        <f t="shared" si="3"/>
        <v>-21182408</v>
      </c>
    </row>
    <row r="114" spans="2:9" x14ac:dyDescent="0.55000000000000004">
      <c r="B114" s="58" t="s">
        <v>688</v>
      </c>
      <c r="C114" s="59">
        <f>+C106 +C107 +C108 +C112</f>
        <v>65576259</v>
      </c>
      <c r="D114" s="59">
        <f>+D106 +D107 +D108 +D112</f>
        <v>462917932</v>
      </c>
      <c r="E114" s="59">
        <f>+E106 +E107 +E108 +E112</f>
        <v>82320290</v>
      </c>
      <c r="F114" s="59">
        <f>+F106 +F107 +F108 +F112</f>
        <v>87532251</v>
      </c>
      <c r="G114" s="59">
        <f t="shared" si="2"/>
        <v>698346732</v>
      </c>
      <c r="H114" s="59">
        <f>+H106 +H107 +H108 +H112</f>
        <v>0</v>
      </c>
      <c r="I114" s="59">
        <f t="shared" si="3"/>
        <v>698346732</v>
      </c>
    </row>
    <row r="115" spans="2:9" x14ac:dyDescent="0.55000000000000004">
      <c r="B115" s="50" t="s">
        <v>690</v>
      </c>
      <c r="C115" s="57">
        <f>+C104 +C114</f>
        <v>68339683</v>
      </c>
      <c r="D115" s="57">
        <f>+D104 +D114</f>
        <v>496567280</v>
      </c>
      <c r="E115" s="57">
        <f>+E104 +E114</f>
        <v>99870511</v>
      </c>
      <c r="F115" s="57">
        <f>+F104 +F114</f>
        <v>88813598</v>
      </c>
      <c r="G115" s="57">
        <f t="shared" si="2"/>
        <v>753591072</v>
      </c>
      <c r="H115" s="57">
        <f>+H104 +H114</f>
        <v>10000000</v>
      </c>
      <c r="I115" s="57">
        <f t="shared" si="3"/>
        <v>743591072</v>
      </c>
    </row>
  </sheetData>
  <mergeCells count="2">
    <mergeCell ref="B3:I3"/>
    <mergeCell ref="B5:I5"/>
  </mergeCells>
  <phoneticPr fontId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98E82-44AE-42FC-9D70-AF1AB8135AFF}">
  <dimension ref="A1:I65"/>
  <sheetViews>
    <sheetView topLeftCell="C1" workbookViewId="0">
      <selection sqref="A1:XFD1048576"/>
    </sheetView>
  </sheetViews>
  <sheetFormatPr defaultRowHeight="18" x14ac:dyDescent="0.55000000000000004"/>
  <cols>
    <col min="1" max="1" width="1.5" customWidth="1"/>
    <col min="2" max="2" width="31.08203125" customWidth="1"/>
    <col min="3" max="5" width="20.75" customWidth="1"/>
    <col min="6" max="6" width="31.08203125" customWidth="1"/>
    <col min="7" max="9" width="20.75" customWidth="1"/>
  </cols>
  <sheetData>
    <row r="1" spans="1:9" ht="22" x14ac:dyDescent="0.55000000000000004">
      <c r="A1" s="2"/>
      <c r="B1" s="1"/>
      <c r="C1" s="2"/>
      <c r="D1" s="2"/>
      <c r="E1" s="2"/>
      <c r="F1" s="2"/>
      <c r="G1" s="2"/>
      <c r="H1" s="3"/>
      <c r="I1" s="3" t="s">
        <v>716</v>
      </c>
    </row>
    <row r="2" spans="1:9" ht="22" x14ac:dyDescent="0.55000000000000004">
      <c r="A2" s="2"/>
      <c r="B2" s="69" t="s">
        <v>717</v>
      </c>
      <c r="C2" s="69"/>
      <c r="D2" s="69"/>
      <c r="E2" s="69"/>
      <c r="F2" s="69"/>
      <c r="G2" s="69"/>
      <c r="H2" s="69"/>
      <c r="I2" s="69"/>
    </row>
    <row r="3" spans="1:9" ht="22" x14ac:dyDescent="0.55000000000000004">
      <c r="A3" s="2"/>
      <c r="B3" s="70" t="s">
        <v>595</v>
      </c>
      <c r="C3" s="70"/>
      <c r="D3" s="70"/>
      <c r="E3" s="70"/>
      <c r="F3" s="70"/>
      <c r="G3" s="70"/>
      <c r="H3" s="70"/>
      <c r="I3" s="70"/>
    </row>
    <row r="4" spans="1:9" x14ac:dyDescent="0.55000000000000004">
      <c r="A4" s="2"/>
      <c r="B4" s="4"/>
      <c r="C4" s="2"/>
      <c r="D4" s="2"/>
      <c r="E4" s="2"/>
      <c r="F4" s="2"/>
      <c r="G4" s="2"/>
      <c r="H4" s="2"/>
      <c r="I4" s="49" t="s">
        <v>3</v>
      </c>
    </row>
    <row r="5" spans="1:9" x14ac:dyDescent="0.55000000000000004">
      <c r="A5" s="2"/>
      <c r="B5" s="90" t="s">
        <v>596</v>
      </c>
      <c r="C5" s="91"/>
      <c r="D5" s="91"/>
      <c r="E5" s="92"/>
      <c r="F5" s="90" t="s">
        <v>597</v>
      </c>
      <c r="G5" s="91"/>
      <c r="H5" s="91"/>
      <c r="I5" s="92"/>
    </row>
    <row r="6" spans="1:9" x14ac:dyDescent="0.55000000000000004">
      <c r="A6" s="2"/>
      <c r="B6" s="5"/>
      <c r="C6" s="5" t="s">
        <v>598</v>
      </c>
      <c r="D6" s="5" t="s">
        <v>599</v>
      </c>
      <c r="E6" s="5" t="s">
        <v>600</v>
      </c>
      <c r="F6" s="50"/>
      <c r="G6" s="5" t="s">
        <v>598</v>
      </c>
      <c r="H6" s="5" t="s">
        <v>599</v>
      </c>
      <c r="I6" s="5" t="s">
        <v>600</v>
      </c>
    </row>
    <row r="7" spans="1:9" x14ac:dyDescent="0.55000000000000004">
      <c r="A7" s="2"/>
      <c r="B7" s="42" t="s">
        <v>601</v>
      </c>
      <c r="C7" s="23">
        <f>+C8+C9+C10+C11+C12+C13+C14+C15+C16+C17+C18+C19+C20+C21+C22+C23+C24+C25+C26+C27+C28+C29+C30+C31+C32-ABS(C33)</f>
        <v>68339683</v>
      </c>
      <c r="D7" s="23">
        <f>+D8+D9+D10+D11+D12+D13+D14+D15+D16+D17+D18+D19+D20+D21+D22+D23+D24+D25+D26+D27+D28+D29+D30+D31+D32-ABS(D33)</f>
        <v>68076740</v>
      </c>
      <c r="E7" s="23">
        <f>C7-D7</f>
        <v>262943</v>
      </c>
      <c r="F7" s="42" t="s">
        <v>602</v>
      </c>
      <c r="G7" s="23">
        <f>+G8+G9+G10+G11+G12+G13+G14+G15+G16+G17+G18+G19+G20+G21+G22+G23+G24+G25+G26+G27+G28+G29</f>
        <v>2763424</v>
      </c>
      <c r="H7" s="23">
        <f>+H8+H9+H10+H11+H12+H13+H14+H15+H16+H17+H18+H19+H20+H21+H22+H23+H24+H25+H26+H27+H28+H29</f>
        <v>6500</v>
      </c>
      <c r="I7" s="23">
        <f>G7-H7</f>
        <v>2756924</v>
      </c>
    </row>
    <row r="8" spans="1:9" x14ac:dyDescent="0.55000000000000004">
      <c r="A8" s="2"/>
      <c r="B8" s="40" t="s">
        <v>603</v>
      </c>
      <c r="C8" s="41">
        <v>57920839</v>
      </c>
      <c r="D8" s="41">
        <v>58931490</v>
      </c>
      <c r="E8" s="41">
        <f t="shared" ref="E8:E65" si="0">C8-D8</f>
        <v>-1010651</v>
      </c>
      <c r="F8" s="40" t="s">
        <v>604</v>
      </c>
      <c r="G8" s="41"/>
      <c r="H8" s="41"/>
      <c r="I8" s="41">
        <f t="shared" ref="I8:I65" si="1">G8-H8</f>
        <v>0</v>
      </c>
    </row>
    <row r="9" spans="1:9" x14ac:dyDescent="0.55000000000000004">
      <c r="A9" s="2"/>
      <c r="B9" s="38" t="s">
        <v>605</v>
      </c>
      <c r="C9" s="21"/>
      <c r="D9" s="21"/>
      <c r="E9" s="21">
        <f t="shared" si="0"/>
        <v>0</v>
      </c>
      <c r="F9" s="38" t="s">
        <v>606</v>
      </c>
      <c r="G9" s="21">
        <v>2726618</v>
      </c>
      <c r="H9" s="21">
        <v>6500</v>
      </c>
      <c r="I9" s="21">
        <f t="shared" si="1"/>
        <v>2720118</v>
      </c>
    </row>
    <row r="10" spans="1:9" x14ac:dyDescent="0.55000000000000004">
      <c r="A10" s="2"/>
      <c r="B10" s="38" t="s">
        <v>607</v>
      </c>
      <c r="C10" s="21">
        <v>402438</v>
      </c>
      <c r="D10" s="21">
        <v>145250</v>
      </c>
      <c r="E10" s="21">
        <f t="shared" si="0"/>
        <v>257188</v>
      </c>
      <c r="F10" s="38" t="s">
        <v>608</v>
      </c>
      <c r="G10" s="21"/>
      <c r="H10" s="21"/>
      <c r="I10" s="21">
        <f t="shared" si="1"/>
        <v>0</v>
      </c>
    </row>
    <row r="11" spans="1:9" x14ac:dyDescent="0.55000000000000004">
      <c r="A11" s="2"/>
      <c r="B11" s="38" t="s">
        <v>609</v>
      </c>
      <c r="C11" s="21"/>
      <c r="D11" s="21"/>
      <c r="E11" s="21">
        <f t="shared" si="0"/>
        <v>0</v>
      </c>
      <c r="F11" s="38" t="s">
        <v>610</v>
      </c>
      <c r="G11" s="21"/>
      <c r="H11" s="21"/>
      <c r="I11" s="21">
        <f t="shared" si="1"/>
        <v>0</v>
      </c>
    </row>
    <row r="12" spans="1:9" x14ac:dyDescent="0.55000000000000004">
      <c r="A12" s="2"/>
      <c r="B12" s="38" t="s">
        <v>611</v>
      </c>
      <c r="C12" s="21"/>
      <c r="D12" s="21"/>
      <c r="E12" s="21">
        <f t="shared" si="0"/>
        <v>0</v>
      </c>
      <c r="F12" s="38" t="s">
        <v>612</v>
      </c>
      <c r="G12" s="21"/>
      <c r="H12" s="21"/>
      <c r="I12" s="21">
        <f t="shared" si="1"/>
        <v>0</v>
      </c>
    </row>
    <row r="13" spans="1:9" x14ac:dyDescent="0.55000000000000004">
      <c r="A13" s="2"/>
      <c r="B13" s="38" t="s">
        <v>613</v>
      </c>
      <c r="C13" s="21"/>
      <c r="D13" s="21"/>
      <c r="E13" s="21">
        <f t="shared" si="0"/>
        <v>0</v>
      </c>
      <c r="F13" s="38" t="s">
        <v>614</v>
      </c>
      <c r="G13" s="21"/>
      <c r="H13" s="21"/>
      <c r="I13" s="21">
        <f t="shared" si="1"/>
        <v>0</v>
      </c>
    </row>
    <row r="14" spans="1:9" x14ac:dyDescent="0.55000000000000004">
      <c r="A14" s="2"/>
      <c r="B14" s="38" t="s">
        <v>615</v>
      </c>
      <c r="C14" s="21"/>
      <c r="D14" s="21"/>
      <c r="E14" s="21">
        <f t="shared" si="0"/>
        <v>0</v>
      </c>
      <c r="F14" s="38" t="s">
        <v>616</v>
      </c>
      <c r="G14" s="21"/>
      <c r="H14" s="21"/>
      <c r="I14" s="21">
        <f t="shared" si="1"/>
        <v>0</v>
      </c>
    </row>
    <row r="15" spans="1:9" x14ac:dyDescent="0.55000000000000004">
      <c r="A15" s="2"/>
      <c r="B15" s="38" t="s">
        <v>617</v>
      </c>
      <c r="C15" s="21"/>
      <c r="D15" s="21"/>
      <c r="E15" s="21">
        <f t="shared" si="0"/>
        <v>0</v>
      </c>
      <c r="F15" s="38" t="s">
        <v>618</v>
      </c>
      <c r="G15" s="21"/>
      <c r="H15" s="21"/>
      <c r="I15" s="21">
        <f t="shared" si="1"/>
        <v>0</v>
      </c>
    </row>
    <row r="16" spans="1:9" x14ac:dyDescent="0.55000000000000004">
      <c r="A16" s="2"/>
      <c r="B16" s="38" t="s">
        <v>619</v>
      </c>
      <c r="C16" s="21"/>
      <c r="D16" s="21"/>
      <c r="E16" s="21">
        <f t="shared" si="0"/>
        <v>0</v>
      </c>
      <c r="F16" s="38" t="s">
        <v>620</v>
      </c>
      <c r="G16" s="21"/>
      <c r="H16" s="21"/>
      <c r="I16" s="21">
        <f t="shared" si="1"/>
        <v>0</v>
      </c>
    </row>
    <row r="17" spans="1:9" x14ac:dyDescent="0.55000000000000004">
      <c r="A17" s="2"/>
      <c r="B17" s="38" t="s">
        <v>621</v>
      </c>
      <c r="C17" s="21"/>
      <c r="D17" s="21"/>
      <c r="E17" s="21">
        <f t="shared" si="0"/>
        <v>0</v>
      </c>
      <c r="F17" s="38" t="s">
        <v>704</v>
      </c>
      <c r="G17" s="21"/>
      <c r="H17" s="21"/>
      <c r="I17" s="21">
        <f t="shared" si="1"/>
        <v>0</v>
      </c>
    </row>
    <row r="18" spans="1:9" x14ac:dyDescent="0.55000000000000004">
      <c r="A18" s="2"/>
      <c r="B18" s="38" t="s">
        <v>623</v>
      </c>
      <c r="C18" s="21"/>
      <c r="D18" s="21"/>
      <c r="E18" s="21">
        <f t="shared" si="0"/>
        <v>0</v>
      </c>
      <c r="F18" s="38" t="s">
        <v>713</v>
      </c>
      <c r="G18" s="21"/>
      <c r="H18" s="21"/>
      <c r="I18" s="21">
        <f t="shared" si="1"/>
        <v>0</v>
      </c>
    </row>
    <row r="19" spans="1:9" x14ac:dyDescent="0.55000000000000004">
      <c r="A19" s="2"/>
      <c r="B19" s="38" t="s">
        <v>625</v>
      </c>
      <c r="C19" s="21"/>
      <c r="D19" s="21"/>
      <c r="E19" s="21">
        <f t="shared" si="0"/>
        <v>0</v>
      </c>
      <c r="F19" s="38" t="s">
        <v>622</v>
      </c>
      <c r="G19" s="21"/>
      <c r="H19" s="21"/>
      <c r="I19" s="21">
        <f t="shared" si="1"/>
        <v>0</v>
      </c>
    </row>
    <row r="20" spans="1:9" x14ac:dyDescent="0.55000000000000004">
      <c r="A20" s="2"/>
      <c r="B20" s="38" t="s">
        <v>627</v>
      </c>
      <c r="C20" s="21"/>
      <c r="D20" s="21"/>
      <c r="E20" s="21">
        <f t="shared" si="0"/>
        <v>0</v>
      </c>
      <c r="F20" s="38" t="s">
        <v>624</v>
      </c>
      <c r="G20" s="21"/>
      <c r="H20" s="21"/>
      <c r="I20" s="21">
        <f t="shared" si="1"/>
        <v>0</v>
      </c>
    </row>
    <row r="21" spans="1:9" x14ac:dyDescent="0.55000000000000004">
      <c r="A21" s="2"/>
      <c r="B21" s="38" t="s">
        <v>629</v>
      </c>
      <c r="C21" s="21"/>
      <c r="D21" s="21"/>
      <c r="E21" s="21">
        <f t="shared" si="0"/>
        <v>0</v>
      </c>
      <c r="F21" s="38" t="s">
        <v>626</v>
      </c>
      <c r="G21" s="21">
        <v>36806</v>
      </c>
      <c r="H21" s="21"/>
      <c r="I21" s="21">
        <f t="shared" si="1"/>
        <v>36806</v>
      </c>
    </row>
    <row r="22" spans="1:9" x14ac:dyDescent="0.55000000000000004">
      <c r="A22" s="2"/>
      <c r="B22" s="38" t="s">
        <v>631</v>
      </c>
      <c r="C22" s="21"/>
      <c r="D22" s="21"/>
      <c r="E22" s="21">
        <f t="shared" si="0"/>
        <v>0</v>
      </c>
      <c r="F22" s="38" t="s">
        <v>628</v>
      </c>
      <c r="G22" s="21"/>
      <c r="H22" s="21"/>
      <c r="I22" s="21">
        <f t="shared" si="1"/>
        <v>0</v>
      </c>
    </row>
    <row r="23" spans="1:9" x14ac:dyDescent="0.55000000000000004">
      <c r="A23" s="2"/>
      <c r="B23" s="38" t="s">
        <v>633</v>
      </c>
      <c r="C23" s="21"/>
      <c r="D23" s="21"/>
      <c r="E23" s="21">
        <f t="shared" si="0"/>
        <v>0</v>
      </c>
      <c r="F23" s="38" t="s">
        <v>630</v>
      </c>
      <c r="G23" s="21"/>
      <c r="H23" s="21"/>
      <c r="I23" s="21">
        <f t="shared" si="1"/>
        <v>0</v>
      </c>
    </row>
    <row r="24" spans="1:9" x14ac:dyDescent="0.55000000000000004">
      <c r="A24" s="2"/>
      <c r="B24" s="38" t="s">
        <v>635</v>
      </c>
      <c r="C24" s="21">
        <v>16406</v>
      </c>
      <c r="D24" s="21"/>
      <c r="E24" s="21">
        <f t="shared" si="0"/>
        <v>16406</v>
      </c>
      <c r="F24" s="38" t="s">
        <v>632</v>
      </c>
      <c r="G24" s="21"/>
      <c r="H24" s="21"/>
      <c r="I24" s="21">
        <f t="shared" si="1"/>
        <v>0</v>
      </c>
    </row>
    <row r="25" spans="1:9" x14ac:dyDescent="0.55000000000000004">
      <c r="A25" s="2"/>
      <c r="B25" s="38" t="s">
        <v>637</v>
      </c>
      <c r="C25" s="21"/>
      <c r="D25" s="21"/>
      <c r="E25" s="21">
        <f t="shared" si="0"/>
        <v>0</v>
      </c>
      <c r="F25" s="38" t="s">
        <v>705</v>
      </c>
      <c r="G25" s="21"/>
      <c r="H25" s="21"/>
      <c r="I25" s="21">
        <f t="shared" si="1"/>
        <v>0</v>
      </c>
    </row>
    <row r="26" spans="1:9" x14ac:dyDescent="0.55000000000000004">
      <c r="A26" s="2"/>
      <c r="B26" s="38" t="s">
        <v>700</v>
      </c>
      <c r="C26" s="21"/>
      <c r="D26" s="21"/>
      <c r="E26" s="21">
        <f t="shared" si="0"/>
        <v>0</v>
      </c>
      <c r="F26" s="38" t="s">
        <v>714</v>
      </c>
      <c r="G26" s="21"/>
      <c r="H26" s="21"/>
      <c r="I26" s="21">
        <f t="shared" si="1"/>
        <v>0</v>
      </c>
    </row>
    <row r="27" spans="1:9" x14ac:dyDescent="0.55000000000000004">
      <c r="A27" s="2"/>
      <c r="B27" s="38" t="s">
        <v>710</v>
      </c>
      <c r="C27" s="21"/>
      <c r="D27" s="21"/>
      <c r="E27" s="21">
        <f t="shared" si="0"/>
        <v>0</v>
      </c>
      <c r="F27" s="38" t="s">
        <v>634</v>
      </c>
      <c r="G27" s="21"/>
      <c r="H27" s="21"/>
      <c r="I27" s="21">
        <f t="shared" si="1"/>
        <v>0</v>
      </c>
    </row>
    <row r="28" spans="1:9" x14ac:dyDescent="0.55000000000000004">
      <c r="A28" s="2"/>
      <c r="B28" s="38" t="s">
        <v>639</v>
      </c>
      <c r="C28" s="21"/>
      <c r="D28" s="21"/>
      <c r="E28" s="21">
        <f t="shared" si="0"/>
        <v>0</v>
      </c>
      <c r="F28" s="38" t="s">
        <v>636</v>
      </c>
      <c r="G28" s="21"/>
      <c r="H28" s="21"/>
      <c r="I28" s="21">
        <f t="shared" si="1"/>
        <v>0</v>
      </c>
    </row>
    <row r="29" spans="1:9" x14ac:dyDescent="0.55000000000000004">
      <c r="A29" s="2"/>
      <c r="B29" s="38" t="s">
        <v>701</v>
      </c>
      <c r="C29" s="21"/>
      <c r="D29" s="21"/>
      <c r="E29" s="21">
        <f t="shared" si="0"/>
        <v>0</v>
      </c>
      <c r="F29" s="38" t="s">
        <v>638</v>
      </c>
      <c r="G29" s="21"/>
      <c r="H29" s="21"/>
      <c r="I29" s="21">
        <f t="shared" si="1"/>
        <v>0</v>
      </c>
    </row>
    <row r="30" spans="1:9" x14ac:dyDescent="0.55000000000000004">
      <c r="A30" s="2"/>
      <c r="B30" s="38" t="s">
        <v>711</v>
      </c>
      <c r="C30" s="21">
        <v>10000000</v>
      </c>
      <c r="D30" s="21">
        <v>9000000</v>
      </c>
      <c r="E30" s="21">
        <f t="shared" si="0"/>
        <v>1000000</v>
      </c>
      <c r="F30" s="38"/>
      <c r="G30" s="21"/>
      <c r="H30" s="21"/>
      <c r="I30" s="21"/>
    </row>
    <row r="31" spans="1:9" x14ac:dyDescent="0.55000000000000004">
      <c r="A31" s="2"/>
      <c r="B31" s="38" t="s">
        <v>640</v>
      </c>
      <c r="C31" s="21"/>
      <c r="D31" s="21"/>
      <c r="E31" s="21">
        <f t="shared" si="0"/>
        <v>0</v>
      </c>
      <c r="F31" s="38"/>
      <c r="G31" s="21"/>
      <c r="H31" s="21"/>
      <c r="I31" s="21"/>
    </row>
    <row r="32" spans="1:9" x14ac:dyDescent="0.55000000000000004">
      <c r="A32" s="2"/>
      <c r="B32" s="38" t="s">
        <v>641</v>
      </c>
      <c r="C32" s="21"/>
      <c r="D32" s="21"/>
      <c r="E32" s="21">
        <f t="shared" si="0"/>
        <v>0</v>
      </c>
      <c r="F32" s="38"/>
      <c r="G32" s="21"/>
      <c r="H32" s="21"/>
      <c r="I32" s="21"/>
    </row>
    <row r="33" spans="1:9" x14ac:dyDescent="0.55000000000000004">
      <c r="A33" s="2"/>
      <c r="B33" s="38" t="s">
        <v>642</v>
      </c>
      <c r="C33" s="21"/>
      <c r="D33" s="21"/>
      <c r="E33" s="21">
        <f t="shared" si="0"/>
        <v>0</v>
      </c>
      <c r="F33" s="38"/>
      <c r="G33" s="21"/>
      <c r="H33" s="21"/>
      <c r="I33" s="21"/>
    </row>
    <row r="34" spans="1:9" x14ac:dyDescent="0.55000000000000004">
      <c r="A34" s="2"/>
      <c r="B34" s="42" t="s">
        <v>643</v>
      </c>
      <c r="C34" s="23">
        <f>+C35 +C40</f>
        <v>0</v>
      </c>
      <c r="D34" s="23">
        <f>+D35 +D40</f>
        <v>0</v>
      </c>
      <c r="E34" s="23">
        <f t="shared" si="0"/>
        <v>0</v>
      </c>
      <c r="F34" s="42" t="s">
        <v>644</v>
      </c>
      <c r="G34" s="23">
        <f>+G35+G36+G37+G38+G39+G40+G41+G42+G43+G44+G45</f>
        <v>0</v>
      </c>
      <c r="H34" s="23">
        <f>+H35+H36+H37+H38+H39+H40+H41+H42+H43+H44+H45</f>
        <v>0</v>
      </c>
      <c r="I34" s="23">
        <f t="shared" si="1"/>
        <v>0</v>
      </c>
    </row>
    <row r="35" spans="1:9" x14ac:dyDescent="0.55000000000000004">
      <c r="A35" s="2"/>
      <c r="B35" s="42" t="s">
        <v>645</v>
      </c>
      <c r="C35" s="23">
        <f>+C36+C37+C38+C39</f>
        <v>0</v>
      </c>
      <c r="D35" s="23">
        <f>+D36+D37+D38+D39</f>
        <v>0</v>
      </c>
      <c r="E35" s="23">
        <f t="shared" si="0"/>
        <v>0</v>
      </c>
      <c r="F35" s="40" t="s">
        <v>646</v>
      </c>
      <c r="G35" s="41"/>
      <c r="H35" s="41"/>
      <c r="I35" s="41">
        <f t="shared" si="1"/>
        <v>0</v>
      </c>
    </row>
    <row r="36" spans="1:9" x14ac:dyDescent="0.55000000000000004">
      <c r="A36" s="2"/>
      <c r="B36" s="40" t="s">
        <v>647</v>
      </c>
      <c r="C36" s="41"/>
      <c r="D36" s="41"/>
      <c r="E36" s="41">
        <f t="shared" si="0"/>
        <v>0</v>
      </c>
      <c r="F36" s="38" t="s">
        <v>648</v>
      </c>
      <c r="G36" s="21"/>
      <c r="H36" s="21"/>
      <c r="I36" s="21">
        <f t="shared" si="1"/>
        <v>0</v>
      </c>
    </row>
    <row r="37" spans="1:9" x14ac:dyDescent="0.55000000000000004">
      <c r="A37" s="2"/>
      <c r="B37" s="38" t="s">
        <v>649</v>
      </c>
      <c r="C37" s="21"/>
      <c r="D37" s="21"/>
      <c r="E37" s="21">
        <f t="shared" si="0"/>
        <v>0</v>
      </c>
      <c r="F37" s="38" t="s">
        <v>650</v>
      </c>
      <c r="G37" s="21"/>
      <c r="H37" s="21"/>
      <c r="I37" s="21">
        <f t="shared" si="1"/>
        <v>0</v>
      </c>
    </row>
    <row r="38" spans="1:9" x14ac:dyDescent="0.55000000000000004">
      <c r="A38" s="2"/>
      <c r="B38" s="38" t="s">
        <v>651</v>
      </c>
      <c r="C38" s="21"/>
      <c r="D38" s="21"/>
      <c r="E38" s="21">
        <f t="shared" si="0"/>
        <v>0</v>
      </c>
      <c r="F38" s="38" t="s">
        <v>652</v>
      </c>
      <c r="G38" s="21"/>
      <c r="H38" s="21"/>
      <c r="I38" s="21">
        <f t="shared" si="1"/>
        <v>0</v>
      </c>
    </row>
    <row r="39" spans="1:9" x14ac:dyDescent="0.55000000000000004">
      <c r="A39" s="2"/>
      <c r="B39" s="38" t="s">
        <v>653</v>
      </c>
      <c r="C39" s="21"/>
      <c r="D39" s="21"/>
      <c r="E39" s="21">
        <f t="shared" si="0"/>
        <v>0</v>
      </c>
      <c r="F39" s="38" t="s">
        <v>706</v>
      </c>
      <c r="G39" s="21"/>
      <c r="H39" s="21"/>
      <c r="I39" s="21">
        <f t="shared" si="1"/>
        <v>0</v>
      </c>
    </row>
    <row r="40" spans="1:9" x14ac:dyDescent="0.55000000000000004">
      <c r="A40" s="2"/>
      <c r="B40" s="42" t="s">
        <v>655</v>
      </c>
      <c r="C40" s="23">
        <f>+C41+C42+C43+C44+C45+C46+C47+C48+C49+C50+C51+C52+C53+C54+C55+C56+C57+C58+C59+C60+C61+C62+C63-ABS(C64)</f>
        <v>0</v>
      </c>
      <c r="D40" s="23">
        <f>+D41+D42+D43+D44+D45+D46+D47+D48+D49+D50+D51+D52+D53+D54+D55+D56+D57+D58+D59+D60+D61+D62+D63-ABS(D64)</f>
        <v>0</v>
      </c>
      <c r="E40" s="23">
        <f t="shared" si="0"/>
        <v>0</v>
      </c>
      <c r="F40" s="38" t="s">
        <v>715</v>
      </c>
      <c r="G40" s="21"/>
      <c r="H40" s="21"/>
      <c r="I40" s="21">
        <f t="shared" si="1"/>
        <v>0</v>
      </c>
    </row>
    <row r="41" spans="1:9" x14ac:dyDescent="0.55000000000000004">
      <c r="A41" s="2"/>
      <c r="B41" s="40" t="s">
        <v>647</v>
      </c>
      <c r="C41" s="41"/>
      <c r="D41" s="41"/>
      <c r="E41" s="41">
        <f t="shared" si="0"/>
        <v>0</v>
      </c>
      <c r="F41" s="38" t="s">
        <v>654</v>
      </c>
      <c r="G41" s="21"/>
      <c r="H41" s="21"/>
      <c r="I41" s="21">
        <f t="shared" si="1"/>
        <v>0</v>
      </c>
    </row>
    <row r="42" spans="1:9" x14ac:dyDescent="0.55000000000000004">
      <c r="A42" s="2"/>
      <c r="B42" s="38" t="s">
        <v>649</v>
      </c>
      <c r="C42" s="21"/>
      <c r="D42" s="21"/>
      <c r="E42" s="21">
        <f t="shared" si="0"/>
        <v>0</v>
      </c>
      <c r="F42" s="38" t="s">
        <v>656</v>
      </c>
      <c r="G42" s="21"/>
      <c r="H42" s="21"/>
      <c r="I42" s="21">
        <f t="shared" si="1"/>
        <v>0</v>
      </c>
    </row>
    <row r="43" spans="1:9" x14ac:dyDescent="0.55000000000000004">
      <c r="A43" s="2"/>
      <c r="B43" s="38" t="s">
        <v>659</v>
      </c>
      <c r="C43" s="21"/>
      <c r="D43" s="21"/>
      <c r="E43" s="21">
        <f t="shared" si="0"/>
        <v>0</v>
      </c>
      <c r="F43" s="38" t="s">
        <v>657</v>
      </c>
      <c r="G43" s="21"/>
      <c r="H43" s="21"/>
      <c r="I43" s="21">
        <f t="shared" si="1"/>
        <v>0</v>
      </c>
    </row>
    <row r="44" spans="1:9" x14ac:dyDescent="0.55000000000000004">
      <c r="A44" s="2"/>
      <c r="B44" s="38" t="s">
        <v>661</v>
      </c>
      <c r="C44" s="21"/>
      <c r="D44" s="21"/>
      <c r="E44" s="21">
        <f t="shared" si="0"/>
        <v>0</v>
      </c>
      <c r="F44" s="38" t="s">
        <v>658</v>
      </c>
      <c r="G44" s="21"/>
      <c r="H44" s="21"/>
      <c r="I44" s="21">
        <f t="shared" si="1"/>
        <v>0</v>
      </c>
    </row>
    <row r="45" spans="1:9" x14ac:dyDescent="0.55000000000000004">
      <c r="A45" s="2"/>
      <c r="B45" s="38" t="s">
        <v>663</v>
      </c>
      <c r="C45" s="21"/>
      <c r="D45" s="21"/>
      <c r="E45" s="21">
        <f t="shared" si="0"/>
        <v>0</v>
      </c>
      <c r="F45" s="38" t="s">
        <v>660</v>
      </c>
      <c r="G45" s="21"/>
      <c r="H45" s="21"/>
      <c r="I45" s="21">
        <f t="shared" si="1"/>
        <v>0</v>
      </c>
    </row>
    <row r="46" spans="1:9" x14ac:dyDescent="0.55000000000000004">
      <c r="A46" s="2"/>
      <c r="B46" s="38" t="s">
        <v>665</v>
      </c>
      <c r="C46" s="21"/>
      <c r="D46" s="21"/>
      <c r="E46" s="21">
        <f t="shared" si="0"/>
        <v>0</v>
      </c>
      <c r="F46" s="42" t="s">
        <v>662</v>
      </c>
      <c r="G46" s="23">
        <f>+G7 +G34</f>
        <v>2763424</v>
      </c>
      <c r="H46" s="23">
        <f>+H7 +H34</f>
        <v>6500</v>
      </c>
      <c r="I46" s="23">
        <f t="shared" si="1"/>
        <v>2756924</v>
      </c>
    </row>
    <row r="47" spans="1:9" x14ac:dyDescent="0.55000000000000004">
      <c r="A47" s="2"/>
      <c r="B47" s="38" t="s">
        <v>667</v>
      </c>
      <c r="C47" s="21"/>
      <c r="D47" s="21"/>
      <c r="E47" s="21">
        <f t="shared" si="0"/>
        <v>0</v>
      </c>
      <c r="F47" s="93" t="s">
        <v>664</v>
      </c>
      <c r="G47" s="94"/>
      <c r="H47" s="94"/>
      <c r="I47" s="95"/>
    </row>
    <row r="48" spans="1:9" x14ac:dyDescent="0.55000000000000004">
      <c r="A48" s="2"/>
      <c r="B48" s="38" t="s">
        <v>669</v>
      </c>
      <c r="C48" s="21"/>
      <c r="D48" s="21"/>
      <c r="E48" s="21">
        <f t="shared" si="0"/>
        <v>0</v>
      </c>
      <c r="F48" s="40" t="s">
        <v>666</v>
      </c>
      <c r="G48" s="41"/>
      <c r="H48" s="41"/>
      <c r="I48" s="41">
        <f t="shared" si="1"/>
        <v>0</v>
      </c>
    </row>
    <row r="49" spans="1:9" x14ac:dyDescent="0.55000000000000004">
      <c r="A49" s="2"/>
      <c r="B49" s="38" t="s">
        <v>671</v>
      </c>
      <c r="C49" s="21"/>
      <c r="D49" s="21"/>
      <c r="E49" s="21">
        <f t="shared" si="0"/>
        <v>0</v>
      </c>
      <c r="F49" s="38" t="s">
        <v>668</v>
      </c>
      <c r="G49" s="21"/>
      <c r="H49" s="21"/>
      <c r="I49" s="21">
        <f t="shared" si="1"/>
        <v>0</v>
      </c>
    </row>
    <row r="50" spans="1:9" x14ac:dyDescent="0.55000000000000004">
      <c r="A50" s="2"/>
      <c r="B50" s="38" t="s">
        <v>673</v>
      </c>
      <c r="C50" s="21"/>
      <c r="D50" s="21"/>
      <c r="E50" s="21">
        <f t="shared" si="0"/>
        <v>0</v>
      </c>
      <c r="F50" s="38" t="s">
        <v>670</v>
      </c>
      <c r="G50" s="21">
        <f>+G51+G52+G53</f>
        <v>0</v>
      </c>
      <c r="H50" s="21">
        <f>+H51+H52+H53</f>
        <v>0</v>
      </c>
      <c r="I50" s="21">
        <f t="shared" si="1"/>
        <v>0</v>
      </c>
    </row>
    <row r="51" spans="1:9" x14ac:dyDescent="0.55000000000000004">
      <c r="A51" s="2"/>
      <c r="B51" s="38" t="s">
        <v>675</v>
      </c>
      <c r="C51" s="21"/>
      <c r="D51" s="21"/>
      <c r="E51" s="21">
        <f t="shared" si="0"/>
        <v>0</v>
      </c>
      <c r="F51" s="38" t="s">
        <v>672</v>
      </c>
      <c r="G51" s="21"/>
      <c r="H51" s="21"/>
      <c r="I51" s="21">
        <f t="shared" si="1"/>
        <v>0</v>
      </c>
    </row>
    <row r="52" spans="1:9" x14ac:dyDescent="0.55000000000000004">
      <c r="A52" s="2"/>
      <c r="B52" s="38" t="s">
        <v>653</v>
      </c>
      <c r="C52" s="21"/>
      <c r="D52" s="21"/>
      <c r="E52" s="21">
        <f t="shared" si="0"/>
        <v>0</v>
      </c>
      <c r="F52" s="38" t="s">
        <v>674</v>
      </c>
      <c r="G52" s="21"/>
      <c r="H52" s="21"/>
      <c r="I52" s="21">
        <f t="shared" si="1"/>
        <v>0</v>
      </c>
    </row>
    <row r="53" spans="1:9" x14ac:dyDescent="0.55000000000000004">
      <c r="A53" s="2"/>
      <c r="B53" s="38" t="s">
        <v>678</v>
      </c>
      <c r="C53" s="21"/>
      <c r="D53" s="21"/>
      <c r="E53" s="21">
        <f t="shared" si="0"/>
        <v>0</v>
      </c>
      <c r="F53" s="38" t="s">
        <v>676</v>
      </c>
      <c r="G53" s="21"/>
      <c r="H53" s="21"/>
      <c r="I53" s="21">
        <f t="shared" si="1"/>
        <v>0</v>
      </c>
    </row>
    <row r="54" spans="1:9" x14ac:dyDescent="0.55000000000000004">
      <c r="A54" s="2"/>
      <c r="B54" s="38" t="s">
        <v>702</v>
      </c>
      <c r="C54" s="21"/>
      <c r="D54" s="21"/>
      <c r="E54" s="21">
        <f t="shared" si="0"/>
        <v>0</v>
      </c>
      <c r="F54" s="38" t="s">
        <v>677</v>
      </c>
      <c r="G54" s="21">
        <v>65576259</v>
      </c>
      <c r="H54" s="21">
        <v>68070240</v>
      </c>
      <c r="I54" s="21">
        <f t="shared" si="1"/>
        <v>-2493981</v>
      </c>
    </row>
    <row r="55" spans="1:9" x14ac:dyDescent="0.55000000000000004">
      <c r="A55" s="2"/>
      <c r="B55" s="38" t="s">
        <v>712</v>
      </c>
      <c r="C55" s="21"/>
      <c r="D55" s="21"/>
      <c r="E55" s="21">
        <f t="shared" si="0"/>
        <v>0</v>
      </c>
      <c r="F55" s="38" t="s">
        <v>679</v>
      </c>
      <c r="G55" s="21">
        <v>-2493981</v>
      </c>
      <c r="H55" s="21">
        <v>9179850</v>
      </c>
      <c r="I55" s="21">
        <f t="shared" si="1"/>
        <v>-11673831</v>
      </c>
    </row>
    <row r="56" spans="1:9" x14ac:dyDescent="0.55000000000000004">
      <c r="A56" s="2"/>
      <c r="B56" s="38" t="s">
        <v>680</v>
      </c>
      <c r="C56" s="21"/>
      <c r="D56" s="21"/>
      <c r="E56" s="21">
        <f t="shared" si="0"/>
        <v>0</v>
      </c>
      <c r="F56" s="38"/>
      <c r="G56" s="21"/>
      <c r="H56" s="21"/>
      <c r="I56" s="21"/>
    </row>
    <row r="57" spans="1:9" x14ac:dyDescent="0.55000000000000004">
      <c r="A57" s="2"/>
      <c r="B57" s="38" t="s">
        <v>681</v>
      </c>
      <c r="C57" s="21"/>
      <c r="D57" s="21"/>
      <c r="E57" s="21">
        <f t="shared" si="0"/>
        <v>0</v>
      </c>
      <c r="F57" s="38"/>
      <c r="G57" s="21"/>
      <c r="H57" s="21"/>
      <c r="I57" s="21"/>
    </row>
    <row r="58" spans="1:9" x14ac:dyDescent="0.55000000000000004">
      <c r="A58" s="2"/>
      <c r="B58" s="38" t="s">
        <v>682</v>
      </c>
      <c r="C58" s="21"/>
      <c r="D58" s="21"/>
      <c r="E58" s="21">
        <f t="shared" si="0"/>
        <v>0</v>
      </c>
      <c r="F58" s="38"/>
      <c r="G58" s="21"/>
      <c r="H58" s="21"/>
      <c r="I58" s="21"/>
    </row>
    <row r="59" spans="1:9" x14ac:dyDescent="0.55000000000000004">
      <c r="A59" s="2"/>
      <c r="B59" s="38" t="s">
        <v>683</v>
      </c>
      <c r="C59" s="21"/>
      <c r="D59" s="21"/>
      <c r="E59" s="21">
        <f t="shared" si="0"/>
        <v>0</v>
      </c>
      <c r="F59" s="38"/>
      <c r="G59" s="21"/>
      <c r="H59" s="21"/>
      <c r="I59" s="21"/>
    </row>
    <row r="60" spans="1:9" x14ac:dyDescent="0.55000000000000004">
      <c r="A60" s="2"/>
      <c r="B60" s="38" t="s">
        <v>684</v>
      </c>
      <c r="C60" s="21"/>
      <c r="D60" s="21"/>
      <c r="E60" s="21">
        <f t="shared" si="0"/>
        <v>0</v>
      </c>
      <c r="F60" s="38"/>
      <c r="G60" s="21"/>
      <c r="H60" s="21"/>
      <c r="I60" s="21"/>
    </row>
    <row r="61" spans="1:9" x14ac:dyDescent="0.55000000000000004">
      <c r="A61" s="2"/>
      <c r="B61" s="38" t="s">
        <v>685</v>
      </c>
      <c r="C61" s="21"/>
      <c r="D61" s="21"/>
      <c r="E61" s="21">
        <f t="shared" si="0"/>
        <v>0</v>
      </c>
      <c r="F61" s="38"/>
      <c r="G61" s="21"/>
      <c r="H61" s="21"/>
      <c r="I61" s="21"/>
    </row>
    <row r="62" spans="1:9" x14ac:dyDescent="0.55000000000000004">
      <c r="A62" s="2"/>
      <c r="B62" s="38" t="s">
        <v>686</v>
      </c>
      <c r="C62" s="21"/>
      <c r="D62" s="21"/>
      <c r="E62" s="21">
        <f t="shared" si="0"/>
        <v>0</v>
      </c>
      <c r="F62" s="38"/>
      <c r="G62" s="21"/>
      <c r="H62" s="21"/>
      <c r="I62" s="21"/>
    </row>
    <row r="63" spans="1:9" x14ac:dyDescent="0.55000000000000004">
      <c r="A63" s="2"/>
      <c r="B63" s="38" t="s">
        <v>687</v>
      </c>
      <c r="C63" s="21"/>
      <c r="D63" s="21"/>
      <c r="E63" s="21">
        <f t="shared" si="0"/>
        <v>0</v>
      </c>
      <c r="F63" s="51"/>
      <c r="G63" s="52"/>
      <c r="H63" s="52"/>
      <c r="I63" s="52"/>
    </row>
    <row r="64" spans="1:9" x14ac:dyDescent="0.55000000000000004">
      <c r="A64" s="2"/>
      <c r="B64" s="51" t="s">
        <v>642</v>
      </c>
      <c r="C64" s="52"/>
      <c r="D64" s="52"/>
      <c r="E64" s="52">
        <f t="shared" si="0"/>
        <v>0</v>
      </c>
      <c r="F64" s="42" t="s">
        <v>688</v>
      </c>
      <c r="G64" s="23">
        <f>+G48 +G49 +G50 +G54</f>
        <v>65576259</v>
      </c>
      <c r="H64" s="23">
        <f>+H48 +H49 +H50 +H54</f>
        <v>68070240</v>
      </c>
      <c r="I64" s="23">
        <f t="shared" si="1"/>
        <v>-2493981</v>
      </c>
    </row>
    <row r="65" spans="1:9" x14ac:dyDescent="0.55000000000000004">
      <c r="A65" s="2"/>
      <c r="B65" s="42" t="s">
        <v>689</v>
      </c>
      <c r="C65" s="23">
        <f>+C7 +C34</f>
        <v>68339683</v>
      </c>
      <c r="D65" s="23">
        <f>+D7 +D34</f>
        <v>68076740</v>
      </c>
      <c r="E65" s="23">
        <f t="shared" si="0"/>
        <v>262943</v>
      </c>
      <c r="F65" s="13" t="s">
        <v>690</v>
      </c>
      <c r="G65" s="15">
        <f>+G46 +G64</f>
        <v>68339683</v>
      </c>
      <c r="H65" s="15">
        <f>+H46 +H64</f>
        <v>68076740</v>
      </c>
      <c r="I65" s="15">
        <f t="shared" si="1"/>
        <v>262943</v>
      </c>
    </row>
  </sheetData>
  <mergeCells count="5">
    <mergeCell ref="B2:I2"/>
    <mergeCell ref="B3:I3"/>
    <mergeCell ref="B5:E5"/>
    <mergeCell ref="F5:I5"/>
    <mergeCell ref="F47:I47"/>
  </mergeCells>
  <phoneticPr fontId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52C1E-5681-43E2-AAAC-1A1CC13655CB}">
  <dimension ref="A1:I65"/>
  <sheetViews>
    <sheetView workbookViewId="0">
      <selection sqref="A1:XFD1048576"/>
    </sheetView>
  </sheetViews>
  <sheetFormatPr defaultRowHeight="18" x14ac:dyDescent="0.55000000000000004"/>
  <cols>
    <col min="1" max="1" width="1.5" customWidth="1"/>
    <col min="2" max="2" width="31.08203125" customWidth="1"/>
    <col min="3" max="5" width="20.75" customWidth="1"/>
    <col min="6" max="6" width="31.08203125" customWidth="1"/>
    <col min="7" max="9" width="20.75" customWidth="1"/>
  </cols>
  <sheetData>
    <row r="1" spans="1:9" ht="22" x14ac:dyDescent="0.55000000000000004">
      <c r="A1" s="2"/>
      <c r="B1" s="1"/>
      <c r="C1" s="2"/>
      <c r="D1" s="2"/>
      <c r="E1" s="2"/>
      <c r="F1" s="2"/>
      <c r="G1" s="2"/>
      <c r="H1" s="3"/>
      <c r="I1" s="3" t="s">
        <v>716</v>
      </c>
    </row>
    <row r="2" spans="1:9" ht="22" x14ac:dyDescent="0.55000000000000004">
      <c r="A2" s="2"/>
      <c r="B2" s="69" t="s">
        <v>718</v>
      </c>
      <c r="C2" s="69"/>
      <c r="D2" s="69"/>
      <c r="E2" s="69"/>
      <c r="F2" s="69"/>
      <c r="G2" s="69"/>
      <c r="H2" s="69"/>
      <c r="I2" s="69"/>
    </row>
    <row r="3" spans="1:9" ht="22" x14ac:dyDescent="0.55000000000000004">
      <c r="A3" s="2"/>
      <c r="B3" s="70" t="s">
        <v>595</v>
      </c>
      <c r="C3" s="70"/>
      <c r="D3" s="70"/>
      <c r="E3" s="70"/>
      <c r="F3" s="70"/>
      <c r="G3" s="70"/>
      <c r="H3" s="70"/>
      <c r="I3" s="70"/>
    </row>
    <row r="4" spans="1:9" x14ac:dyDescent="0.55000000000000004">
      <c r="A4" s="2"/>
      <c r="B4" s="4"/>
      <c r="C4" s="2"/>
      <c r="D4" s="2"/>
      <c r="E4" s="2"/>
      <c r="F4" s="2"/>
      <c r="G4" s="2"/>
      <c r="H4" s="2"/>
      <c r="I4" s="49" t="s">
        <v>3</v>
      </c>
    </row>
    <row r="5" spans="1:9" x14ac:dyDescent="0.55000000000000004">
      <c r="A5" s="2"/>
      <c r="B5" s="90" t="s">
        <v>596</v>
      </c>
      <c r="C5" s="91"/>
      <c r="D5" s="91"/>
      <c r="E5" s="92"/>
      <c r="F5" s="90" t="s">
        <v>597</v>
      </c>
      <c r="G5" s="91"/>
      <c r="H5" s="91"/>
      <c r="I5" s="92"/>
    </row>
    <row r="6" spans="1:9" x14ac:dyDescent="0.55000000000000004">
      <c r="A6" s="2"/>
      <c r="B6" s="5"/>
      <c r="C6" s="5" t="s">
        <v>598</v>
      </c>
      <c r="D6" s="5" t="s">
        <v>599</v>
      </c>
      <c r="E6" s="5" t="s">
        <v>600</v>
      </c>
      <c r="F6" s="50"/>
      <c r="G6" s="5" t="s">
        <v>598</v>
      </c>
      <c r="H6" s="5" t="s">
        <v>599</v>
      </c>
      <c r="I6" s="5" t="s">
        <v>600</v>
      </c>
    </row>
    <row r="7" spans="1:9" x14ac:dyDescent="0.55000000000000004">
      <c r="A7" s="2"/>
      <c r="B7" s="42" t="s">
        <v>601</v>
      </c>
      <c r="C7" s="23">
        <f>+C8+C9+C10+C11+C12+C13+C14+C15+C16+C17+C18+C19+C20+C21+C22+C23+C24+C25+C26+C27+C28+C29+C30+C31+C32-ABS(C33)</f>
        <v>117548308</v>
      </c>
      <c r="D7" s="23">
        <f>+D8+D9+D10+D11+D12+D13+D14+D15+D16+D17+D18+D19+D20+D21+D22+D23+D24+D25+D26+D27+D28+D29+D30+D31+D32-ABS(D33)</f>
        <v>126474276</v>
      </c>
      <c r="E7" s="23">
        <f>C7-D7</f>
        <v>-8925968</v>
      </c>
      <c r="F7" s="42" t="s">
        <v>602</v>
      </c>
      <c r="G7" s="23">
        <f>+G8+G9+G10+G11+G12+G13+G14+G15+G16+G17+G18+G19+G20+G21+G22+G23+G24+G25+G26+G27+G28+G29</f>
        <v>16576789</v>
      </c>
      <c r="H7" s="23">
        <f>+H8+H9+H10+H11+H12+H13+H14+H15+H16+H17+H18+H19+H20+H21+H22+H23+H24+H25+H26+H27+H28+H29</f>
        <v>17096666</v>
      </c>
      <c r="I7" s="23">
        <f>G7-H7</f>
        <v>-519877</v>
      </c>
    </row>
    <row r="8" spans="1:9" x14ac:dyDescent="0.55000000000000004">
      <c r="A8" s="2"/>
      <c r="B8" s="40" t="s">
        <v>603</v>
      </c>
      <c r="C8" s="41">
        <v>97798619</v>
      </c>
      <c r="D8" s="41">
        <v>108315875</v>
      </c>
      <c r="E8" s="41">
        <f t="shared" ref="E8:E65" si="0">C8-D8</f>
        <v>-10517256</v>
      </c>
      <c r="F8" s="40" t="s">
        <v>604</v>
      </c>
      <c r="G8" s="41"/>
      <c r="H8" s="41"/>
      <c r="I8" s="41">
        <f t="shared" ref="I8:I29" si="1">G8-H8</f>
        <v>0</v>
      </c>
    </row>
    <row r="9" spans="1:9" x14ac:dyDescent="0.55000000000000004">
      <c r="A9" s="2"/>
      <c r="B9" s="38" t="s">
        <v>605</v>
      </c>
      <c r="C9" s="21"/>
      <c r="D9" s="21"/>
      <c r="E9" s="21">
        <f t="shared" si="0"/>
        <v>0</v>
      </c>
      <c r="F9" s="38" t="s">
        <v>606</v>
      </c>
      <c r="G9" s="21">
        <v>16213128</v>
      </c>
      <c r="H9" s="21">
        <v>15066687</v>
      </c>
      <c r="I9" s="21">
        <f t="shared" si="1"/>
        <v>1146441</v>
      </c>
    </row>
    <row r="10" spans="1:9" x14ac:dyDescent="0.55000000000000004">
      <c r="A10" s="2"/>
      <c r="B10" s="38" t="s">
        <v>607</v>
      </c>
      <c r="C10" s="21">
        <v>19552199</v>
      </c>
      <c r="D10" s="21">
        <v>16841462</v>
      </c>
      <c r="E10" s="21">
        <f t="shared" si="0"/>
        <v>2710737</v>
      </c>
      <c r="F10" s="38" t="s">
        <v>608</v>
      </c>
      <c r="G10" s="21"/>
      <c r="H10" s="21"/>
      <c r="I10" s="21">
        <f t="shared" si="1"/>
        <v>0</v>
      </c>
    </row>
    <row r="11" spans="1:9" x14ac:dyDescent="0.55000000000000004">
      <c r="A11" s="2"/>
      <c r="B11" s="38" t="s">
        <v>609</v>
      </c>
      <c r="C11" s="21"/>
      <c r="D11" s="21"/>
      <c r="E11" s="21">
        <f t="shared" si="0"/>
        <v>0</v>
      </c>
      <c r="F11" s="38" t="s">
        <v>610</v>
      </c>
      <c r="G11" s="21"/>
      <c r="H11" s="21"/>
      <c r="I11" s="21">
        <f t="shared" si="1"/>
        <v>0</v>
      </c>
    </row>
    <row r="12" spans="1:9" x14ac:dyDescent="0.55000000000000004">
      <c r="A12" s="2"/>
      <c r="B12" s="38" t="s">
        <v>611</v>
      </c>
      <c r="C12" s="21"/>
      <c r="D12" s="21"/>
      <c r="E12" s="21">
        <f t="shared" si="0"/>
        <v>0</v>
      </c>
      <c r="F12" s="38" t="s">
        <v>612</v>
      </c>
      <c r="G12" s="21"/>
      <c r="H12" s="21"/>
      <c r="I12" s="21">
        <f t="shared" si="1"/>
        <v>0</v>
      </c>
    </row>
    <row r="13" spans="1:9" x14ac:dyDescent="0.55000000000000004">
      <c r="A13" s="2"/>
      <c r="B13" s="38" t="s">
        <v>613</v>
      </c>
      <c r="C13" s="21"/>
      <c r="D13" s="21"/>
      <c r="E13" s="21">
        <f t="shared" si="0"/>
        <v>0</v>
      </c>
      <c r="F13" s="38" t="s">
        <v>614</v>
      </c>
      <c r="G13" s="21"/>
      <c r="H13" s="21"/>
      <c r="I13" s="21">
        <f t="shared" si="1"/>
        <v>0</v>
      </c>
    </row>
    <row r="14" spans="1:9" x14ac:dyDescent="0.55000000000000004">
      <c r="A14" s="2"/>
      <c r="B14" s="38" t="s">
        <v>615</v>
      </c>
      <c r="C14" s="21"/>
      <c r="D14" s="21"/>
      <c r="E14" s="21">
        <f t="shared" si="0"/>
        <v>0</v>
      </c>
      <c r="F14" s="38" t="s">
        <v>616</v>
      </c>
      <c r="G14" s="21"/>
      <c r="H14" s="21"/>
      <c r="I14" s="21">
        <f t="shared" si="1"/>
        <v>0</v>
      </c>
    </row>
    <row r="15" spans="1:9" x14ac:dyDescent="0.55000000000000004">
      <c r="A15" s="2"/>
      <c r="B15" s="38" t="s">
        <v>617</v>
      </c>
      <c r="C15" s="21"/>
      <c r="D15" s="21"/>
      <c r="E15" s="21">
        <f t="shared" si="0"/>
        <v>0</v>
      </c>
      <c r="F15" s="38" t="s">
        <v>618</v>
      </c>
      <c r="G15" s="21"/>
      <c r="H15" s="21"/>
      <c r="I15" s="21">
        <f t="shared" si="1"/>
        <v>0</v>
      </c>
    </row>
    <row r="16" spans="1:9" x14ac:dyDescent="0.55000000000000004">
      <c r="A16" s="2"/>
      <c r="B16" s="38" t="s">
        <v>619</v>
      </c>
      <c r="C16" s="21"/>
      <c r="D16" s="21"/>
      <c r="E16" s="21">
        <f t="shared" si="0"/>
        <v>0</v>
      </c>
      <c r="F16" s="38" t="s">
        <v>620</v>
      </c>
      <c r="G16" s="21"/>
      <c r="H16" s="21"/>
      <c r="I16" s="21">
        <f t="shared" si="1"/>
        <v>0</v>
      </c>
    </row>
    <row r="17" spans="1:9" x14ac:dyDescent="0.55000000000000004">
      <c r="A17" s="2"/>
      <c r="B17" s="38" t="s">
        <v>621</v>
      </c>
      <c r="C17" s="21"/>
      <c r="D17" s="21"/>
      <c r="E17" s="21">
        <f t="shared" si="0"/>
        <v>0</v>
      </c>
      <c r="F17" s="38" t="s">
        <v>704</v>
      </c>
      <c r="G17" s="21"/>
      <c r="H17" s="21"/>
      <c r="I17" s="21">
        <f t="shared" si="1"/>
        <v>0</v>
      </c>
    </row>
    <row r="18" spans="1:9" x14ac:dyDescent="0.55000000000000004">
      <c r="A18" s="2"/>
      <c r="B18" s="38" t="s">
        <v>623</v>
      </c>
      <c r="C18" s="21"/>
      <c r="D18" s="21"/>
      <c r="E18" s="21">
        <f t="shared" si="0"/>
        <v>0</v>
      </c>
      <c r="F18" s="38" t="s">
        <v>713</v>
      </c>
      <c r="G18" s="21"/>
      <c r="H18" s="21"/>
      <c r="I18" s="21">
        <f t="shared" si="1"/>
        <v>0</v>
      </c>
    </row>
    <row r="19" spans="1:9" x14ac:dyDescent="0.55000000000000004">
      <c r="A19" s="2"/>
      <c r="B19" s="38" t="s">
        <v>625</v>
      </c>
      <c r="C19" s="21"/>
      <c r="D19" s="21"/>
      <c r="E19" s="21">
        <f t="shared" si="0"/>
        <v>0</v>
      </c>
      <c r="F19" s="38" t="s">
        <v>622</v>
      </c>
      <c r="G19" s="21"/>
      <c r="H19" s="21"/>
      <c r="I19" s="21">
        <f t="shared" si="1"/>
        <v>0</v>
      </c>
    </row>
    <row r="20" spans="1:9" x14ac:dyDescent="0.55000000000000004">
      <c r="A20" s="2"/>
      <c r="B20" s="38" t="s">
        <v>627</v>
      </c>
      <c r="C20" s="21"/>
      <c r="D20" s="21"/>
      <c r="E20" s="21">
        <f t="shared" si="0"/>
        <v>0</v>
      </c>
      <c r="F20" s="38" t="s">
        <v>624</v>
      </c>
      <c r="G20" s="21"/>
      <c r="H20" s="21"/>
      <c r="I20" s="21">
        <f t="shared" si="1"/>
        <v>0</v>
      </c>
    </row>
    <row r="21" spans="1:9" x14ac:dyDescent="0.55000000000000004">
      <c r="A21" s="2"/>
      <c r="B21" s="38" t="s">
        <v>629</v>
      </c>
      <c r="C21" s="21"/>
      <c r="D21" s="21"/>
      <c r="E21" s="21">
        <f t="shared" si="0"/>
        <v>0</v>
      </c>
      <c r="F21" s="38" t="s">
        <v>626</v>
      </c>
      <c r="G21" s="21">
        <v>158308</v>
      </c>
      <c r="H21" s="21">
        <v>1831163</v>
      </c>
      <c r="I21" s="21">
        <f t="shared" si="1"/>
        <v>-1672855</v>
      </c>
    </row>
    <row r="22" spans="1:9" x14ac:dyDescent="0.55000000000000004">
      <c r="A22" s="2"/>
      <c r="B22" s="38" t="s">
        <v>631</v>
      </c>
      <c r="C22" s="21">
        <v>27250</v>
      </c>
      <c r="D22" s="21">
        <v>1042961</v>
      </c>
      <c r="E22" s="21">
        <f t="shared" si="0"/>
        <v>-1015711</v>
      </c>
      <c r="F22" s="38" t="s">
        <v>628</v>
      </c>
      <c r="G22" s="21">
        <v>205353</v>
      </c>
      <c r="H22" s="21">
        <v>198816</v>
      </c>
      <c r="I22" s="21">
        <f t="shared" si="1"/>
        <v>6537</v>
      </c>
    </row>
    <row r="23" spans="1:9" x14ac:dyDescent="0.55000000000000004">
      <c r="A23" s="2"/>
      <c r="B23" s="38" t="s">
        <v>633</v>
      </c>
      <c r="C23" s="21">
        <v>44000</v>
      </c>
      <c r="D23" s="21">
        <v>147738</v>
      </c>
      <c r="E23" s="21">
        <f t="shared" si="0"/>
        <v>-103738</v>
      </c>
      <c r="F23" s="38" t="s">
        <v>630</v>
      </c>
      <c r="G23" s="21"/>
      <c r="H23" s="21"/>
      <c r="I23" s="21">
        <f t="shared" si="1"/>
        <v>0</v>
      </c>
    </row>
    <row r="24" spans="1:9" x14ac:dyDescent="0.55000000000000004">
      <c r="A24" s="2"/>
      <c r="B24" s="38" t="s">
        <v>635</v>
      </c>
      <c r="C24" s="21"/>
      <c r="D24" s="21"/>
      <c r="E24" s="21">
        <f t="shared" si="0"/>
        <v>0</v>
      </c>
      <c r="F24" s="38" t="s">
        <v>632</v>
      </c>
      <c r="G24" s="21"/>
      <c r="H24" s="21"/>
      <c r="I24" s="21">
        <f t="shared" si="1"/>
        <v>0</v>
      </c>
    </row>
    <row r="25" spans="1:9" x14ac:dyDescent="0.55000000000000004">
      <c r="A25" s="2"/>
      <c r="B25" s="38" t="s">
        <v>637</v>
      </c>
      <c r="C25" s="21"/>
      <c r="D25" s="21"/>
      <c r="E25" s="21">
        <f t="shared" si="0"/>
        <v>0</v>
      </c>
      <c r="F25" s="38" t="s">
        <v>705</v>
      </c>
      <c r="G25" s="21"/>
      <c r="H25" s="21"/>
      <c r="I25" s="21">
        <f t="shared" si="1"/>
        <v>0</v>
      </c>
    </row>
    <row r="26" spans="1:9" x14ac:dyDescent="0.55000000000000004">
      <c r="A26" s="2"/>
      <c r="B26" s="38" t="s">
        <v>700</v>
      </c>
      <c r="C26" s="21"/>
      <c r="D26" s="21"/>
      <c r="E26" s="21">
        <f t="shared" si="0"/>
        <v>0</v>
      </c>
      <c r="F26" s="38" t="s">
        <v>714</v>
      </c>
      <c r="G26" s="21"/>
      <c r="H26" s="21"/>
      <c r="I26" s="21">
        <f t="shared" si="1"/>
        <v>0</v>
      </c>
    </row>
    <row r="27" spans="1:9" x14ac:dyDescent="0.55000000000000004">
      <c r="A27" s="2"/>
      <c r="B27" s="38" t="s">
        <v>710</v>
      </c>
      <c r="C27" s="21"/>
      <c r="D27" s="21"/>
      <c r="E27" s="21">
        <f t="shared" si="0"/>
        <v>0</v>
      </c>
      <c r="F27" s="38" t="s">
        <v>634</v>
      </c>
      <c r="G27" s="21"/>
      <c r="H27" s="21"/>
      <c r="I27" s="21">
        <f t="shared" si="1"/>
        <v>0</v>
      </c>
    </row>
    <row r="28" spans="1:9" x14ac:dyDescent="0.55000000000000004">
      <c r="A28" s="2"/>
      <c r="B28" s="38" t="s">
        <v>639</v>
      </c>
      <c r="C28" s="21"/>
      <c r="D28" s="21"/>
      <c r="E28" s="21">
        <f t="shared" si="0"/>
        <v>0</v>
      </c>
      <c r="F28" s="38" t="s">
        <v>636</v>
      </c>
      <c r="G28" s="21"/>
      <c r="H28" s="21"/>
      <c r="I28" s="21">
        <f t="shared" si="1"/>
        <v>0</v>
      </c>
    </row>
    <row r="29" spans="1:9" x14ac:dyDescent="0.55000000000000004">
      <c r="A29" s="2"/>
      <c r="B29" s="38" t="s">
        <v>701</v>
      </c>
      <c r="C29" s="21"/>
      <c r="D29" s="21"/>
      <c r="E29" s="21">
        <f t="shared" si="0"/>
        <v>0</v>
      </c>
      <c r="F29" s="38" t="s">
        <v>638</v>
      </c>
      <c r="G29" s="21"/>
      <c r="H29" s="21"/>
      <c r="I29" s="21">
        <f t="shared" si="1"/>
        <v>0</v>
      </c>
    </row>
    <row r="30" spans="1:9" x14ac:dyDescent="0.55000000000000004">
      <c r="A30" s="2"/>
      <c r="B30" s="38" t="s">
        <v>711</v>
      </c>
      <c r="C30" s="21"/>
      <c r="D30" s="21"/>
      <c r="E30" s="21">
        <f t="shared" si="0"/>
        <v>0</v>
      </c>
      <c r="F30" s="38"/>
      <c r="G30" s="21"/>
      <c r="H30" s="21"/>
      <c r="I30" s="21"/>
    </row>
    <row r="31" spans="1:9" x14ac:dyDescent="0.55000000000000004">
      <c r="A31" s="2"/>
      <c r="B31" s="38" t="s">
        <v>640</v>
      </c>
      <c r="C31" s="21"/>
      <c r="D31" s="21"/>
      <c r="E31" s="21">
        <f t="shared" si="0"/>
        <v>0</v>
      </c>
      <c r="F31" s="38"/>
      <c r="G31" s="21"/>
      <c r="H31" s="21"/>
      <c r="I31" s="21"/>
    </row>
    <row r="32" spans="1:9" x14ac:dyDescent="0.55000000000000004">
      <c r="A32" s="2"/>
      <c r="B32" s="38" t="s">
        <v>641</v>
      </c>
      <c r="C32" s="21">
        <v>126240</v>
      </c>
      <c r="D32" s="21">
        <v>126240</v>
      </c>
      <c r="E32" s="21">
        <f t="shared" si="0"/>
        <v>0</v>
      </c>
      <c r="F32" s="38"/>
      <c r="G32" s="21"/>
      <c r="H32" s="21"/>
      <c r="I32" s="21"/>
    </row>
    <row r="33" spans="1:9" x14ac:dyDescent="0.55000000000000004">
      <c r="A33" s="2"/>
      <c r="B33" s="38" t="s">
        <v>642</v>
      </c>
      <c r="C33" s="21"/>
      <c r="D33" s="21"/>
      <c r="E33" s="21">
        <f t="shared" si="0"/>
        <v>0</v>
      </c>
      <c r="F33" s="38"/>
      <c r="G33" s="21"/>
      <c r="H33" s="21"/>
      <c r="I33" s="21"/>
    </row>
    <row r="34" spans="1:9" x14ac:dyDescent="0.55000000000000004">
      <c r="A34" s="2"/>
      <c r="B34" s="42" t="s">
        <v>643</v>
      </c>
      <c r="C34" s="23">
        <f>+C35 +C40</f>
        <v>379018972</v>
      </c>
      <c r="D34" s="23">
        <f>+D35 +D40</f>
        <v>397361456</v>
      </c>
      <c r="E34" s="23">
        <f t="shared" si="0"/>
        <v>-18342484</v>
      </c>
      <c r="F34" s="42" t="s">
        <v>644</v>
      </c>
      <c r="G34" s="23">
        <f>+G35+G36+G37+G38+G39+G40+G41+G42+G43+G44+G45</f>
        <v>17072559</v>
      </c>
      <c r="H34" s="23">
        <f>+H35+H36+H37+H38+H39+H40+H41+H42+H43+H44+H45</f>
        <v>17448376</v>
      </c>
      <c r="I34" s="23">
        <f t="shared" ref="I34:I46" si="2">G34-H34</f>
        <v>-375817</v>
      </c>
    </row>
    <row r="35" spans="1:9" x14ac:dyDescent="0.55000000000000004">
      <c r="A35" s="2"/>
      <c r="B35" s="42" t="s">
        <v>645</v>
      </c>
      <c r="C35" s="23">
        <f>+C36+C37+C38+C39</f>
        <v>274104950</v>
      </c>
      <c r="D35" s="23">
        <f>+D36+D37+D38+D39</f>
        <v>285151746</v>
      </c>
      <c r="E35" s="23">
        <f t="shared" si="0"/>
        <v>-11046796</v>
      </c>
      <c r="F35" s="40" t="s">
        <v>646</v>
      </c>
      <c r="G35" s="41">
        <v>6600000</v>
      </c>
      <c r="H35" s="41">
        <v>7700000</v>
      </c>
      <c r="I35" s="41">
        <f t="shared" si="2"/>
        <v>-1100000</v>
      </c>
    </row>
    <row r="36" spans="1:9" x14ac:dyDescent="0.55000000000000004">
      <c r="A36" s="2"/>
      <c r="B36" s="40" t="s">
        <v>647</v>
      </c>
      <c r="C36" s="41">
        <v>35443981</v>
      </c>
      <c r="D36" s="41">
        <v>35443981</v>
      </c>
      <c r="E36" s="41">
        <f t="shared" si="0"/>
        <v>0</v>
      </c>
      <c r="F36" s="38" t="s">
        <v>648</v>
      </c>
      <c r="G36" s="21"/>
      <c r="H36" s="21"/>
      <c r="I36" s="21">
        <f t="shared" si="2"/>
        <v>0</v>
      </c>
    </row>
    <row r="37" spans="1:9" x14ac:dyDescent="0.55000000000000004">
      <c r="A37" s="2"/>
      <c r="B37" s="38" t="s">
        <v>649</v>
      </c>
      <c r="C37" s="21">
        <v>238660969</v>
      </c>
      <c r="D37" s="21">
        <v>249707765</v>
      </c>
      <c r="E37" s="21">
        <f t="shared" si="0"/>
        <v>-11046796</v>
      </c>
      <c r="F37" s="38" t="s">
        <v>650</v>
      </c>
      <c r="G37" s="21"/>
      <c r="H37" s="21"/>
      <c r="I37" s="21">
        <f t="shared" si="2"/>
        <v>0</v>
      </c>
    </row>
    <row r="38" spans="1:9" x14ac:dyDescent="0.55000000000000004">
      <c r="A38" s="2"/>
      <c r="B38" s="38" t="s">
        <v>651</v>
      </c>
      <c r="C38" s="21"/>
      <c r="D38" s="21"/>
      <c r="E38" s="21">
        <f t="shared" si="0"/>
        <v>0</v>
      </c>
      <c r="F38" s="38" t="s">
        <v>652</v>
      </c>
      <c r="G38" s="21"/>
      <c r="H38" s="21"/>
      <c r="I38" s="21">
        <f t="shared" si="2"/>
        <v>0</v>
      </c>
    </row>
    <row r="39" spans="1:9" x14ac:dyDescent="0.55000000000000004">
      <c r="A39" s="2"/>
      <c r="B39" s="38" t="s">
        <v>653</v>
      </c>
      <c r="C39" s="21"/>
      <c r="D39" s="21"/>
      <c r="E39" s="21">
        <f t="shared" si="0"/>
        <v>0</v>
      </c>
      <c r="F39" s="38" t="s">
        <v>706</v>
      </c>
      <c r="G39" s="21"/>
      <c r="H39" s="21"/>
      <c r="I39" s="21">
        <f t="shared" si="2"/>
        <v>0</v>
      </c>
    </row>
    <row r="40" spans="1:9" x14ac:dyDescent="0.55000000000000004">
      <c r="A40" s="2"/>
      <c r="B40" s="42" t="s">
        <v>655</v>
      </c>
      <c r="C40" s="23">
        <f>+C41+C42+C43+C44+C45+C46+C47+C48+C49+C50+C51+C52+C53+C54+C55+C56+C57+C58+C59+C60+C61+C62+C63-ABS(C64)</f>
        <v>104914022</v>
      </c>
      <c r="D40" s="23">
        <f>+D41+D42+D43+D44+D45+D46+D47+D48+D49+D50+D51+D52+D53+D54+D55+D56+D57+D58+D59+D60+D61+D62+D63-ABS(D64)</f>
        <v>112209710</v>
      </c>
      <c r="E40" s="23">
        <f t="shared" si="0"/>
        <v>-7295688</v>
      </c>
      <c r="F40" s="38" t="s">
        <v>715</v>
      </c>
      <c r="G40" s="21"/>
      <c r="H40" s="21"/>
      <c r="I40" s="21">
        <f t="shared" si="2"/>
        <v>0</v>
      </c>
    </row>
    <row r="41" spans="1:9" x14ac:dyDescent="0.55000000000000004">
      <c r="A41" s="2"/>
      <c r="B41" s="40" t="s">
        <v>647</v>
      </c>
      <c r="C41" s="41"/>
      <c r="D41" s="41"/>
      <c r="E41" s="41">
        <f t="shared" si="0"/>
        <v>0</v>
      </c>
      <c r="F41" s="38" t="s">
        <v>654</v>
      </c>
      <c r="G41" s="21">
        <v>10472559</v>
      </c>
      <c r="H41" s="21">
        <v>9748376</v>
      </c>
      <c r="I41" s="21">
        <f t="shared" si="2"/>
        <v>724183</v>
      </c>
    </row>
    <row r="42" spans="1:9" x14ac:dyDescent="0.55000000000000004">
      <c r="A42" s="2"/>
      <c r="B42" s="38" t="s">
        <v>649</v>
      </c>
      <c r="C42" s="21">
        <v>41364717</v>
      </c>
      <c r="D42" s="21">
        <v>45358376</v>
      </c>
      <c r="E42" s="21">
        <f t="shared" si="0"/>
        <v>-3993659</v>
      </c>
      <c r="F42" s="38" t="s">
        <v>656</v>
      </c>
      <c r="G42" s="21"/>
      <c r="H42" s="21"/>
      <c r="I42" s="21">
        <f t="shared" si="2"/>
        <v>0</v>
      </c>
    </row>
    <row r="43" spans="1:9" x14ac:dyDescent="0.55000000000000004">
      <c r="A43" s="2"/>
      <c r="B43" s="38" t="s">
        <v>659</v>
      </c>
      <c r="C43" s="21">
        <v>7007535</v>
      </c>
      <c r="D43" s="21">
        <v>9271294</v>
      </c>
      <c r="E43" s="21">
        <f t="shared" si="0"/>
        <v>-2263759</v>
      </c>
      <c r="F43" s="38" t="s">
        <v>657</v>
      </c>
      <c r="G43" s="21"/>
      <c r="H43" s="21"/>
      <c r="I43" s="21">
        <f t="shared" si="2"/>
        <v>0</v>
      </c>
    </row>
    <row r="44" spans="1:9" x14ac:dyDescent="0.55000000000000004">
      <c r="A44" s="2"/>
      <c r="B44" s="38" t="s">
        <v>661</v>
      </c>
      <c r="C44" s="21"/>
      <c r="D44" s="21"/>
      <c r="E44" s="21">
        <f t="shared" si="0"/>
        <v>0</v>
      </c>
      <c r="F44" s="38" t="s">
        <v>658</v>
      </c>
      <c r="G44" s="21"/>
      <c r="H44" s="21"/>
      <c r="I44" s="21">
        <f t="shared" si="2"/>
        <v>0</v>
      </c>
    </row>
    <row r="45" spans="1:9" x14ac:dyDescent="0.55000000000000004">
      <c r="A45" s="2"/>
      <c r="B45" s="38" t="s">
        <v>663</v>
      </c>
      <c r="C45" s="21">
        <v>378451</v>
      </c>
      <c r="D45" s="21">
        <v>1215764</v>
      </c>
      <c r="E45" s="21">
        <f t="shared" si="0"/>
        <v>-837313</v>
      </c>
      <c r="F45" s="38" t="s">
        <v>660</v>
      </c>
      <c r="G45" s="21"/>
      <c r="H45" s="21"/>
      <c r="I45" s="21">
        <f t="shared" si="2"/>
        <v>0</v>
      </c>
    </row>
    <row r="46" spans="1:9" x14ac:dyDescent="0.55000000000000004">
      <c r="A46" s="2"/>
      <c r="B46" s="38" t="s">
        <v>665</v>
      </c>
      <c r="C46" s="21">
        <v>5365299</v>
      </c>
      <c r="D46" s="21">
        <v>3744899</v>
      </c>
      <c r="E46" s="21">
        <f t="shared" si="0"/>
        <v>1620400</v>
      </c>
      <c r="F46" s="42" t="s">
        <v>662</v>
      </c>
      <c r="G46" s="23">
        <f>+G7 +G34</f>
        <v>33649348</v>
      </c>
      <c r="H46" s="23">
        <f>+H7 +H34</f>
        <v>34545042</v>
      </c>
      <c r="I46" s="23">
        <f t="shared" si="2"/>
        <v>-895694</v>
      </c>
    </row>
    <row r="47" spans="1:9" x14ac:dyDescent="0.55000000000000004">
      <c r="A47" s="2"/>
      <c r="B47" s="38" t="s">
        <v>667</v>
      </c>
      <c r="C47" s="21"/>
      <c r="D47" s="21"/>
      <c r="E47" s="21">
        <f t="shared" si="0"/>
        <v>0</v>
      </c>
      <c r="F47" s="93" t="s">
        <v>664</v>
      </c>
      <c r="G47" s="94"/>
      <c r="H47" s="94"/>
      <c r="I47" s="95"/>
    </row>
    <row r="48" spans="1:9" x14ac:dyDescent="0.55000000000000004">
      <c r="A48" s="2"/>
      <c r="B48" s="38" t="s">
        <v>669</v>
      </c>
      <c r="C48" s="21"/>
      <c r="D48" s="21"/>
      <c r="E48" s="21">
        <f t="shared" si="0"/>
        <v>0</v>
      </c>
      <c r="F48" s="40" t="s">
        <v>666</v>
      </c>
      <c r="G48" s="41">
        <v>118391708</v>
      </c>
      <c r="H48" s="41">
        <v>118391708</v>
      </c>
      <c r="I48" s="41">
        <f t="shared" ref="I48:I55" si="3">G48-H48</f>
        <v>0</v>
      </c>
    </row>
    <row r="49" spans="1:9" x14ac:dyDescent="0.55000000000000004">
      <c r="A49" s="2"/>
      <c r="B49" s="38" t="s">
        <v>671</v>
      </c>
      <c r="C49" s="21">
        <v>229320</v>
      </c>
      <c r="D49" s="21">
        <v>229320</v>
      </c>
      <c r="E49" s="21">
        <f t="shared" si="0"/>
        <v>0</v>
      </c>
      <c r="F49" s="38" t="s">
        <v>668</v>
      </c>
      <c r="G49" s="21">
        <v>158877256</v>
      </c>
      <c r="H49" s="21">
        <v>166807594</v>
      </c>
      <c r="I49" s="21">
        <f t="shared" si="3"/>
        <v>-7930338</v>
      </c>
    </row>
    <row r="50" spans="1:9" x14ac:dyDescent="0.55000000000000004">
      <c r="A50" s="2"/>
      <c r="B50" s="38" t="s">
        <v>673</v>
      </c>
      <c r="C50" s="21"/>
      <c r="D50" s="21">
        <v>45540</v>
      </c>
      <c r="E50" s="21">
        <f t="shared" si="0"/>
        <v>-45540</v>
      </c>
      <c r="F50" s="38" t="s">
        <v>670</v>
      </c>
      <c r="G50" s="21">
        <f>+G51+G52+G53</f>
        <v>40096141</v>
      </c>
      <c r="H50" s="21">
        <f>+H51+H52+H53</f>
        <v>42596141</v>
      </c>
      <c r="I50" s="21">
        <f t="shared" si="3"/>
        <v>-2500000</v>
      </c>
    </row>
    <row r="51" spans="1:9" x14ac:dyDescent="0.55000000000000004">
      <c r="A51" s="2"/>
      <c r="B51" s="38" t="s">
        <v>675</v>
      </c>
      <c r="C51" s="21"/>
      <c r="D51" s="21"/>
      <c r="E51" s="21">
        <f t="shared" si="0"/>
        <v>0</v>
      </c>
      <c r="F51" s="38" t="s">
        <v>672</v>
      </c>
      <c r="G51" s="21">
        <v>38146141</v>
      </c>
      <c r="H51" s="21">
        <v>38146141</v>
      </c>
      <c r="I51" s="21">
        <f t="shared" si="3"/>
        <v>0</v>
      </c>
    </row>
    <row r="52" spans="1:9" x14ac:dyDescent="0.55000000000000004">
      <c r="A52" s="2"/>
      <c r="B52" s="38" t="s">
        <v>653</v>
      </c>
      <c r="C52" s="21"/>
      <c r="D52" s="21"/>
      <c r="E52" s="21">
        <f t="shared" si="0"/>
        <v>0</v>
      </c>
      <c r="F52" s="38" t="s">
        <v>674</v>
      </c>
      <c r="G52" s="21">
        <v>1950000</v>
      </c>
      <c r="H52" s="21">
        <v>4450000</v>
      </c>
      <c r="I52" s="21">
        <f t="shared" si="3"/>
        <v>-2500000</v>
      </c>
    </row>
    <row r="53" spans="1:9" x14ac:dyDescent="0.55000000000000004">
      <c r="A53" s="2"/>
      <c r="B53" s="38" t="s">
        <v>678</v>
      </c>
      <c r="C53" s="21"/>
      <c r="D53" s="21"/>
      <c r="E53" s="21">
        <f t="shared" si="0"/>
        <v>0</v>
      </c>
      <c r="F53" s="38" t="s">
        <v>676</v>
      </c>
      <c r="G53" s="21"/>
      <c r="H53" s="21"/>
      <c r="I53" s="21">
        <f t="shared" si="3"/>
        <v>0</v>
      </c>
    </row>
    <row r="54" spans="1:9" x14ac:dyDescent="0.55000000000000004">
      <c r="A54" s="2"/>
      <c r="B54" s="38" t="s">
        <v>702</v>
      </c>
      <c r="C54" s="21"/>
      <c r="D54" s="21"/>
      <c r="E54" s="21">
        <f t="shared" si="0"/>
        <v>0</v>
      </c>
      <c r="F54" s="38" t="s">
        <v>677</v>
      </c>
      <c r="G54" s="21">
        <v>145552827</v>
      </c>
      <c r="H54" s="21">
        <v>161495247</v>
      </c>
      <c r="I54" s="21">
        <f t="shared" si="3"/>
        <v>-15942420</v>
      </c>
    </row>
    <row r="55" spans="1:9" x14ac:dyDescent="0.55000000000000004">
      <c r="A55" s="2"/>
      <c r="B55" s="38" t="s">
        <v>712</v>
      </c>
      <c r="C55" s="21"/>
      <c r="D55" s="21"/>
      <c r="E55" s="21">
        <f t="shared" si="0"/>
        <v>0</v>
      </c>
      <c r="F55" s="38" t="s">
        <v>679</v>
      </c>
      <c r="G55" s="21">
        <v>-18442420</v>
      </c>
      <c r="H55" s="21">
        <v>-15675344</v>
      </c>
      <c r="I55" s="21">
        <f t="shared" si="3"/>
        <v>-2767076</v>
      </c>
    </row>
    <row r="56" spans="1:9" x14ac:dyDescent="0.55000000000000004">
      <c r="A56" s="2"/>
      <c r="B56" s="38" t="s">
        <v>680</v>
      </c>
      <c r="C56" s="21">
        <v>10472559</v>
      </c>
      <c r="D56" s="21">
        <v>9748376</v>
      </c>
      <c r="E56" s="21">
        <f t="shared" si="0"/>
        <v>724183</v>
      </c>
      <c r="F56" s="38"/>
      <c r="G56" s="21"/>
      <c r="H56" s="21"/>
      <c r="I56" s="21"/>
    </row>
    <row r="57" spans="1:9" x14ac:dyDescent="0.55000000000000004">
      <c r="A57" s="2"/>
      <c r="B57" s="38" t="s">
        <v>681</v>
      </c>
      <c r="C57" s="21"/>
      <c r="D57" s="21"/>
      <c r="E57" s="21">
        <f t="shared" si="0"/>
        <v>0</v>
      </c>
      <c r="F57" s="38"/>
      <c r="G57" s="21"/>
      <c r="H57" s="21"/>
      <c r="I57" s="21"/>
    </row>
    <row r="58" spans="1:9" x14ac:dyDescent="0.55000000000000004">
      <c r="A58" s="2"/>
      <c r="B58" s="38" t="s">
        <v>682</v>
      </c>
      <c r="C58" s="21">
        <v>38146141</v>
      </c>
      <c r="D58" s="21">
        <v>38146141</v>
      </c>
      <c r="E58" s="21">
        <f t="shared" si="0"/>
        <v>0</v>
      </c>
      <c r="F58" s="38"/>
      <c r="G58" s="21"/>
      <c r="H58" s="21"/>
      <c r="I58" s="21"/>
    </row>
    <row r="59" spans="1:9" x14ac:dyDescent="0.55000000000000004">
      <c r="A59" s="2"/>
      <c r="B59" s="38" t="s">
        <v>683</v>
      </c>
      <c r="C59" s="21"/>
      <c r="D59" s="21"/>
      <c r="E59" s="21">
        <f t="shared" si="0"/>
        <v>0</v>
      </c>
      <c r="F59" s="38"/>
      <c r="G59" s="21"/>
      <c r="H59" s="21"/>
      <c r="I59" s="21"/>
    </row>
    <row r="60" spans="1:9" x14ac:dyDescent="0.55000000000000004">
      <c r="A60" s="2"/>
      <c r="B60" s="38" t="s">
        <v>684</v>
      </c>
      <c r="C60" s="21"/>
      <c r="D60" s="21"/>
      <c r="E60" s="21">
        <f t="shared" si="0"/>
        <v>0</v>
      </c>
      <c r="F60" s="38"/>
      <c r="G60" s="21"/>
      <c r="H60" s="21"/>
      <c r="I60" s="21"/>
    </row>
    <row r="61" spans="1:9" x14ac:dyDescent="0.55000000000000004">
      <c r="A61" s="2"/>
      <c r="B61" s="38" t="s">
        <v>685</v>
      </c>
      <c r="C61" s="21">
        <v>1950000</v>
      </c>
      <c r="D61" s="21">
        <v>4450000</v>
      </c>
      <c r="E61" s="21">
        <f t="shared" si="0"/>
        <v>-2500000</v>
      </c>
      <c r="F61" s="38"/>
      <c r="G61" s="21"/>
      <c r="H61" s="21"/>
      <c r="I61" s="21"/>
    </row>
    <row r="62" spans="1:9" x14ac:dyDescent="0.55000000000000004">
      <c r="A62" s="2"/>
      <c r="B62" s="38" t="s">
        <v>686</v>
      </c>
      <c r="C62" s="21"/>
      <c r="D62" s="21"/>
      <c r="E62" s="21">
        <f t="shared" si="0"/>
        <v>0</v>
      </c>
      <c r="F62" s="38"/>
      <c r="G62" s="21"/>
      <c r="H62" s="21"/>
      <c r="I62" s="21"/>
    </row>
    <row r="63" spans="1:9" x14ac:dyDescent="0.55000000000000004">
      <c r="A63" s="2"/>
      <c r="B63" s="38" t="s">
        <v>687</v>
      </c>
      <c r="C63" s="21"/>
      <c r="D63" s="21"/>
      <c r="E63" s="21">
        <f t="shared" si="0"/>
        <v>0</v>
      </c>
      <c r="F63" s="51"/>
      <c r="G63" s="52"/>
      <c r="H63" s="52"/>
      <c r="I63" s="52"/>
    </row>
    <row r="64" spans="1:9" x14ac:dyDescent="0.55000000000000004">
      <c r="A64" s="2"/>
      <c r="B64" s="51" t="s">
        <v>642</v>
      </c>
      <c r="C64" s="52"/>
      <c r="D64" s="52"/>
      <c r="E64" s="52">
        <f t="shared" si="0"/>
        <v>0</v>
      </c>
      <c r="F64" s="42" t="s">
        <v>688</v>
      </c>
      <c r="G64" s="23">
        <f>+G48 +G49 +G50 +G54</f>
        <v>462917932</v>
      </c>
      <c r="H64" s="23">
        <f>+H48 +H49 +H50 +H54</f>
        <v>489290690</v>
      </c>
      <c r="I64" s="23">
        <f t="shared" ref="I64:I65" si="4">G64-H64</f>
        <v>-26372758</v>
      </c>
    </row>
    <row r="65" spans="1:9" x14ac:dyDescent="0.55000000000000004">
      <c r="A65" s="2"/>
      <c r="B65" s="42" t="s">
        <v>689</v>
      </c>
      <c r="C65" s="23">
        <f>+C7 +C34</f>
        <v>496567280</v>
      </c>
      <c r="D65" s="23">
        <f>+D7 +D34</f>
        <v>523835732</v>
      </c>
      <c r="E65" s="23">
        <f t="shared" si="0"/>
        <v>-27268452</v>
      </c>
      <c r="F65" s="13" t="s">
        <v>690</v>
      </c>
      <c r="G65" s="15">
        <f>+G46 +G64</f>
        <v>496567280</v>
      </c>
      <c r="H65" s="15">
        <f>+H46 +H64</f>
        <v>523835732</v>
      </c>
      <c r="I65" s="15">
        <f t="shared" si="4"/>
        <v>-27268452</v>
      </c>
    </row>
  </sheetData>
  <mergeCells count="5">
    <mergeCell ref="B2:I2"/>
    <mergeCell ref="B3:I3"/>
    <mergeCell ref="B5:E5"/>
    <mergeCell ref="F5:I5"/>
    <mergeCell ref="F47:I47"/>
  </mergeCells>
  <phoneticPr fontId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A401-77B1-4933-97C6-52C2A8CFBADE}">
  <dimension ref="A1:I65"/>
  <sheetViews>
    <sheetView topLeftCell="C1" workbookViewId="0">
      <selection sqref="A1:XFD1048576"/>
    </sheetView>
  </sheetViews>
  <sheetFormatPr defaultRowHeight="18" x14ac:dyDescent="0.55000000000000004"/>
  <cols>
    <col min="1" max="1" width="1.5" customWidth="1"/>
    <col min="2" max="2" width="31.08203125" customWidth="1"/>
    <col min="3" max="5" width="20.75" customWidth="1"/>
    <col min="6" max="6" width="31.08203125" customWidth="1"/>
    <col min="7" max="9" width="20.75" customWidth="1"/>
  </cols>
  <sheetData>
    <row r="1" spans="1:9" ht="22" x14ac:dyDescent="0.55000000000000004">
      <c r="A1" s="2"/>
      <c r="B1" s="1"/>
      <c r="C1" s="2"/>
      <c r="D1" s="2"/>
      <c r="E1" s="2"/>
      <c r="F1" s="2"/>
      <c r="G1" s="2"/>
      <c r="H1" s="3"/>
      <c r="I1" s="3" t="s">
        <v>716</v>
      </c>
    </row>
    <row r="2" spans="1:9" ht="22" x14ac:dyDescent="0.55000000000000004">
      <c r="A2" s="2"/>
      <c r="B2" s="69" t="s">
        <v>719</v>
      </c>
      <c r="C2" s="69"/>
      <c r="D2" s="69"/>
      <c r="E2" s="69"/>
      <c r="F2" s="69"/>
      <c r="G2" s="69"/>
      <c r="H2" s="69"/>
      <c r="I2" s="69"/>
    </row>
    <row r="3" spans="1:9" ht="22" x14ac:dyDescent="0.55000000000000004">
      <c r="A3" s="2"/>
      <c r="B3" s="70" t="s">
        <v>595</v>
      </c>
      <c r="C3" s="70"/>
      <c r="D3" s="70"/>
      <c r="E3" s="70"/>
      <c r="F3" s="70"/>
      <c r="G3" s="70"/>
      <c r="H3" s="70"/>
      <c r="I3" s="70"/>
    </row>
    <row r="4" spans="1:9" x14ac:dyDescent="0.55000000000000004">
      <c r="A4" s="2"/>
      <c r="B4" s="4"/>
      <c r="C4" s="2"/>
      <c r="D4" s="2"/>
      <c r="E4" s="2"/>
      <c r="F4" s="2"/>
      <c r="G4" s="2"/>
      <c r="H4" s="2"/>
      <c r="I4" s="49" t="s">
        <v>3</v>
      </c>
    </row>
    <row r="5" spans="1:9" x14ac:dyDescent="0.55000000000000004">
      <c r="A5" s="2"/>
      <c r="B5" s="90" t="s">
        <v>596</v>
      </c>
      <c r="C5" s="91"/>
      <c r="D5" s="91"/>
      <c r="E5" s="92"/>
      <c r="F5" s="90" t="s">
        <v>597</v>
      </c>
      <c r="G5" s="91"/>
      <c r="H5" s="91"/>
      <c r="I5" s="92"/>
    </row>
    <row r="6" spans="1:9" x14ac:dyDescent="0.55000000000000004">
      <c r="A6" s="2"/>
      <c r="B6" s="5"/>
      <c r="C6" s="5" t="s">
        <v>598</v>
      </c>
      <c r="D6" s="5" t="s">
        <v>599</v>
      </c>
      <c r="E6" s="5" t="s">
        <v>600</v>
      </c>
      <c r="F6" s="50"/>
      <c r="G6" s="5" t="s">
        <v>598</v>
      </c>
      <c r="H6" s="5" t="s">
        <v>599</v>
      </c>
      <c r="I6" s="5" t="s">
        <v>600</v>
      </c>
    </row>
    <row r="7" spans="1:9" x14ac:dyDescent="0.55000000000000004">
      <c r="A7" s="2"/>
      <c r="B7" s="42" t="s">
        <v>601</v>
      </c>
      <c r="C7" s="23">
        <f>+C8+C9+C10+C11+C12+C13+C14+C15+C16+C17+C18+C19+C20+C21+C22+C23+C24+C25+C26+C27+C28+C29+C30+C31+C32-ABS(C33)</f>
        <v>27629269</v>
      </c>
      <c r="D7" s="23">
        <f>+D8+D9+D10+D11+D12+D13+D14+D15+D16+D17+D18+D19+D20+D21+D22+D23+D24+D25+D26+D27+D28+D29+D30+D31+D32-ABS(D33)</f>
        <v>27183024</v>
      </c>
      <c r="E7" s="23">
        <f>C7-D7</f>
        <v>446245</v>
      </c>
      <c r="F7" s="42" t="s">
        <v>602</v>
      </c>
      <c r="G7" s="23">
        <f>+G8+G9+G10+G11+G12+G13+G14+G15+G16+G17+G18+G19+G20+G21+G22+G23+G24+G25+G26+G27+G28+G29</f>
        <v>10263011</v>
      </c>
      <c r="H7" s="23">
        <f>+H8+H9+H10+H11+H12+H13+H14+H15+H16+H17+H18+H19+H20+H21+H22+H23+H24+H25+H26+H27+H28+H29</f>
        <v>9914640</v>
      </c>
      <c r="I7" s="23">
        <f>G7-H7</f>
        <v>348371</v>
      </c>
    </row>
    <row r="8" spans="1:9" x14ac:dyDescent="0.55000000000000004">
      <c r="A8" s="2"/>
      <c r="B8" s="40" t="s">
        <v>603</v>
      </c>
      <c r="C8" s="41">
        <v>18984041</v>
      </c>
      <c r="D8" s="41">
        <v>18887896</v>
      </c>
      <c r="E8" s="41">
        <f t="shared" ref="E8:E65" si="0">C8-D8</f>
        <v>96145</v>
      </c>
      <c r="F8" s="40" t="s">
        <v>604</v>
      </c>
      <c r="G8" s="41"/>
      <c r="H8" s="41"/>
      <c r="I8" s="41">
        <f t="shared" ref="I8:I29" si="1">G8-H8</f>
        <v>0</v>
      </c>
    </row>
    <row r="9" spans="1:9" x14ac:dyDescent="0.55000000000000004">
      <c r="A9" s="2"/>
      <c r="B9" s="38" t="s">
        <v>605</v>
      </c>
      <c r="C9" s="21"/>
      <c r="D9" s="21"/>
      <c r="E9" s="21">
        <f t="shared" si="0"/>
        <v>0</v>
      </c>
      <c r="F9" s="38" t="s">
        <v>606</v>
      </c>
      <c r="G9" s="21">
        <v>224042</v>
      </c>
      <c r="H9" s="21">
        <v>381749</v>
      </c>
      <c r="I9" s="21">
        <f t="shared" si="1"/>
        <v>-157707</v>
      </c>
    </row>
    <row r="10" spans="1:9" x14ac:dyDescent="0.55000000000000004">
      <c r="A10" s="2"/>
      <c r="B10" s="38" t="s">
        <v>607</v>
      </c>
      <c r="C10" s="21">
        <v>8625584</v>
      </c>
      <c r="D10" s="21">
        <v>8271164</v>
      </c>
      <c r="E10" s="21">
        <f t="shared" si="0"/>
        <v>354420</v>
      </c>
      <c r="F10" s="38" t="s">
        <v>608</v>
      </c>
      <c r="G10" s="21"/>
      <c r="H10" s="21"/>
      <c r="I10" s="21">
        <f t="shared" si="1"/>
        <v>0</v>
      </c>
    </row>
    <row r="11" spans="1:9" x14ac:dyDescent="0.55000000000000004">
      <c r="A11" s="2"/>
      <c r="B11" s="38" t="s">
        <v>609</v>
      </c>
      <c r="C11" s="21"/>
      <c r="D11" s="21"/>
      <c r="E11" s="21">
        <f t="shared" si="0"/>
        <v>0</v>
      </c>
      <c r="F11" s="38" t="s">
        <v>610</v>
      </c>
      <c r="G11" s="21"/>
      <c r="H11" s="21"/>
      <c r="I11" s="21">
        <f t="shared" si="1"/>
        <v>0</v>
      </c>
    </row>
    <row r="12" spans="1:9" x14ac:dyDescent="0.55000000000000004">
      <c r="A12" s="2"/>
      <c r="B12" s="38" t="s">
        <v>611</v>
      </c>
      <c r="C12" s="21"/>
      <c r="D12" s="21"/>
      <c r="E12" s="21">
        <f t="shared" si="0"/>
        <v>0</v>
      </c>
      <c r="F12" s="38" t="s">
        <v>612</v>
      </c>
      <c r="G12" s="21"/>
      <c r="H12" s="21"/>
      <c r="I12" s="21">
        <f t="shared" si="1"/>
        <v>0</v>
      </c>
    </row>
    <row r="13" spans="1:9" x14ac:dyDescent="0.55000000000000004">
      <c r="A13" s="2"/>
      <c r="B13" s="38" t="s">
        <v>613</v>
      </c>
      <c r="C13" s="21"/>
      <c r="D13" s="21"/>
      <c r="E13" s="21">
        <f t="shared" si="0"/>
        <v>0</v>
      </c>
      <c r="F13" s="38" t="s">
        <v>614</v>
      </c>
      <c r="G13" s="21"/>
      <c r="H13" s="21"/>
      <c r="I13" s="21">
        <f t="shared" si="1"/>
        <v>0</v>
      </c>
    </row>
    <row r="14" spans="1:9" x14ac:dyDescent="0.55000000000000004">
      <c r="A14" s="2"/>
      <c r="B14" s="38" t="s">
        <v>615</v>
      </c>
      <c r="C14" s="21"/>
      <c r="D14" s="21"/>
      <c r="E14" s="21">
        <f t="shared" si="0"/>
        <v>0</v>
      </c>
      <c r="F14" s="38" t="s">
        <v>616</v>
      </c>
      <c r="G14" s="21"/>
      <c r="H14" s="21"/>
      <c r="I14" s="21">
        <f t="shared" si="1"/>
        <v>0</v>
      </c>
    </row>
    <row r="15" spans="1:9" x14ac:dyDescent="0.55000000000000004">
      <c r="A15" s="2"/>
      <c r="B15" s="38" t="s">
        <v>617</v>
      </c>
      <c r="C15" s="21"/>
      <c r="D15" s="21"/>
      <c r="E15" s="21">
        <f t="shared" si="0"/>
        <v>0</v>
      </c>
      <c r="F15" s="38" t="s">
        <v>618</v>
      </c>
      <c r="G15" s="21"/>
      <c r="H15" s="21"/>
      <c r="I15" s="21">
        <f t="shared" si="1"/>
        <v>0</v>
      </c>
    </row>
    <row r="16" spans="1:9" x14ac:dyDescent="0.55000000000000004">
      <c r="A16" s="2"/>
      <c r="B16" s="38" t="s">
        <v>619</v>
      </c>
      <c r="C16" s="21"/>
      <c r="D16" s="21"/>
      <c r="E16" s="21">
        <f t="shared" si="0"/>
        <v>0</v>
      </c>
      <c r="F16" s="38" t="s">
        <v>620</v>
      </c>
      <c r="G16" s="21"/>
      <c r="H16" s="21"/>
      <c r="I16" s="21">
        <f t="shared" si="1"/>
        <v>0</v>
      </c>
    </row>
    <row r="17" spans="1:9" x14ac:dyDescent="0.55000000000000004">
      <c r="A17" s="2"/>
      <c r="B17" s="38" t="s">
        <v>621</v>
      </c>
      <c r="C17" s="21"/>
      <c r="D17" s="21"/>
      <c r="E17" s="21">
        <f t="shared" si="0"/>
        <v>0</v>
      </c>
      <c r="F17" s="38" t="s">
        <v>704</v>
      </c>
      <c r="G17" s="21"/>
      <c r="H17" s="21"/>
      <c r="I17" s="21">
        <f t="shared" si="1"/>
        <v>0</v>
      </c>
    </row>
    <row r="18" spans="1:9" x14ac:dyDescent="0.55000000000000004">
      <c r="A18" s="2"/>
      <c r="B18" s="38" t="s">
        <v>623</v>
      </c>
      <c r="C18" s="21"/>
      <c r="D18" s="21"/>
      <c r="E18" s="21">
        <f t="shared" si="0"/>
        <v>0</v>
      </c>
      <c r="F18" s="38" t="s">
        <v>713</v>
      </c>
      <c r="G18" s="21"/>
      <c r="H18" s="21"/>
      <c r="I18" s="21">
        <f t="shared" si="1"/>
        <v>0</v>
      </c>
    </row>
    <row r="19" spans="1:9" x14ac:dyDescent="0.55000000000000004">
      <c r="A19" s="2"/>
      <c r="B19" s="38" t="s">
        <v>625</v>
      </c>
      <c r="C19" s="21"/>
      <c r="D19" s="21"/>
      <c r="E19" s="21">
        <f t="shared" si="0"/>
        <v>0</v>
      </c>
      <c r="F19" s="38" t="s">
        <v>622</v>
      </c>
      <c r="G19" s="21"/>
      <c r="H19" s="21"/>
      <c r="I19" s="21">
        <f t="shared" si="1"/>
        <v>0</v>
      </c>
    </row>
    <row r="20" spans="1:9" x14ac:dyDescent="0.55000000000000004">
      <c r="A20" s="2"/>
      <c r="B20" s="38" t="s">
        <v>627</v>
      </c>
      <c r="C20" s="21"/>
      <c r="D20" s="21"/>
      <c r="E20" s="21">
        <f t="shared" si="0"/>
        <v>0</v>
      </c>
      <c r="F20" s="38" t="s">
        <v>624</v>
      </c>
      <c r="G20" s="21"/>
      <c r="H20" s="21"/>
      <c r="I20" s="21">
        <f t="shared" si="1"/>
        <v>0</v>
      </c>
    </row>
    <row r="21" spans="1:9" x14ac:dyDescent="0.55000000000000004">
      <c r="A21" s="2"/>
      <c r="B21" s="38" t="s">
        <v>629</v>
      </c>
      <c r="C21" s="21"/>
      <c r="D21" s="21"/>
      <c r="E21" s="21">
        <f t="shared" si="0"/>
        <v>0</v>
      </c>
      <c r="F21" s="38" t="s">
        <v>626</v>
      </c>
      <c r="G21" s="21"/>
      <c r="H21" s="21">
        <v>493922</v>
      </c>
      <c r="I21" s="21">
        <f t="shared" si="1"/>
        <v>-493922</v>
      </c>
    </row>
    <row r="22" spans="1:9" x14ac:dyDescent="0.55000000000000004">
      <c r="A22" s="2"/>
      <c r="B22" s="38" t="s">
        <v>631</v>
      </c>
      <c r="C22" s="21"/>
      <c r="D22" s="21"/>
      <c r="E22" s="21">
        <f t="shared" si="0"/>
        <v>0</v>
      </c>
      <c r="F22" s="38" t="s">
        <v>628</v>
      </c>
      <c r="G22" s="21">
        <v>38969</v>
      </c>
      <c r="H22" s="21">
        <v>38969</v>
      </c>
      <c r="I22" s="21">
        <f t="shared" si="1"/>
        <v>0</v>
      </c>
    </row>
    <row r="23" spans="1:9" x14ac:dyDescent="0.55000000000000004">
      <c r="A23" s="2"/>
      <c r="B23" s="38" t="s">
        <v>633</v>
      </c>
      <c r="C23" s="21"/>
      <c r="D23" s="21"/>
      <c r="E23" s="21">
        <f t="shared" si="0"/>
        <v>0</v>
      </c>
      <c r="F23" s="38" t="s">
        <v>630</v>
      </c>
      <c r="G23" s="21"/>
      <c r="H23" s="21"/>
      <c r="I23" s="21">
        <f t="shared" si="1"/>
        <v>0</v>
      </c>
    </row>
    <row r="24" spans="1:9" x14ac:dyDescent="0.55000000000000004">
      <c r="A24" s="2"/>
      <c r="B24" s="38" t="s">
        <v>635</v>
      </c>
      <c r="C24" s="21">
        <v>19644</v>
      </c>
      <c r="D24" s="21">
        <v>23964</v>
      </c>
      <c r="E24" s="21">
        <f t="shared" si="0"/>
        <v>-4320</v>
      </c>
      <c r="F24" s="38" t="s">
        <v>632</v>
      </c>
      <c r="G24" s="21"/>
      <c r="H24" s="21"/>
      <c r="I24" s="21">
        <f t="shared" si="1"/>
        <v>0</v>
      </c>
    </row>
    <row r="25" spans="1:9" x14ac:dyDescent="0.55000000000000004">
      <c r="A25" s="2"/>
      <c r="B25" s="38" t="s">
        <v>637</v>
      </c>
      <c r="C25" s="21"/>
      <c r="D25" s="21"/>
      <c r="E25" s="21">
        <f t="shared" si="0"/>
        <v>0</v>
      </c>
      <c r="F25" s="38" t="s">
        <v>705</v>
      </c>
      <c r="G25" s="21"/>
      <c r="H25" s="21"/>
      <c r="I25" s="21">
        <f t="shared" si="1"/>
        <v>0</v>
      </c>
    </row>
    <row r="26" spans="1:9" x14ac:dyDescent="0.55000000000000004">
      <c r="A26" s="2"/>
      <c r="B26" s="38" t="s">
        <v>700</v>
      </c>
      <c r="C26" s="21"/>
      <c r="D26" s="21"/>
      <c r="E26" s="21">
        <f t="shared" si="0"/>
        <v>0</v>
      </c>
      <c r="F26" s="38" t="s">
        <v>714</v>
      </c>
      <c r="G26" s="21">
        <v>10000000</v>
      </c>
      <c r="H26" s="21">
        <v>9000000</v>
      </c>
      <c r="I26" s="21">
        <f t="shared" si="1"/>
        <v>1000000</v>
      </c>
    </row>
    <row r="27" spans="1:9" x14ac:dyDescent="0.55000000000000004">
      <c r="A27" s="2"/>
      <c r="B27" s="38" t="s">
        <v>710</v>
      </c>
      <c r="C27" s="21"/>
      <c r="D27" s="21"/>
      <c r="E27" s="21">
        <f t="shared" si="0"/>
        <v>0</v>
      </c>
      <c r="F27" s="38" t="s">
        <v>634</v>
      </c>
      <c r="G27" s="21"/>
      <c r="H27" s="21"/>
      <c r="I27" s="21">
        <f t="shared" si="1"/>
        <v>0</v>
      </c>
    </row>
    <row r="28" spans="1:9" x14ac:dyDescent="0.55000000000000004">
      <c r="A28" s="2"/>
      <c r="B28" s="38" t="s">
        <v>639</v>
      </c>
      <c r="C28" s="21"/>
      <c r="D28" s="21"/>
      <c r="E28" s="21">
        <f t="shared" si="0"/>
        <v>0</v>
      </c>
      <c r="F28" s="38" t="s">
        <v>636</v>
      </c>
      <c r="G28" s="21"/>
      <c r="H28" s="21"/>
      <c r="I28" s="21">
        <f t="shared" si="1"/>
        <v>0</v>
      </c>
    </row>
    <row r="29" spans="1:9" x14ac:dyDescent="0.55000000000000004">
      <c r="A29" s="2"/>
      <c r="B29" s="38" t="s">
        <v>701</v>
      </c>
      <c r="C29" s="21"/>
      <c r="D29" s="21"/>
      <c r="E29" s="21">
        <f t="shared" si="0"/>
        <v>0</v>
      </c>
      <c r="F29" s="38" t="s">
        <v>638</v>
      </c>
      <c r="G29" s="21"/>
      <c r="H29" s="21"/>
      <c r="I29" s="21">
        <f t="shared" si="1"/>
        <v>0</v>
      </c>
    </row>
    <row r="30" spans="1:9" x14ac:dyDescent="0.55000000000000004">
      <c r="A30" s="2"/>
      <c r="B30" s="38" t="s">
        <v>711</v>
      </c>
      <c r="C30" s="21"/>
      <c r="D30" s="21"/>
      <c r="E30" s="21">
        <f t="shared" si="0"/>
        <v>0</v>
      </c>
      <c r="F30" s="38"/>
      <c r="G30" s="21"/>
      <c r="H30" s="21"/>
      <c r="I30" s="21"/>
    </row>
    <row r="31" spans="1:9" x14ac:dyDescent="0.55000000000000004">
      <c r="A31" s="2"/>
      <c r="B31" s="38" t="s">
        <v>640</v>
      </c>
      <c r="C31" s="21"/>
      <c r="D31" s="21"/>
      <c r="E31" s="21">
        <f t="shared" si="0"/>
        <v>0</v>
      </c>
      <c r="F31" s="38"/>
      <c r="G31" s="21"/>
      <c r="H31" s="21"/>
      <c r="I31" s="21"/>
    </row>
    <row r="32" spans="1:9" x14ac:dyDescent="0.55000000000000004">
      <c r="A32" s="2"/>
      <c r="B32" s="38" t="s">
        <v>641</v>
      </c>
      <c r="C32" s="21"/>
      <c r="D32" s="21"/>
      <c r="E32" s="21">
        <f t="shared" si="0"/>
        <v>0</v>
      </c>
      <c r="F32" s="38"/>
      <c r="G32" s="21"/>
      <c r="H32" s="21"/>
      <c r="I32" s="21"/>
    </row>
    <row r="33" spans="1:9" x14ac:dyDescent="0.55000000000000004">
      <c r="A33" s="2"/>
      <c r="B33" s="38" t="s">
        <v>642</v>
      </c>
      <c r="C33" s="21"/>
      <c r="D33" s="21"/>
      <c r="E33" s="21">
        <f t="shared" si="0"/>
        <v>0</v>
      </c>
      <c r="F33" s="38"/>
      <c r="G33" s="21"/>
      <c r="H33" s="21"/>
      <c r="I33" s="21"/>
    </row>
    <row r="34" spans="1:9" x14ac:dyDescent="0.55000000000000004">
      <c r="A34" s="2"/>
      <c r="B34" s="42" t="s">
        <v>643</v>
      </c>
      <c r="C34" s="23">
        <f>+C35 +C40</f>
        <v>72241242</v>
      </c>
      <c r="D34" s="23">
        <f>+D35 +D40</f>
        <v>70574565</v>
      </c>
      <c r="E34" s="23">
        <f t="shared" si="0"/>
        <v>1666677</v>
      </c>
      <c r="F34" s="42" t="s">
        <v>644</v>
      </c>
      <c r="G34" s="23">
        <f>+G35+G36+G37+G38+G39+G40+G41+G42+G43+G44+G45</f>
        <v>7287210</v>
      </c>
      <c r="H34" s="23">
        <f>+H35+H36+H37+H38+H39+H40+H41+H42+H43+H44+H45</f>
        <v>6963012</v>
      </c>
      <c r="I34" s="23">
        <f t="shared" ref="I34:I46" si="2">G34-H34</f>
        <v>324198</v>
      </c>
    </row>
    <row r="35" spans="1:9" x14ac:dyDescent="0.55000000000000004">
      <c r="A35" s="2"/>
      <c r="B35" s="42" t="s">
        <v>645</v>
      </c>
      <c r="C35" s="23">
        <f>+C36+C37+C38+C39</f>
        <v>2915002</v>
      </c>
      <c r="D35" s="23">
        <f>+D36+D37+D38+D39</f>
        <v>3450528</v>
      </c>
      <c r="E35" s="23">
        <f t="shared" si="0"/>
        <v>-535526</v>
      </c>
      <c r="F35" s="40" t="s">
        <v>646</v>
      </c>
      <c r="G35" s="41"/>
      <c r="H35" s="41"/>
      <c r="I35" s="41">
        <f t="shared" si="2"/>
        <v>0</v>
      </c>
    </row>
    <row r="36" spans="1:9" x14ac:dyDescent="0.55000000000000004">
      <c r="A36" s="2"/>
      <c r="B36" s="40" t="s">
        <v>647</v>
      </c>
      <c r="C36" s="41"/>
      <c r="D36" s="41"/>
      <c r="E36" s="41">
        <f t="shared" si="0"/>
        <v>0</v>
      </c>
      <c r="F36" s="38" t="s">
        <v>648</v>
      </c>
      <c r="G36" s="21"/>
      <c r="H36" s="21"/>
      <c r="I36" s="21">
        <f t="shared" si="2"/>
        <v>0</v>
      </c>
    </row>
    <row r="37" spans="1:9" x14ac:dyDescent="0.55000000000000004">
      <c r="A37" s="2"/>
      <c r="B37" s="38" t="s">
        <v>649</v>
      </c>
      <c r="C37" s="21">
        <v>2915002</v>
      </c>
      <c r="D37" s="21">
        <v>3450528</v>
      </c>
      <c r="E37" s="21">
        <f t="shared" si="0"/>
        <v>-535526</v>
      </c>
      <c r="F37" s="38" t="s">
        <v>650</v>
      </c>
      <c r="G37" s="21"/>
      <c r="H37" s="21"/>
      <c r="I37" s="21">
        <f t="shared" si="2"/>
        <v>0</v>
      </c>
    </row>
    <row r="38" spans="1:9" x14ac:dyDescent="0.55000000000000004">
      <c r="A38" s="2"/>
      <c r="B38" s="38" t="s">
        <v>651</v>
      </c>
      <c r="C38" s="21"/>
      <c r="D38" s="21"/>
      <c r="E38" s="21">
        <f t="shared" si="0"/>
        <v>0</v>
      </c>
      <c r="F38" s="38" t="s">
        <v>652</v>
      </c>
      <c r="G38" s="21"/>
      <c r="H38" s="21"/>
      <c r="I38" s="21">
        <f t="shared" si="2"/>
        <v>0</v>
      </c>
    </row>
    <row r="39" spans="1:9" x14ac:dyDescent="0.55000000000000004">
      <c r="A39" s="2"/>
      <c r="B39" s="38" t="s">
        <v>653</v>
      </c>
      <c r="C39" s="21"/>
      <c r="D39" s="21"/>
      <c r="E39" s="21">
        <f t="shared" si="0"/>
        <v>0</v>
      </c>
      <c r="F39" s="38" t="s">
        <v>706</v>
      </c>
      <c r="G39" s="21"/>
      <c r="H39" s="21"/>
      <c r="I39" s="21">
        <f t="shared" si="2"/>
        <v>0</v>
      </c>
    </row>
    <row r="40" spans="1:9" x14ac:dyDescent="0.55000000000000004">
      <c r="A40" s="2"/>
      <c r="B40" s="42" t="s">
        <v>655</v>
      </c>
      <c r="C40" s="23">
        <f>+C41+C42+C43+C44+C45+C46+C47+C48+C49+C50+C51+C52+C53+C54+C55+C56+C57+C58+C59+C60+C61+C62+C63-ABS(C64)</f>
        <v>69326240</v>
      </c>
      <c r="D40" s="23">
        <f>+D41+D42+D43+D44+D45+D46+D47+D48+D49+D50+D51+D52+D53+D54+D55+D56+D57+D58+D59+D60+D61+D62+D63-ABS(D64)</f>
        <v>67124037</v>
      </c>
      <c r="E40" s="23">
        <f t="shared" si="0"/>
        <v>2202203</v>
      </c>
      <c r="F40" s="38" t="s">
        <v>715</v>
      </c>
      <c r="G40" s="21"/>
      <c r="H40" s="21"/>
      <c r="I40" s="21">
        <f t="shared" si="2"/>
        <v>0</v>
      </c>
    </row>
    <row r="41" spans="1:9" x14ac:dyDescent="0.55000000000000004">
      <c r="A41" s="2"/>
      <c r="B41" s="40" t="s">
        <v>647</v>
      </c>
      <c r="C41" s="41">
        <v>23729563</v>
      </c>
      <c r="D41" s="41">
        <v>23729563</v>
      </c>
      <c r="E41" s="41">
        <f t="shared" si="0"/>
        <v>0</v>
      </c>
      <c r="F41" s="38" t="s">
        <v>654</v>
      </c>
      <c r="G41" s="21">
        <v>7287210</v>
      </c>
      <c r="H41" s="21">
        <v>6963012</v>
      </c>
      <c r="I41" s="21">
        <f t="shared" si="2"/>
        <v>324198</v>
      </c>
    </row>
    <row r="42" spans="1:9" x14ac:dyDescent="0.55000000000000004">
      <c r="A42" s="2"/>
      <c r="B42" s="38" t="s">
        <v>649</v>
      </c>
      <c r="C42" s="21">
        <v>31191139</v>
      </c>
      <c r="D42" s="21">
        <v>33481940</v>
      </c>
      <c r="E42" s="21">
        <f t="shared" si="0"/>
        <v>-2290801</v>
      </c>
      <c r="F42" s="38" t="s">
        <v>656</v>
      </c>
      <c r="G42" s="21"/>
      <c r="H42" s="21"/>
      <c r="I42" s="21">
        <f t="shared" si="2"/>
        <v>0</v>
      </c>
    </row>
    <row r="43" spans="1:9" x14ac:dyDescent="0.55000000000000004">
      <c r="A43" s="2"/>
      <c r="B43" s="38" t="s">
        <v>659</v>
      </c>
      <c r="C43" s="21">
        <v>2036607</v>
      </c>
      <c r="D43" s="21">
        <v>2212297</v>
      </c>
      <c r="E43" s="21">
        <f t="shared" si="0"/>
        <v>-175690</v>
      </c>
      <c r="F43" s="38" t="s">
        <v>657</v>
      </c>
      <c r="G43" s="21"/>
      <c r="H43" s="21"/>
      <c r="I43" s="21">
        <f t="shared" si="2"/>
        <v>0</v>
      </c>
    </row>
    <row r="44" spans="1:9" x14ac:dyDescent="0.55000000000000004">
      <c r="A44" s="2"/>
      <c r="B44" s="38" t="s">
        <v>661</v>
      </c>
      <c r="C44" s="21"/>
      <c r="D44" s="21"/>
      <c r="E44" s="21">
        <f t="shared" si="0"/>
        <v>0</v>
      </c>
      <c r="F44" s="38" t="s">
        <v>658</v>
      </c>
      <c r="G44" s="21"/>
      <c r="H44" s="21"/>
      <c r="I44" s="21">
        <f t="shared" si="2"/>
        <v>0</v>
      </c>
    </row>
    <row r="45" spans="1:9" x14ac:dyDescent="0.55000000000000004">
      <c r="A45" s="2"/>
      <c r="B45" s="38" t="s">
        <v>663</v>
      </c>
      <c r="C45" s="21">
        <v>1</v>
      </c>
      <c r="D45" s="21">
        <v>1</v>
      </c>
      <c r="E45" s="21">
        <f t="shared" si="0"/>
        <v>0</v>
      </c>
      <c r="F45" s="38" t="s">
        <v>660</v>
      </c>
      <c r="G45" s="21"/>
      <c r="H45" s="21"/>
      <c r="I45" s="21">
        <f t="shared" si="2"/>
        <v>0</v>
      </c>
    </row>
    <row r="46" spans="1:9" x14ac:dyDescent="0.55000000000000004">
      <c r="A46" s="2"/>
      <c r="B46" s="38" t="s">
        <v>665</v>
      </c>
      <c r="C46" s="21">
        <v>4972041</v>
      </c>
      <c r="D46" s="21">
        <v>607901</v>
      </c>
      <c r="E46" s="21">
        <f t="shared" si="0"/>
        <v>4364140</v>
      </c>
      <c r="F46" s="42" t="s">
        <v>662</v>
      </c>
      <c r="G46" s="23">
        <f>+G7 +G34</f>
        <v>17550221</v>
      </c>
      <c r="H46" s="23">
        <f>+H7 +H34</f>
        <v>16877652</v>
      </c>
      <c r="I46" s="23">
        <f t="shared" si="2"/>
        <v>672569</v>
      </c>
    </row>
    <row r="47" spans="1:9" x14ac:dyDescent="0.55000000000000004">
      <c r="A47" s="2"/>
      <c r="B47" s="38" t="s">
        <v>667</v>
      </c>
      <c r="C47" s="21"/>
      <c r="D47" s="21"/>
      <c r="E47" s="21">
        <f t="shared" si="0"/>
        <v>0</v>
      </c>
      <c r="F47" s="93" t="s">
        <v>664</v>
      </c>
      <c r="G47" s="94"/>
      <c r="H47" s="94"/>
      <c r="I47" s="95"/>
    </row>
    <row r="48" spans="1:9" x14ac:dyDescent="0.55000000000000004">
      <c r="A48" s="2"/>
      <c r="B48" s="38" t="s">
        <v>669</v>
      </c>
      <c r="C48" s="21"/>
      <c r="D48" s="21"/>
      <c r="E48" s="21">
        <f t="shared" si="0"/>
        <v>0</v>
      </c>
      <c r="F48" s="40" t="s">
        <v>666</v>
      </c>
      <c r="G48" s="41"/>
      <c r="H48" s="41"/>
      <c r="I48" s="41">
        <f t="shared" ref="I48:I55" si="3">G48-H48</f>
        <v>0</v>
      </c>
    </row>
    <row r="49" spans="1:9" x14ac:dyDescent="0.55000000000000004">
      <c r="A49" s="2"/>
      <c r="B49" s="38" t="s">
        <v>671</v>
      </c>
      <c r="C49" s="21"/>
      <c r="D49" s="21"/>
      <c r="E49" s="21">
        <f t="shared" si="0"/>
        <v>0</v>
      </c>
      <c r="F49" s="38" t="s">
        <v>668</v>
      </c>
      <c r="G49" s="21">
        <v>2027607</v>
      </c>
      <c r="H49" s="21">
        <v>2286459</v>
      </c>
      <c r="I49" s="21">
        <f t="shared" si="3"/>
        <v>-258852</v>
      </c>
    </row>
    <row r="50" spans="1:9" x14ac:dyDescent="0.55000000000000004">
      <c r="A50" s="2"/>
      <c r="B50" s="38" t="s">
        <v>673</v>
      </c>
      <c r="C50" s="21"/>
      <c r="D50" s="21"/>
      <c r="E50" s="21">
        <f t="shared" si="0"/>
        <v>0</v>
      </c>
      <c r="F50" s="38" t="s">
        <v>670</v>
      </c>
      <c r="G50" s="21">
        <f>+G51+G52+G53</f>
        <v>0</v>
      </c>
      <c r="H50" s="21">
        <f>+H51+H52+H53</f>
        <v>0</v>
      </c>
      <c r="I50" s="21">
        <f t="shared" si="3"/>
        <v>0</v>
      </c>
    </row>
    <row r="51" spans="1:9" x14ac:dyDescent="0.55000000000000004">
      <c r="A51" s="2"/>
      <c r="B51" s="38" t="s">
        <v>675</v>
      </c>
      <c r="C51" s="21"/>
      <c r="D51" s="21"/>
      <c r="E51" s="21">
        <f t="shared" si="0"/>
        <v>0</v>
      </c>
      <c r="F51" s="38" t="s">
        <v>672</v>
      </c>
      <c r="G51" s="21"/>
      <c r="H51" s="21"/>
      <c r="I51" s="21">
        <f t="shared" si="3"/>
        <v>0</v>
      </c>
    </row>
    <row r="52" spans="1:9" x14ac:dyDescent="0.55000000000000004">
      <c r="A52" s="2"/>
      <c r="B52" s="38" t="s">
        <v>653</v>
      </c>
      <c r="C52" s="21"/>
      <c r="D52" s="21"/>
      <c r="E52" s="21">
        <f t="shared" si="0"/>
        <v>0</v>
      </c>
      <c r="F52" s="38" t="s">
        <v>674</v>
      </c>
      <c r="G52" s="21"/>
      <c r="H52" s="21"/>
      <c r="I52" s="21">
        <f t="shared" si="3"/>
        <v>0</v>
      </c>
    </row>
    <row r="53" spans="1:9" x14ac:dyDescent="0.55000000000000004">
      <c r="A53" s="2"/>
      <c r="B53" s="38" t="s">
        <v>678</v>
      </c>
      <c r="C53" s="21"/>
      <c r="D53" s="21"/>
      <c r="E53" s="21">
        <f t="shared" si="0"/>
        <v>0</v>
      </c>
      <c r="F53" s="38" t="s">
        <v>676</v>
      </c>
      <c r="G53" s="21"/>
      <c r="H53" s="21"/>
      <c r="I53" s="21">
        <f t="shared" si="3"/>
        <v>0</v>
      </c>
    </row>
    <row r="54" spans="1:9" x14ac:dyDescent="0.55000000000000004">
      <c r="A54" s="2"/>
      <c r="B54" s="38" t="s">
        <v>702</v>
      </c>
      <c r="C54" s="21"/>
      <c r="D54" s="21"/>
      <c r="E54" s="21">
        <f t="shared" si="0"/>
        <v>0</v>
      </c>
      <c r="F54" s="38" t="s">
        <v>677</v>
      </c>
      <c r="G54" s="21">
        <v>80292683</v>
      </c>
      <c r="H54" s="21">
        <v>78593478</v>
      </c>
      <c r="I54" s="21">
        <f t="shared" si="3"/>
        <v>1699205</v>
      </c>
    </row>
    <row r="55" spans="1:9" x14ac:dyDescent="0.55000000000000004">
      <c r="A55" s="2"/>
      <c r="B55" s="38" t="s">
        <v>712</v>
      </c>
      <c r="C55" s="21"/>
      <c r="D55" s="21"/>
      <c r="E55" s="21">
        <f t="shared" si="0"/>
        <v>0</v>
      </c>
      <c r="F55" s="38" t="s">
        <v>679</v>
      </c>
      <c r="G55" s="21">
        <v>1699205</v>
      </c>
      <c r="H55" s="21">
        <v>-2994905</v>
      </c>
      <c r="I55" s="21">
        <f t="shared" si="3"/>
        <v>4694110</v>
      </c>
    </row>
    <row r="56" spans="1:9" x14ac:dyDescent="0.55000000000000004">
      <c r="A56" s="2"/>
      <c r="B56" s="38" t="s">
        <v>680</v>
      </c>
      <c r="C56" s="21">
        <v>7287210</v>
      </c>
      <c r="D56" s="21">
        <v>6963012</v>
      </c>
      <c r="E56" s="21">
        <f t="shared" si="0"/>
        <v>324198</v>
      </c>
      <c r="F56" s="38"/>
      <c r="G56" s="21"/>
      <c r="H56" s="21"/>
      <c r="I56" s="21"/>
    </row>
    <row r="57" spans="1:9" x14ac:dyDescent="0.55000000000000004">
      <c r="A57" s="2"/>
      <c r="B57" s="38" t="s">
        <v>681</v>
      </c>
      <c r="C57" s="21"/>
      <c r="D57" s="21"/>
      <c r="E57" s="21">
        <f t="shared" si="0"/>
        <v>0</v>
      </c>
      <c r="F57" s="38"/>
      <c r="G57" s="21"/>
      <c r="H57" s="21"/>
      <c r="I57" s="21"/>
    </row>
    <row r="58" spans="1:9" x14ac:dyDescent="0.55000000000000004">
      <c r="A58" s="2"/>
      <c r="B58" s="38" t="s">
        <v>682</v>
      </c>
      <c r="C58" s="21"/>
      <c r="D58" s="21"/>
      <c r="E58" s="21">
        <f t="shared" si="0"/>
        <v>0</v>
      </c>
      <c r="F58" s="38"/>
      <c r="G58" s="21"/>
      <c r="H58" s="21"/>
      <c r="I58" s="21"/>
    </row>
    <row r="59" spans="1:9" x14ac:dyDescent="0.55000000000000004">
      <c r="A59" s="2"/>
      <c r="B59" s="38" t="s">
        <v>683</v>
      </c>
      <c r="C59" s="21"/>
      <c r="D59" s="21"/>
      <c r="E59" s="21">
        <f t="shared" si="0"/>
        <v>0</v>
      </c>
      <c r="F59" s="38"/>
      <c r="G59" s="21"/>
      <c r="H59" s="21"/>
      <c r="I59" s="21"/>
    </row>
    <row r="60" spans="1:9" x14ac:dyDescent="0.55000000000000004">
      <c r="A60" s="2"/>
      <c r="B60" s="38" t="s">
        <v>684</v>
      </c>
      <c r="C60" s="21">
        <v>109679</v>
      </c>
      <c r="D60" s="21">
        <v>129323</v>
      </c>
      <c r="E60" s="21">
        <f t="shared" si="0"/>
        <v>-19644</v>
      </c>
      <c r="F60" s="38"/>
      <c r="G60" s="21"/>
      <c r="H60" s="21"/>
      <c r="I60" s="21"/>
    </row>
    <row r="61" spans="1:9" x14ac:dyDescent="0.55000000000000004">
      <c r="A61" s="2"/>
      <c r="B61" s="38" t="s">
        <v>685</v>
      </c>
      <c r="C61" s="21"/>
      <c r="D61" s="21"/>
      <c r="E61" s="21">
        <f t="shared" si="0"/>
        <v>0</v>
      </c>
      <c r="F61" s="38"/>
      <c r="G61" s="21"/>
      <c r="H61" s="21"/>
      <c r="I61" s="21"/>
    </row>
    <row r="62" spans="1:9" x14ac:dyDescent="0.55000000000000004">
      <c r="A62" s="2"/>
      <c r="B62" s="38" t="s">
        <v>686</v>
      </c>
      <c r="C62" s="21"/>
      <c r="D62" s="21"/>
      <c r="E62" s="21">
        <f t="shared" si="0"/>
        <v>0</v>
      </c>
      <c r="F62" s="38"/>
      <c r="G62" s="21"/>
      <c r="H62" s="21"/>
      <c r="I62" s="21"/>
    </row>
    <row r="63" spans="1:9" x14ac:dyDescent="0.55000000000000004">
      <c r="A63" s="2"/>
      <c r="B63" s="38" t="s">
        <v>687</v>
      </c>
      <c r="C63" s="21"/>
      <c r="D63" s="21"/>
      <c r="E63" s="21">
        <f t="shared" si="0"/>
        <v>0</v>
      </c>
      <c r="F63" s="51"/>
      <c r="G63" s="52"/>
      <c r="H63" s="52"/>
      <c r="I63" s="52"/>
    </row>
    <row r="64" spans="1:9" x14ac:dyDescent="0.55000000000000004">
      <c r="A64" s="2"/>
      <c r="B64" s="51" t="s">
        <v>642</v>
      </c>
      <c r="C64" s="52"/>
      <c r="D64" s="52"/>
      <c r="E64" s="52">
        <f t="shared" si="0"/>
        <v>0</v>
      </c>
      <c r="F64" s="42" t="s">
        <v>688</v>
      </c>
      <c r="G64" s="23">
        <f>+G48 +G49 +G50 +G54</f>
        <v>82320290</v>
      </c>
      <c r="H64" s="23">
        <f>+H48 +H49 +H50 +H54</f>
        <v>80879937</v>
      </c>
      <c r="I64" s="23">
        <f t="shared" ref="I64:I65" si="4">G64-H64</f>
        <v>1440353</v>
      </c>
    </row>
    <row r="65" spans="1:9" x14ac:dyDescent="0.55000000000000004">
      <c r="A65" s="2"/>
      <c r="B65" s="42" t="s">
        <v>689</v>
      </c>
      <c r="C65" s="23">
        <f>+C7 +C34</f>
        <v>99870511</v>
      </c>
      <c r="D65" s="23">
        <f>+D7 +D34</f>
        <v>97757589</v>
      </c>
      <c r="E65" s="23">
        <f t="shared" si="0"/>
        <v>2112922</v>
      </c>
      <c r="F65" s="13" t="s">
        <v>690</v>
      </c>
      <c r="G65" s="15">
        <f>+G46 +G64</f>
        <v>99870511</v>
      </c>
      <c r="H65" s="15">
        <f>+H46 +H64</f>
        <v>97757589</v>
      </c>
      <c r="I65" s="15">
        <f t="shared" si="4"/>
        <v>2112922</v>
      </c>
    </row>
  </sheetData>
  <mergeCells count="5">
    <mergeCell ref="B2:I2"/>
    <mergeCell ref="B3:I3"/>
    <mergeCell ref="B5:E5"/>
    <mergeCell ref="F5:I5"/>
    <mergeCell ref="F47:I47"/>
  </mergeCells>
  <phoneticPr fontId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DAD9-AB32-45A2-9480-406D26FD28E1}">
  <dimension ref="A1:I65"/>
  <sheetViews>
    <sheetView topLeftCell="D1" workbookViewId="0">
      <selection activeCell="L12" sqref="L12"/>
    </sheetView>
  </sheetViews>
  <sheetFormatPr defaultRowHeight="18" x14ac:dyDescent="0.55000000000000004"/>
  <cols>
    <col min="1" max="1" width="1.5" customWidth="1"/>
    <col min="2" max="2" width="31.08203125" customWidth="1"/>
    <col min="3" max="5" width="20.75" customWidth="1"/>
    <col min="6" max="6" width="31.08203125" customWidth="1"/>
    <col min="7" max="9" width="20.75" customWidth="1"/>
  </cols>
  <sheetData>
    <row r="1" spans="1:9" ht="22" x14ac:dyDescent="0.55000000000000004">
      <c r="A1" s="2"/>
      <c r="B1" s="1"/>
      <c r="C1" s="2"/>
      <c r="D1" s="2"/>
      <c r="E1" s="2"/>
      <c r="F1" s="2"/>
      <c r="G1" s="2"/>
      <c r="H1" s="3"/>
      <c r="I1" s="3" t="s">
        <v>716</v>
      </c>
    </row>
    <row r="2" spans="1:9" ht="22" x14ac:dyDescent="0.55000000000000004">
      <c r="A2" s="2"/>
      <c r="B2" s="69" t="s">
        <v>720</v>
      </c>
      <c r="C2" s="69"/>
      <c r="D2" s="69"/>
      <c r="E2" s="69"/>
      <c r="F2" s="69"/>
      <c r="G2" s="69"/>
      <c r="H2" s="69"/>
      <c r="I2" s="69"/>
    </row>
    <row r="3" spans="1:9" ht="22" x14ac:dyDescent="0.55000000000000004">
      <c r="A3" s="2"/>
      <c r="B3" s="70" t="s">
        <v>595</v>
      </c>
      <c r="C3" s="70"/>
      <c r="D3" s="70"/>
      <c r="E3" s="70"/>
      <c r="F3" s="70"/>
      <c r="G3" s="70"/>
      <c r="H3" s="70"/>
      <c r="I3" s="70"/>
    </row>
    <row r="4" spans="1:9" x14ac:dyDescent="0.55000000000000004">
      <c r="A4" s="2"/>
      <c r="B4" s="4"/>
      <c r="C4" s="2"/>
      <c r="D4" s="2"/>
      <c r="E4" s="2"/>
      <c r="F4" s="2"/>
      <c r="G4" s="2"/>
      <c r="H4" s="2"/>
      <c r="I4" s="49" t="s">
        <v>3</v>
      </c>
    </row>
    <row r="5" spans="1:9" x14ac:dyDescent="0.55000000000000004">
      <c r="A5" s="2"/>
      <c r="B5" s="90" t="s">
        <v>596</v>
      </c>
      <c r="C5" s="91"/>
      <c r="D5" s="91"/>
      <c r="E5" s="92"/>
      <c r="F5" s="90" t="s">
        <v>597</v>
      </c>
      <c r="G5" s="91"/>
      <c r="H5" s="91"/>
      <c r="I5" s="92"/>
    </row>
    <row r="6" spans="1:9" x14ac:dyDescent="0.55000000000000004">
      <c r="A6" s="2"/>
      <c r="B6" s="5"/>
      <c r="C6" s="5" t="s">
        <v>598</v>
      </c>
      <c r="D6" s="5" t="s">
        <v>599</v>
      </c>
      <c r="E6" s="5" t="s">
        <v>600</v>
      </c>
      <c r="F6" s="50"/>
      <c r="G6" s="5" t="s">
        <v>598</v>
      </c>
      <c r="H6" s="5" t="s">
        <v>599</v>
      </c>
      <c r="I6" s="5" t="s">
        <v>600</v>
      </c>
    </row>
    <row r="7" spans="1:9" x14ac:dyDescent="0.55000000000000004">
      <c r="A7" s="2"/>
      <c r="B7" s="42" t="s">
        <v>601</v>
      </c>
      <c r="C7" s="23">
        <f>+C8+C9+C10+C11+C12+C13+C14+C15+C16+C17+C18+C19+C20+C21+C22+C23+C24+C25+C26+C27+C28+C29+C30+C31+C32-ABS(C33)</f>
        <v>16782085</v>
      </c>
      <c r="D7" s="23">
        <f>+D8+D9+D10+D11+D12+D13+D14+D15+D16+D17+D18+D19+D20+D21+D22+D23+D24+D25+D26+D27+D28+D29+D30+D31+D32-ABS(D33)</f>
        <v>16528803</v>
      </c>
      <c r="E7" s="23">
        <f>C7-D7</f>
        <v>253282</v>
      </c>
      <c r="F7" s="42" t="s">
        <v>602</v>
      </c>
      <c r="G7" s="23">
        <f>+G8+G9+G10+G11+G12+G13+G14+G15+G16+G17+G18+G19+G20+G21+G22+G23+G24+G25+G26+G27+G28+G29</f>
        <v>1134694</v>
      </c>
      <c r="H7" s="23">
        <f>+H8+H9+H10+H11+H12+H13+H14+H15+H16+H17+H18+H19+H20+H21+H22+H23+H24+H25+H26+H27+H28+H29</f>
        <v>1437533</v>
      </c>
      <c r="I7" s="23">
        <f>G7-H7</f>
        <v>-302839</v>
      </c>
    </row>
    <row r="8" spans="1:9" x14ac:dyDescent="0.55000000000000004">
      <c r="A8" s="2"/>
      <c r="B8" s="40" t="s">
        <v>603</v>
      </c>
      <c r="C8" s="41">
        <v>12859244</v>
      </c>
      <c r="D8" s="41">
        <v>13766483</v>
      </c>
      <c r="E8" s="41">
        <f t="shared" ref="E8:E65" si="0">C8-D8</f>
        <v>-907239</v>
      </c>
      <c r="F8" s="40" t="s">
        <v>604</v>
      </c>
      <c r="G8" s="41"/>
      <c r="H8" s="41"/>
      <c r="I8" s="41">
        <f t="shared" ref="I8:I29" si="1">G8-H8</f>
        <v>0</v>
      </c>
    </row>
    <row r="9" spans="1:9" x14ac:dyDescent="0.55000000000000004">
      <c r="A9" s="2"/>
      <c r="B9" s="38" t="s">
        <v>605</v>
      </c>
      <c r="C9" s="21"/>
      <c r="D9" s="21"/>
      <c r="E9" s="21">
        <f t="shared" si="0"/>
        <v>0</v>
      </c>
      <c r="F9" s="38" t="s">
        <v>606</v>
      </c>
      <c r="G9" s="21">
        <v>1134694</v>
      </c>
      <c r="H9" s="21">
        <v>1437533</v>
      </c>
      <c r="I9" s="21">
        <f t="shared" si="1"/>
        <v>-302839</v>
      </c>
    </row>
    <row r="10" spans="1:9" x14ac:dyDescent="0.55000000000000004">
      <c r="A10" s="2"/>
      <c r="B10" s="38" t="s">
        <v>607</v>
      </c>
      <c r="C10" s="21">
        <v>3863031</v>
      </c>
      <c r="D10" s="21">
        <v>2703790</v>
      </c>
      <c r="E10" s="21">
        <f t="shared" si="0"/>
        <v>1159241</v>
      </c>
      <c r="F10" s="38" t="s">
        <v>608</v>
      </c>
      <c r="G10" s="21"/>
      <c r="H10" s="21"/>
      <c r="I10" s="21">
        <f t="shared" si="1"/>
        <v>0</v>
      </c>
    </row>
    <row r="11" spans="1:9" x14ac:dyDescent="0.55000000000000004">
      <c r="A11" s="2"/>
      <c r="B11" s="38" t="s">
        <v>609</v>
      </c>
      <c r="C11" s="21"/>
      <c r="D11" s="21"/>
      <c r="E11" s="21">
        <f t="shared" si="0"/>
        <v>0</v>
      </c>
      <c r="F11" s="38" t="s">
        <v>610</v>
      </c>
      <c r="G11" s="21"/>
      <c r="H11" s="21"/>
      <c r="I11" s="21">
        <f t="shared" si="1"/>
        <v>0</v>
      </c>
    </row>
    <row r="12" spans="1:9" x14ac:dyDescent="0.55000000000000004">
      <c r="A12" s="2"/>
      <c r="B12" s="38" t="s">
        <v>611</v>
      </c>
      <c r="C12" s="21"/>
      <c r="D12" s="21"/>
      <c r="E12" s="21">
        <f t="shared" si="0"/>
        <v>0</v>
      </c>
      <c r="F12" s="38" t="s">
        <v>612</v>
      </c>
      <c r="G12" s="21"/>
      <c r="H12" s="21"/>
      <c r="I12" s="21">
        <f t="shared" si="1"/>
        <v>0</v>
      </c>
    </row>
    <row r="13" spans="1:9" x14ac:dyDescent="0.55000000000000004">
      <c r="A13" s="2"/>
      <c r="B13" s="38" t="s">
        <v>613</v>
      </c>
      <c r="C13" s="21"/>
      <c r="D13" s="21"/>
      <c r="E13" s="21">
        <f t="shared" si="0"/>
        <v>0</v>
      </c>
      <c r="F13" s="38" t="s">
        <v>614</v>
      </c>
      <c r="G13" s="21"/>
      <c r="H13" s="21"/>
      <c r="I13" s="21">
        <f t="shared" si="1"/>
        <v>0</v>
      </c>
    </row>
    <row r="14" spans="1:9" x14ac:dyDescent="0.55000000000000004">
      <c r="A14" s="2"/>
      <c r="B14" s="38" t="s">
        <v>615</v>
      </c>
      <c r="C14" s="21"/>
      <c r="D14" s="21"/>
      <c r="E14" s="21">
        <f t="shared" si="0"/>
        <v>0</v>
      </c>
      <c r="F14" s="38" t="s">
        <v>616</v>
      </c>
      <c r="G14" s="21"/>
      <c r="H14" s="21"/>
      <c r="I14" s="21">
        <f t="shared" si="1"/>
        <v>0</v>
      </c>
    </row>
    <row r="15" spans="1:9" x14ac:dyDescent="0.55000000000000004">
      <c r="A15" s="2"/>
      <c r="B15" s="38" t="s">
        <v>617</v>
      </c>
      <c r="C15" s="21"/>
      <c r="D15" s="21"/>
      <c r="E15" s="21">
        <f t="shared" si="0"/>
        <v>0</v>
      </c>
      <c r="F15" s="38" t="s">
        <v>618</v>
      </c>
      <c r="G15" s="21"/>
      <c r="H15" s="21"/>
      <c r="I15" s="21">
        <f t="shared" si="1"/>
        <v>0</v>
      </c>
    </row>
    <row r="16" spans="1:9" x14ac:dyDescent="0.55000000000000004">
      <c r="A16" s="2"/>
      <c r="B16" s="38" t="s">
        <v>619</v>
      </c>
      <c r="C16" s="21"/>
      <c r="D16" s="21"/>
      <c r="E16" s="21">
        <f t="shared" si="0"/>
        <v>0</v>
      </c>
      <c r="F16" s="38" t="s">
        <v>620</v>
      </c>
      <c r="G16" s="21"/>
      <c r="H16" s="21"/>
      <c r="I16" s="21">
        <f t="shared" si="1"/>
        <v>0</v>
      </c>
    </row>
    <row r="17" spans="1:9" x14ac:dyDescent="0.55000000000000004">
      <c r="A17" s="2"/>
      <c r="B17" s="38" t="s">
        <v>621</v>
      </c>
      <c r="C17" s="21"/>
      <c r="D17" s="21"/>
      <c r="E17" s="21">
        <f t="shared" si="0"/>
        <v>0</v>
      </c>
      <c r="F17" s="38" t="s">
        <v>704</v>
      </c>
      <c r="G17" s="21"/>
      <c r="H17" s="21"/>
      <c r="I17" s="21">
        <f t="shared" si="1"/>
        <v>0</v>
      </c>
    </row>
    <row r="18" spans="1:9" x14ac:dyDescent="0.55000000000000004">
      <c r="A18" s="2"/>
      <c r="B18" s="38" t="s">
        <v>623</v>
      </c>
      <c r="C18" s="21"/>
      <c r="D18" s="21"/>
      <c r="E18" s="21">
        <f t="shared" si="0"/>
        <v>0</v>
      </c>
      <c r="F18" s="38" t="s">
        <v>713</v>
      </c>
      <c r="G18" s="21"/>
      <c r="H18" s="21"/>
      <c r="I18" s="21">
        <f t="shared" si="1"/>
        <v>0</v>
      </c>
    </row>
    <row r="19" spans="1:9" x14ac:dyDescent="0.55000000000000004">
      <c r="A19" s="2"/>
      <c r="B19" s="38" t="s">
        <v>625</v>
      </c>
      <c r="C19" s="21"/>
      <c r="D19" s="21"/>
      <c r="E19" s="21">
        <f t="shared" si="0"/>
        <v>0</v>
      </c>
      <c r="F19" s="38" t="s">
        <v>622</v>
      </c>
      <c r="G19" s="21"/>
      <c r="H19" s="21"/>
      <c r="I19" s="21">
        <f t="shared" si="1"/>
        <v>0</v>
      </c>
    </row>
    <row r="20" spans="1:9" x14ac:dyDescent="0.55000000000000004">
      <c r="A20" s="2"/>
      <c r="B20" s="38" t="s">
        <v>627</v>
      </c>
      <c r="C20" s="21"/>
      <c r="D20" s="21"/>
      <c r="E20" s="21">
        <f t="shared" si="0"/>
        <v>0</v>
      </c>
      <c r="F20" s="38" t="s">
        <v>624</v>
      </c>
      <c r="G20" s="21"/>
      <c r="H20" s="21"/>
      <c r="I20" s="21">
        <f t="shared" si="1"/>
        <v>0</v>
      </c>
    </row>
    <row r="21" spans="1:9" x14ac:dyDescent="0.55000000000000004">
      <c r="A21" s="2"/>
      <c r="B21" s="38" t="s">
        <v>629</v>
      </c>
      <c r="C21" s="21"/>
      <c r="D21" s="21"/>
      <c r="E21" s="21">
        <f t="shared" si="0"/>
        <v>0</v>
      </c>
      <c r="F21" s="38" t="s">
        <v>626</v>
      </c>
      <c r="G21" s="21"/>
      <c r="H21" s="21"/>
      <c r="I21" s="21">
        <f t="shared" si="1"/>
        <v>0</v>
      </c>
    </row>
    <row r="22" spans="1:9" x14ac:dyDescent="0.55000000000000004">
      <c r="A22" s="2"/>
      <c r="B22" s="38" t="s">
        <v>631</v>
      </c>
      <c r="C22" s="21"/>
      <c r="D22" s="21"/>
      <c r="E22" s="21">
        <f t="shared" si="0"/>
        <v>0</v>
      </c>
      <c r="F22" s="38" t="s">
        <v>628</v>
      </c>
      <c r="G22" s="21"/>
      <c r="H22" s="21"/>
      <c r="I22" s="21">
        <f t="shared" si="1"/>
        <v>0</v>
      </c>
    </row>
    <row r="23" spans="1:9" x14ac:dyDescent="0.55000000000000004">
      <c r="A23" s="2"/>
      <c r="B23" s="38" t="s">
        <v>633</v>
      </c>
      <c r="C23" s="21">
        <v>59810</v>
      </c>
      <c r="D23" s="21">
        <v>58530</v>
      </c>
      <c r="E23" s="21">
        <f t="shared" si="0"/>
        <v>1280</v>
      </c>
      <c r="F23" s="38" t="s">
        <v>630</v>
      </c>
      <c r="G23" s="21"/>
      <c r="H23" s="21"/>
      <c r="I23" s="21">
        <f t="shared" si="1"/>
        <v>0</v>
      </c>
    </row>
    <row r="24" spans="1:9" x14ac:dyDescent="0.55000000000000004">
      <c r="A24" s="2"/>
      <c r="B24" s="38" t="s">
        <v>635</v>
      </c>
      <c r="C24" s="21"/>
      <c r="D24" s="21"/>
      <c r="E24" s="21">
        <f t="shared" si="0"/>
        <v>0</v>
      </c>
      <c r="F24" s="38" t="s">
        <v>632</v>
      </c>
      <c r="G24" s="21"/>
      <c r="H24" s="21"/>
      <c r="I24" s="21">
        <f t="shared" si="1"/>
        <v>0</v>
      </c>
    </row>
    <row r="25" spans="1:9" x14ac:dyDescent="0.55000000000000004">
      <c r="A25" s="2"/>
      <c r="B25" s="38" t="s">
        <v>637</v>
      </c>
      <c r="C25" s="21"/>
      <c r="D25" s="21"/>
      <c r="E25" s="21">
        <f t="shared" si="0"/>
        <v>0</v>
      </c>
      <c r="F25" s="38" t="s">
        <v>705</v>
      </c>
      <c r="G25" s="21"/>
      <c r="H25" s="21"/>
      <c r="I25" s="21">
        <f t="shared" si="1"/>
        <v>0</v>
      </c>
    </row>
    <row r="26" spans="1:9" x14ac:dyDescent="0.55000000000000004">
      <c r="A26" s="2"/>
      <c r="B26" s="38" t="s">
        <v>700</v>
      </c>
      <c r="C26" s="21"/>
      <c r="D26" s="21"/>
      <c r="E26" s="21">
        <f t="shared" si="0"/>
        <v>0</v>
      </c>
      <c r="F26" s="38" t="s">
        <v>714</v>
      </c>
      <c r="G26" s="21"/>
      <c r="H26" s="21"/>
      <c r="I26" s="21">
        <f t="shared" si="1"/>
        <v>0</v>
      </c>
    </row>
    <row r="27" spans="1:9" x14ac:dyDescent="0.55000000000000004">
      <c r="A27" s="2"/>
      <c r="B27" s="38" t="s">
        <v>710</v>
      </c>
      <c r="C27" s="21"/>
      <c r="D27" s="21"/>
      <c r="E27" s="21">
        <f t="shared" si="0"/>
        <v>0</v>
      </c>
      <c r="F27" s="38" t="s">
        <v>634</v>
      </c>
      <c r="G27" s="21"/>
      <c r="H27" s="21"/>
      <c r="I27" s="21">
        <f t="shared" si="1"/>
        <v>0</v>
      </c>
    </row>
    <row r="28" spans="1:9" x14ac:dyDescent="0.55000000000000004">
      <c r="A28" s="2"/>
      <c r="B28" s="38" t="s">
        <v>639</v>
      </c>
      <c r="C28" s="21"/>
      <c r="D28" s="21"/>
      <c r="E28" s="21">
        <f t="shared" si="0"/>
        <v>0</v>
      </c>
      <c r="F28" s="38" t="s">
        <v>636</v>
      </c>
      <c r="G28" s="21"/>
      <c r="H28" s="21"/>
      <c r="I28" s="21">
        <f t="shared" si="1"/>
        <v>0</v>
      </c>
    </row>
    <row r="29" spans="1:9" x14ac:dyDescent="0.55000000000000004">
      <c r="A29" s="2"/>
      <c r="B29" s="38" t="s">
        <v>701</v>
      </c>
      <c r="C29" s="21"/>
      <c r="D29" s="21"/>
      <c r="E29" s="21">
        <f t="shared" si="0"/>
        <v>0</v>
      </c>
      <c r="F29" s="38" t="s">
        <v>638</v>
      </c>
      <c r="G29" s="21"/>
      <c r="H29" s="21"/>
      <c r="I29" s="21">
        <f t="shared" si="1"/>
        <v>0</v>
      </c>
    </row>
    <row r="30" spans="1:9" x14ac:dyDescent="0.55000000000000004">
      <c r="A30" s="2"/>
      <c r="B30" s="38" t="s">
        <v>711</v>
      </c>
      <c r="C30" s="21"/>
      <c r="D30" s="21"/>
      <c r="E30" s="21">
        <f t="shared" si="0"/>
        <v>0</v>
      </c>
      <c r="F30" s="38"/>
      <c r="G30" s="21"/>
      <c r="H30" s="21"/>
      <c r="I30" s="21"/>
    </row>
    <row r="31" spans="1:9" x14ac:dyDescent="0.55000000000000004">
      <c r="A31" s="2"/>
      <c r="B31" s="38" t="s">
        <v>640</v>
      </c>
      <c r="C31" s="21"/>
      <c r="D31" s="21"/>
      <c r="E31" s="21">
        <f t="shared" si="0"/>
        <v>0</v>
      </c>
      <c r="F31" s="38"/>
      <c r="G31" s="21"/>
      <c r="H31" s="21"/>
      <c r="I31" s="21"/>
    </row>
    <row r="32" spans="1:9" x14ac:dyDescent="0.55000000000000004">
      <c r="A32" s="2"/>
      <c r="B32" s="38" t="s">
        <v>641</v>
      </c>
      <c r="C32" s="21"/>
      <c r="D32" s="21"/>
      <c r="E32" s="21">
        <f t="shared" si="0"/>
        <v>0</v>
      </c>
      <c r="F32" s="38"/>
      <c r="G32" s="21"/>
      <c r="H32" s="21"/>
      <c r="I32" s="21"/>
    </row>
    <row r="33" spans="1:9" x14ac:dyDescent="0.55000000000000004">
      <c r="A33" s="2"/>
      <c r="B33" s="38" t="s">
        <v>642</v>
      </c>
      <c r="C33" s="21"/>
      <c r="D33" s="21"/>
      <c r="E33" s="21">
        <f t="shared" si="0"/>
        <v>0</v>
      </c>
      <c r="F33" s="38"/>
      <c r="G33" s="21"/>
      <c r="H33" s="21"/>
      <c r="I33" s="21"/>
    </row>
    <row r="34" spans="1:9" x14ac:dyDescent="0.55000000000000004">
      <c r="A34" s="2"/>
      <c r="B34" s="42" t="s">
        <v>643</v>
      </c>
      <c r="C34" s="23">
        <f>+C35 +C40</f>
        <v>72031513</v>
      </c>
      <c r="D34" s="23">
        <f>+D35 +D40</f>
        <v>74492593</v>
      </c>
      <c r="E34" s="23">
        <f t="shared" si="0"/>
        <v>-2461080</v>
      </c>
      <c r="F34" s="42" t="s">
        <v>644</v>
      </c>
      <c r="G34" s="23">
        <f>+G35+G36+G37+G38+G39+G40+G41+G42+G43+G44+G45</f>
        <v>146653</v>
      </c>
      <c r="H34" s="23">
        <f>+H35+H36+H37+H38+H39+H40+H41+H42+H43+H44+H45</f>
        <v>106400</v>
      </c>
      <c r="I34" s="23">
        <f t="shared" ref="I34:I46" si="2">G34-H34</f>
        <v>40253</v>
      </c>
    </row>
    <row r="35" spans="1:9" x14ac:dyDescent="0.55000000000000004">
      <c r="A35" s="2"/>
      <c r="B35" s="42" t="s">
        <v>645</v>
      </c>
      <c r="C35" s="23">
        <f>+C36+C37+C38+C39</f>
        <v>60760558</v>
      </c>
      <c r="D35" s="23">
        <f>+D36+D37+D38+D39</f>
        <v>61964754</v>
      </c>
      <c r="E35" s="23">
        <f t="shared" si="0"/>
        <v>-1204196</v>
      </c>
      <c r="F35" s="40" t="s">
        <v>646</v>
      </c>
      <c r="G35" s="41"/>
      <c r="H35" s="41"/>
      <c r="I35" s="41">
        <f t="shared" si="2"/>
        <v>0</v>
      </c>
    </row>
    <row r="36" spans="1:9" x14ac:dyDescent="0.55000000000000004">
      <c r="A36" s="2"/>
      <c r="B36" s="40" t="s">
        <v>647</v>
      </c>
      <c r="C36" s="41">
        <v>30102004</v>
      </c>
      <c r="D36" s="41">
        <v>30102004</v>
      </c>
      <c r="E36" s="41">
        <f t="shared" si="0"/>
        <v>0</v>
      </c>
      <c r="F36" s="38" t="s">
        <v>648</v>
      </c>
      <c r="G36" s="21"/>
      <c r="H36" s="21"/>
      <c r="I36" s="21">
        <f t="shared" si="2"/>
        <v>0</v>
      </c>
    </row>
    <row r="37" spans="1:9" x14ac:dyDescent="0.55000000000000004">
      <c r="A37" s="2"/>
      <c r="B37" s="38" t="s">
        <v>649</v>
      </c>
      <c r="C37" s="21">
        <v>30658554</v>
      </c>
      <c r="D37" s="21">
        <v>31862750</v>
      </c>
      <c r="E37" s="21">
        <f t="shared" si="0"/>
        <v>-1204196</v>
      </c>
      <c r="F37" s="38" t="s">
        <v>650</v>
      </c>
      <c r="G37" s="21"/>
      <c r="H37" s="21"/>
      <c r="I37" s="21">
        <f t="shared" si="2"/>
        <v>0</v>
      </c>
    </row>
    <row r="38" spans="1:9" x14ac:dyDescent="0.55000000000000004">
      <c r="A38" s="2"/>
      <c r="B38" s="38" t="s">
        <v>651</v>
      </c>
      <c r="C38" s="21"/>
      <c r="D38" s="21"/>
      <c r="E38" s="21">
        <f t="shared" si="0"/>
        <v>0</v>
      </c>
      <c r="F38" s="38" t="s">
        <v>652</v>
      </c>
      <c r="G38" s="21"/>
      <c r="H38" s="21"/>
      <c r="I38" s="21">
        <f t="shared" si="2"/>
        <v>0</v>
      </c>
    </row>
    <row r="39" spans="1:9" x14ac:dyDescent="0.55000000000000004">
      <c r="A39" s="2"/>
      <c r="B39" s="38" t="s">
        <v>653</v>
      </c>
      <c r="C39" s="21"/>
      <c r="D39" s="21"/>
      <c r="E39" s="21">
        <f t="shared" si="0"/>
        <v>0</v>
      </c>
      <c r="F39" s="38" t="s">
        <v>706</v>
      </c>
      <c r="G39" s="21"/>
      <c r="H39" s="21"/>
      <c r="I39" s="21">
        <f t="shared" si="2"/>
        <v>0</v>
      </c>
    </row>
    <row r="40" spans="1:9" x14ac:dyDescent="0.55000000000000004">
      <c r="A40" s="2"/>
      <c r="B40" s="42" t="s">
        <v>655</v>
      </c>
      <c r="C40" s="23">
        <f>+C41+C42+C43+C44+C45+C46+C47+C48+C49+C50+C51+C52+C53+C54+C55+C56+C57+C58+C59+C60+C61+C62+C63-ABS(C64)</f>
        <v>11270955</v>
      </c>
      <c r="D40" s="23">
        <f>+D41+D42+D43+D44+D45+D46+D47+D48+D49+D50+D51+D52+D53+D54+D55+D56+D57+D58+D59+D60+D61+D62+D63-ABS(D64)</f>
        <v>12527839</v>
      </c>
      <c r="E40" s="23">
        <f t="shared" si="0"/>
        <v>-1256884</v>
      </c>
      <c r="F40" s="38" t="s">
        <v>715</v>
      </c>
      <c r="G40" s="21"/>
      <c r="H40" s="21"/>
      <c r="I40" s="21">
        <f t="shared" si="2"/>
        <v>0</v>
      </c>
    </row>
    <row r="41" spans="1:9" x14ac:dyDescent="0.55000000000000004">
      <c r="A41" s="2"/>
      <c r="B41" s="40" t="s">
        <v>647</v>
      </c>
      <c r="C41" s="41"/>
      <c r="D41" s="41"/>
      <c r="E41" s="41">
        <f t="shared" si="0"/>
        <v>0</v>
      </c>
      <c r="F41" s="38" t="s">
        <v>654</v>
      </c>
      <c r="G41" s="21">
        <v>146653</v>
      </c>
      <c r="H41" s="21">
        <v>106400</v>
      </c>
      <c r="I41" s="21">
        <f t="shared" si="2"/>
        <v>40253</v>
      </c>
    </row>
    <row r="42" spans="1:9" x14ac:dyDescent="0.55000000000000004">
      <c r="A42" s="2"/>
      <c r="B42" s="38" t="s">
        <v>649</v>
      </c>
      <c r="C42" s="21">
        <v>11124270</v>
      </c>
      <c r="D42" s="21">
        <v>12421407</v>
      </c>
      <c r="E42" s="21">
        <f t="shared" si="0"/>
        <v>-1297137</v>
      </c>
      <c r="F42" s="38" t="s">
        <v>656</v>
      </c>
      <c r="G42" s="21"/>
      <c r="H42" s="21"/>
      <c r="I42" s="21">
        <f t="shared" si="2"/>
        <v>0</v>
      </c>
    </row>
    <row r="43" spans="1:9" x14ac:dyDescent="0.55000000000000004">
      <c r="A43" s="2"/>
      <c r="B43" s="38" t="s">
        <v>659</v>
      </c>
      <c r="C43" s="21"/>
      <c r="D43" s="21"/>
      <c r="E43" s="21">
        <f t="shared" si="0"/>
        <v>0</v>
      </c>
      <c r="F43" s="38" t="s">
        <v>657</v>
      </c>
      <c r="G43" s="21"/>
      <c r="H43" s="21"/>
      <c r="I43" s="21">
        <f t="shared" si="2"/>
        <v>0</v>
      </c>
    </row>
    <row r="44" spans="1:9" x14ac:dyDescent="0.55000000000000004">
      <c r="A44" s="2"/>
      <c r="B44" s="38" t="s">
        <v>661</v>
      </c>
      <c r="C44" s="21"/>
      <c r="D44" s="21"/>
      <c r="E44" s="21">
        <f t="shared" si="0"/>
        <v>0</v>
      </c>
      <c r="F44" s="38" t="s">
        <v>658</v>
      </c>
      <c r="G44" s="21"/>
      <c r="H44" s="21"/>
      <c r="I44" s="21">
        <f t="shared" si="2"/>
        <v>0</v>
      </c>
    </row>
    <row r="45" spans="1:9" x14ac:dyDescent="0.55000000000000004">
      <c r="A45" s="2"/>
      <c r="B45" s="38" t="s">
        <v>663</v>
      </c>
      <c r="C45" s="21"/>
      <c r="D45" s="21"/>
      <c r="E45" s="21">
        <f t="shared" si="0"/>
        <v>0</v>
      </c>
      <c r="F45" s="38" t="s">
        <v>660</v>
      </c>
      <c r="G45" s="21"/>
      <c r="H45" s="21"/>
      <c r="I45" s="21">
        <f t="shared" si="2"/>
        <v>0</v>
      </c>
    </row>
    <row r="46" spans="1:9" x14ac:dyDescent="0.55000000000000004">
      <c r="A46" s="2"/>
      <c r="B46" s="38" t="s">
        <v>665</v>
      </c>
      <c r="C46" s="21">
        <v>32</v>
      </c>
      <c r="D46" s="21">
        <v>32</v>
      </c>
      <c r="E46" s="21">
        <f t="shared" si="0"/>
        <v>0</v>
      </c>
      <c r="F46" s="42" t="s">
        <v>662</v>
      </c>
      <c r="G46" s="23">
        <f>+G7 +G34</f>
        <v>1281347</v>
      </c>
      <c r="H46" s="23">
        <f>+H7 +H34</f>
        <v>1543933</v>
      </c>
      <c r="I46" s="23">
        <f t="shared" si="2"/>
        <v>-262586</v>
      </c>
    </row>
    <row r="47" spans="1:9" x14ac:dyDescent="0.55000000000000004">
      <c r="A47" s="2"/>
      <c r="B47" s="38" t="s">
        <v>667</v>
      </c>
      <c r="C47" s="21"/>
      <c r="D47" s="21"/>
      <c r="E47" s="21">
        <f t="shared" si="0"/>
        <v>0</v>
      </c>
      <c r="F47" s="93" t="s">
        <v>664</v>
      </c>
      <c r="G47" s="94"/>
      <c r="H47" s="94"/>
      <c r="I47" s="95"/>
    </row>
    <row r="48" spans="1:9" x14ac:dyDescent="0.55000000000000004">
      <c r="A48" s="2"/>
      <c r="B48" s="38" t="s">
        <v>669</v>
      </c>
      <c r="C48" s="21"/>
      <c r="D48" s="21"/>
      <c r="E48" s="21">
        <f t="shared" si="0"/>
        <v>0</v>
      </c>
      <c r="F48" s="40" t="s">
        <v>666</v>
      </c>
      <c r="G48" s="41"/>
      <c r="H48" s="41"/>
      <c r="I48" s="41">
        <f t="shared" ref="I48:I55" si="3">G48-H48</f>
        <v>0</v>
      </c>
    </row>
    <row r="49" spans="1:9" x14ac:dyDescent="0.55000000000000004">
      <c r="A49" s="2"/>
      <c r="B49" s="38" t="s">
        <v>671</v>
      </c>
      <c r="C49" s="21"/>
      <c r="D49" s="21"/>
      <c r="E49" s="21">
        <f t="shared" si="0"/>
        <v>0</v>
      </c>
      <c r="F49" s="38" t="s">
        <v>668</v>
      </c>
      <c r="G49" s="21"/>
      <c r="H49" s="21"/>
      <c r="I49" s="21">
        <f t="shared" si="3"/>
        <v>0</v>
      </c>
    </row>
    <row r="50" spans="1:9" x14ac:dyDescent="0.55000000000000004">
      <c r="A50" s="2"/>
      <c r="B50" s="38" t="s">
        <v>673</v>
      </c>
      <c r="C50" s="21"/>
      <c r="D50" s="21"/>
      <c r="E50" s="21">
        <f t="shared" si="0"/>
        <v>0</v>
      </c>
      <c r="F50" s="38" t="s">
        <v>670</v>
      </c>
      <c r="G50" s="21">
        <f>+G51+G52+G53</f>
        <v>0</v>
      </c>
      <c r="H50" s="21">
        <f>+H51+H52+H53</f>
        <v>0</v>
      </c>
      <c r="I50" s="21">
        <f t="shared" si="3"/>
        <v>0</v>
      </c>
    </row>
    <row r="51" spans="1:9" x14ac:dyDescent="0.55000000000000004">
      <c r="A51" s="2"/>
      <c r="B51" s="38" t="s">
        <v>675</v>
      </c>
      <c r="C51" s="21"/>
      <c r="D51" s="21"/>
      <c r="E51" s="21">
        <f t="shared" si="0"/>
        <v>0</v>
      </c>
      <c r="F51" s="38" t="s">
        <v>672</v>
      </c>
      <c r="G51" s="21"/>
      <c r="H51" s="21"/>
      <c r="I51" s="21">
        <f t="shared" si="3"/>
        <v>0</v>
      </c>
    </row>
    <row r="52" spans="1:9" x14ac:dyDescent="0.55000000000000004">
      <c r="A52" s="2"/>
      <c r="B52" s="38" t="s">
        <v>653</v>
      </c>
      <c r="C52" s="21"/>
      <c r="D52" s="21"/>
      <c r="E52" s="21">
        <f t="shared" si="0"/>
        <v>0</v>
      </c>
      <c r="F52" s="38" t="s">
        <v>674</v>
      </c>
      <c r="G52" s="21"/>
      <c r="H52" s="21"/>
      <c r="I52" s="21">
        <f t="shared" si="3"/>
        <v>0</v>
      </c>
    </row>
    <row r="53" spans="1:9" x14ac:dyDescent="0.55000000000000004">
      <c r="A53" s="2"/>
      <c r="B53" s="38" t="s">
        <v>678</v>
      </c>
      <c r="C53" s="21"/>
      <c r="D53" s="21"/>
      <c r="E53" s="21">
        <f t="shared" si="0"/>
        <v>0</v>
      </c>
      <c r="F53" s="38" t="s">
        <v>676</v>
      </c>
      <c r="G53" s="21"/>
      <c r="H53" s="21"/>
      <c r="I53" s="21">
        <f t="shared" si="3"/>
        <v>0</v>
      </c>
    </row>
    <row r="54" spans="1:9" x14ac:dyDescent="0.55000000000000004">
      <c r="A54" s="2"/>
      <c r="B54" s="38" t="s">
        <v>702</v>
      </c>
      <c r="C54" s="21"/>
      <c r="D54" s="21"/>
      <c r="E54" s="21">
        <f t="shared" si="0"/>
        <v>0</v>
      </c>
      <c r="F54" s="38" t="s">
        <v>677</v>
      </c>
      <c r="G54" s="21">
        <v>87532251</v>
      </c>
      <c r="H54" s="21">
        <v>89477463</v>
      </c>
      <c r="I54" s="21">
        <f t="shared" si="3"/>
        <v>-1945212</v>
      </c>
    </row>
    <row r="55" spans="1:9" x14ac:dyDescent="0.55000000000000004">
      <c r="A55" s="2"/>
      <c r="B55" s="38" t="s">
        <v>712</v>
      </c>
      <c r="C55" s="21"/>
      <c r="D55" s="21"/>
      <c r="E55" s="21">
        <f t="shared" si="0"/>
        <v>0</v>
      </c>
      <c r="F55" s="38" t="s">
        <v>679</v>
      </c>
      <c r="G55" s="21">
        <v>-1945212</v>
      </c>
      <c r="H55" s="21">
        <v>-986468</v>
      </c>
      <c r="I55" s="21">
        <f t="shared" si="3"/>
        <v>-958744</v>
      </c>
    </row>
    <row r="56" spans="1:9" x14ac:dyDescent="0.55000000000000004">
      <c r="A56" s="2"/>
      <c r="B56" s="38" t="s">
        <v>680</v>
      </c>
      <c r="C56" s="21">
        <v>146653</v>
      </c>
      <c r="D56" s="21">
        <v>106400</v>
      </c>
      <c r="E56" s="21">
        <f t="shared" si="0"/>
        <v>40253</v>
      </c>
      <c r="F56" s="38"/>
      <c r="G56" s="21"/>
      <c r="H56" s="21"/>
      <c r="I56" s="21"/>
    </row>
    <row r="57" spans="1:9" x14ac:dyDescent="0.55000000000000004">
      <c r="A57" s="2"/>
      <c r="B57" s="38" t="s">
        <v>681</v>
      </c>
      <c r="C57" s="21"/>
      <c r="D57" s="21"/>
      <c r="E57" s="21">
        <f t="shared" si="0"/>
        <v>0</v>
      </c>
      <c r="F57" s="38"/>
      <c r="G57" s="21"/>
      <c r="H57" s="21"/>
      <c r="I57" s="21"/>
    </row>
    <row r="58" spans="1:9" x14ac:dyDescent="0.55000000000000004">
      <c r="A58" s="2"/>
      <c r="B58" s="38" t="s">
        <v>682</v>
      </c>
      <c r="C58" s="21"/>
      <c r="D58" s="21"/>
      <c r="E58" s="21">
        <f t="shared" si="0"/>
        <v>0</v>
      </c>
      <c r="F58" s="38"/>
      <c r="G58" s="21"/>
      <c r="H58" s="21"/>
      <c r="I58" s="21"/>
    </row>
    <row r="59" spans="1:9" x14ac:dyDescent="0.55000000000000004">
      <c r="A59" s="2"/>
      <c r="B59" s="38" t="s">
        <v>683</v>
      </c>
      <c r="C59" s="21"/>
      <c r="D59" s="21"/>
      <c r="E59" s="21">
        <f t="shared" si="0"/>
        <v>0</v>
      </c>
      <c r="F59" s="38"/>
      <c r="G59" s="21"/>
      <c r="H59" s="21"/>
      <c r="I59" s="21"/>
    </row>
    <row r="60" spans="1:9" x14ac:dyDescent="0.55000000000000004">
      <c r="A60" s="2"/>
      <c r="B60" s="38" t="s">
        <v>684</v>
      </c>
      <c r="C60" s="21"/>
      <c r="D60" s="21"/>
      <c r="E60" s="21">
        <f t="shared" si="0"/>
        <v>0</v>
      </c>
      <c r="F60" s="38"/>
      <c r="G60" s="21"/>
      <c r="H60" s="21"/>
      <c r="I60" s="21"/>
    </row>
    <row r="61" spans="1:9" x14ac:dyDescent="0.55000000000000004">
      <c r="A61" s="2"/>
      <c r="B61" s="38" t="s">
        <v>685</v>
      </c>
      <c r="C61" s="21"/>
      <c r="D61" s="21"/>
      <c r="E61" s="21">
        <f t="shared" si="0"/>
        <v>0</v>
      </c>
      <c r="F61" s="38"/>
      <c r="G61" s="21"/>
      <c r="H61" s="21"/>
      <c r="I61" s="21"/>
    </row>
    <row r="62" spans="1:9" x14ac:dyDescent="0.55000000000000004">
      <c r="A62" s="2"/>
      <c r="B62" s="38" t="s">
        <v>686</v>
      </c>
      <c r="C62" s="21"/>
      <c r="D62" s="21"/>
      <c r="E62" s="21">
        <f t="shared" si="0"/>
        <v>0</v>
      </c>
      <c r="F62" s="38"/>
      <c r="G62" s="21"/>
      <c r="H62" s="21"/>
      <c r="I62" s="21"/>
    </row>
    <row r="63" spans="1:9" x14ac:dyDescent="0.55000000000000004">
      <c r="A63" s="2"/>
      <c r="B63" s="38" t="s">
        <v>687</v>
      </c>
      <c r="C63" s="21"/>
      <c r="D63" s="21"/>
      <c r="E63" s="21">
        <f t="shared" si="0"/>
        <v>0</v>
      </c>
      <c r="F63" s="51"/>
      <c r="G63" s="52"/>
      <c r="H63" s="52"/>
      <c r="I63" s="52"/>
    </row>
    <row r="64" spans="1:9" x14ac:dyDescent="0.55000000000000004">
      <c r="A64" s="2"/>
      <c r="B64" s="51" t="s">
        <v>642</v>
      </c>
      <c r="C64" s="52"/>
      <c r="D64" s="52"/>
      <c r="E64" s="52">
        <f t="shared" si="0"/>
        <v>0</v>
      </c>
      <c r="F64" s="42" t="s">
        <v>688</v>
      </c>
      <c r="G64" s="23">
        <f>+G48 +G49 +G50 +G54</f>
        <v>87532251</v>
      </c>
      <c r="H64" s="23">
        <f>+H48 +H49 +H50 +H54</f>
        <v>89477463</v>
      </c>
      <c r="I64" s="23">
        <f t="shared" ref="I64:I65" si="4">G64-H64</f>
        <v>-1945212</v>
      </c>
    </row>
    <row r="65" spans="1:9" x14ac:dyDescent="0.55000000000000004">
      <c r="A65" s="2"/>
      <c r="B65" s="42" t="s">
        <v>689</v>
      </c>
      <c r="C65" s="23">
        <f>+C7 +C34</f>
        <v>88813598</v>
      </c>
      <c r="D65" s="23">
        <f>+D7 +D34</f>
        <v>91021396</v>
      </c>
      <c r="E65" s="23">
        <f t="shared" si="0"/>
        <v>-2207798</v>
      </c>
      <c r="F65" s="13" t="s">
        <v>690</v>
      </c>
      <c r="G65" s="15">
        <f>+G46 +G64</f>
        <v>88813598</v>
      </c>
      <c r="H65" s="15">
        <f>+H46 +H64</f>
        <v>91021396</v>
      </c>
      <c r="I65" s="15">
        <f t="shared" si="4"/>
        <v>-2207798</v>
      </c>
    </row>
  </sheetData>
  <mergeCells count="5">
    <mergeCell ref="B2:I2"/>
    <mergeCell ref="B3:I3"/>
    <mergeCell ref="B5:E5"/>
    <mergeCell ref="F5:I5"/>
    <mergeCell ref="F47:I47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742F2-98E8-444A-A1F2-BCD598F6DC21}">
  <dimension ref="B2:K80"/>
  <sheetViews>
    <sheetView topLeftCell="D1" workbookViewId="0">
      <selection sqref="A1:XFD1048576"/>
    </sheetView>
  </sheetViews>
  <sheetFormatPr defaultRowHeight="18" x14ac:dyDescent="0.55000000000000004"/>
  <cols>
    <col min="1" max="3" width="2.83203125" customWidth="1"/>
    <col min="4" max="4" width="44.33203125" customWidth="1"/>
    <col min="5" max="11" width="20.75" customWidth="1"/>
  </cols>
  <sheetData>
    <row r="2" spans="2:11" ht="22" x14ac:dyDescent="0.55000000000000004">
      <c r="B2" s="1"/>
      <c r="C2" s="1"/>
      <c r="D2" s="1"/>
      <c r="E2" s="1"/>
      <c r="F2" s="1"/>
      <c r="G2" s="1"/>
      <c r="H2" s="1"/>
      <c r="I2" s="2"/>
      <c r="J2" s="3"/>
      <c r="K2" s="3" t="s">
        <v>93</v>
      </c>
    </row>
    <row r="3" spans="2:11" ht="22" x14ac:dyDescent="0.55000000000000004">
      <c r="B3" s="69" t="s">
        <v>94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x14ac:dyDescent="0.55000000000000004">
      <c r="B4" s="32"/>
      <c r="C4" s="32"/>
      <c r="D4" s="32"/>
      <c r="E4" s="32"/>
      <c r="F4" s="32"/>
      <c r="G4" s="32"/>
      <c r="H4" s="32"/>
      <c r="I4" s="32"/>
      <c r="J4" s="2"/>
      <c r="K4" s="2"/>
    </row>
    <row r="5" spans="2:11" ht="22" x14ac:dyDescent="0.55000000000000004">
      <c r="B5" s="70" t="s">
        <v>2</v>
      </c>
      <c r="C5" s="70"/>
      <c r="D5" s="70"/>
      <c r="E5" s="70"/>
      <c r="F5" s="70"/>
      <c r="G5" s="70"/>
      <c r="H5" s="70"/>
      <c r="I5" s="70"/>
      <c r="J5" s="70"/>
      <c r="K5" s="70"/>
    </row>
    <row r="6" spans="2:11" x14ac:dyDescent="0.55000000000000004">
      <c r="B6" s="4"/>
      <c r="C6" s="4"/>
      <c r="D6" s="4"/>
      <c r="E6" s="4"/>
      <c r="F6" s="4"/>
      <c r="G6" s="4"/>
      <c r="H6" s="4"/>
      <c r="I6" s="2"/>
      <c r="J6" s="2"/>
      <c r="K6" s="4" t="s">
        <v>3</v>
      </c>
    </row>
    <row r="7" spans="2:11" x14ac:dyDescent="0.55000000000000004">
      <c r="B7" s="72" t="s">
        <v>4</v>
      </c>
      <c r="C7" s="73"/>
      <c r="D7" s="74"/>
      <c r="E7" s="33" t="s">
        <v>95</v>
      </c>
      <c r="F7" s="33" t="s">
        <v>96</v>
      </c>
      <c r="G7" s="33" t="s">
        <v>97</v>
      </c>
      <c r="H7" s="33" t="s">
        <v>98</v>
      </c>
      <c r="I7" s="34" t="s">
        <v>99</v>
      </c>
      <c r="J7" s="34" t="s">
        <v>100</v>
      </c>
      <c r="K7" s="34" t="s">
        <v>101</v>
      </c>
    </row>
    <row r="8" spans="2:11" x14ac:dyDescent="0.55000000000000004">
      <c r="B8" s="66" t="s">
        <v>9</v>
      </c>
      <c r="C8" s="66" t="s">
        <v>10</v>
      </c>
      <c r="D8" s="6" t="s">
        <v>11</v>
      </c>
      <c r="E8" s="8"/>
      <c r="F8" s="8">
        <v>42946259</v>
      </c>
      <c r="G8" s="8"/>
      <c r="H8" s="8"/>
      <c r="I8" s="8">
        <f>+E8+F8+G8+H8</f>
        <v>42946259</v>
      </c>
      <c r="J8" s="7"/>
      <c r="K8" s="8">
        <f>I8-ABS(J8)</f>
        <v>42946259</v>
      </c>
    </row>
    <row r="9" spans="2:11" x14ac:dyDescent="0.55000000000000004">
      <c r="B9" s="67"/>
      <c r="C9" s="67"/>
      <c r="D9" s="9" t="s">
        <v>12</v>
      </c>
      <c r="E9" s="11"/>
      <c r="F9" s="11">
        <v>110054691</v>
      </c>
      <c r="G9" s="11"/>
      <c r="H9" s="11"/>
      <c r="I9" s="11">
        <f t="shared" ref="I9:I72" si="0">+E9+F9+G9+H9</f>
        <v>110054691</v>
      </c>
      <c r="J9" s="10"/>
      <c r="K9" s="11">
        <f t="shared" ref="K9:K72" si="1">I9-ABS(J9)</f>
        <v>110054691</v>
      </c>
    </row>
    <row r="10" spans="2:11" x14ac:dyDescent="0.55000000000000004">
      <c r="B10" s="67"/>
      <c r="C10" s="67"/>
      <c r="D10" s="9" t="s">
        <v>13</v>
      </c>
      <c r="E10" s="11"/>
      <c r="F10" s="11"/>
      <c r="G10" s="11"/>
      <c r="H10" s="11"/>
      <c r="I10" s="11">
        <f t="shared" si="0"/>
        <v>0</v>
      </c>
      <c r="J10" s="10"/>
      <c r="K10" s="11">
        <f t="shared" si="1"/>
        <v>0</v>
      </c>
    </row>
    <row r="11" spans="2:11" x14ac:dyDescent="0.55000000000000004">
      <c r="B11" s="67"/>
      <c r="C11" s="67"/>
      <c r="D11" s="9" t="s">
        <v>14</v>
      </c>
      <c r="E11" s="11"/>
      <c r="F11" s="11"/>
      <c r="G11" s="11"/>
      <c r="H11" s="11"/>
      <c r="I11" s="11">
        <f t="shared" si="0"/>
        <v>0</v>
      </c>
      <c r="J11" s="10"/>
      <c r="K11" s="11">
        <f t="shared" si="1"/>
        <v>0</v>
      </c>
    </row>
    <row r="12" spans="2:11" x14ac:dyDescent="0.55000000000000004">
      <c r="B12" s="67"/>
      <c r="C12" s="67"/>
      <c r="D12" s="9" t="s">
        <v>15</v>
      </c>
      <c r="E12" s="11"/>
      <c r="F12" s="11"/>
      <c r="G12" s="11"/>
      <c r="H12" s="11"/>
      <c r="I12" s="11">
        <f t="shared" si="0"/>
        <v>0</v>
      </c>
      <c r="J12" s="10"/>
      <c r="K12" s="11">
        <f t="shared" si="1"/>
        <v>0</v>
      </c>
    </row>
    <row r="13" spans="2:11" x14ac:dyDescent="0.55000000000000004">
      <c r="B13" s="67"/>
      <c r="C13" s="67"/>
      <c r="D13" s="9" t="s">
        <v>16</v>
      </c>
      <c r="E13" s="11"/>
      <c r="F13" s="11">
        <v>24913510</v>
      </c>
      <c r="G13" s="11"/>
      <c r="H13" s="11">
        <v>18992060</v>
      </c>
      <c r="I13" s="11">
        <f t="shared" si="0"/>
        <v>43905570</v>
      </c>
      <c r="J13" s="10"/>
      <c r="K13" s="11">
        <f t="shared" si="1"/>
        <v>43905570</v>
      </c>
    </row>
    <row r="14" spans="2:11" x14ac:dyDescent="0.55000000000000004">
      <c r="B14" s="67"/>
      <c r="C14" s="67"/>
      <c r="D14" s="9" t="s">
        <v>17</v>
      </c>
      <c r="E14" s="11"/>
      <c r="F14" s="11"/>
      <c r="G14" s="11"/>
      <c r="H14" s="11"/>
      <c r="I14" s="11">
        <f t="shared" si="0"/>
        <v>0</v>
      </c>
      <c r="J14" s="10"/>
      <c r="K14" s="11">
        <f t="shared" si="1"/>
        <v>0</v>
      </c>
    </row>
    <row r="15" spans="2:11" x14ac:dyDescent="0.55000000000000004">
      <c r="B15" s="67"/>
      <c r="C15" s="67"/>
      <c r="D15" s="9" t="s">
        <v>18</v>
      </c>
      <c r="E15" s="11"/>
      <c r="F15" s="11"/>
      <c r="G15" s="11"/>
      <c r="H15" s="11"/>
      <c r="I15" s="11">
        <f t="shared" si="0"/>
        <v>0</v>
      </c>
      <c r="J15" s="10"/>
      <c r="K15" s="11">
        <f t="shared" si="1"/>
        <v>0</v>
      </c>
    </row>
    <row r="16" spans="2:11" x14ac:dyDescent="0.55000000000000004">
      <c r="B16" s="67"/>
      <c r="C16" s="67"/>
      <c r="D16" s="9" t="s">
        <v>19</v>
      </c>
      <c r="E16" s="11"/>
      <c r="F16" s="11"/>
      <c r="G16" s="11">
        <v>14245260</v>
      </c>
      <c r="H16" s="11"/>
      <c r="I16" s="11">
        <f t="shared" si="0"/>
        <v>14245260</v>
      </c>
      <c r="J16" s="10"/>
      <c r="K16" s="11">
        <f t="shared" si="1"/>
        <v>14245260</v>
      </c>
    </row>
    <row r="17" spans="2:11" x14ac:dyDescent="0.55000000000000004">
      <c r="B17" s="67"/>
      <c r="C17" s="67"/>
      <c r="D17" s="9" t="s">
        <v>20</v>
      </c>
      <c r="E17" s="11"/>
      <c r="F17" s="11"/>
      <c r="G17" s="11">
        <v>32425120</v>
      </c>
      <c r="H17" s="11"/>
      <c r="I17" s="11">
        <f t="shared" si="0"/>
        <v>32425120</v>
      </c>
      <c r="J17" s="10"/>
      <c r="K17" s="11">
        <f t="shared" si="1"/>
        <v>32425120</v>
      </c>
    </row>
    <row r="18" spans="2:11" x14ac:dyDescent="0.55000000000000004">
      <c r="B18" s="67"/>
      <c r="C18" s="67"/>
      <c r="D18" s="9" t="s">
        <v>21</v>
      </c>
      <c r="E18" s="11"/>
      <c r="F18" s="11"/>
      <c r="G18" s="11">
        <v>5400000</v>
      </c>
      <c r="H18" s="11"/>
      <c r="I18" s="11">
        <f t="shared" si="0"/>
        <v>5400000</v>
      </c>
      <c r="J18" s="10"/>
      <c r="K18" s="11">
        <f t="shared" si="1"/>
        <v>5400000</v>
      </c>
    </row>
    <row r="19" spans="2:11" x14ac:dyDescent="0.55000000000000004">
      <c r="B19" s="67"/>
      <c r="C19" s="67"/>
      <c r="D19" s="9" t="s">
        <v>22</v>
      </c>
      <c r="E19" s="11"/>
      <c r="F19" s="11"/>
      <c r="G19" s="11"/>
      <c r="H19" s="11"/>
      <c r="I19" s="11">
        <f t="shared" si="0"/>
        <v>0</v>
      </c>
      <c r="J19" s="10"/>
      <c r="K19" s="11">
        <f t="shared" si="1"/>
        <v>0</v>
      </c>
    </row>
    <row r="20" spans="2:11" x14ac:dyDescent="0.55000000000000004">
      <c r="B20" s="67"/>
      <c r="C20" s="67"/>
      <c r="D20" s="9" t="s">
        <v>23</v>
      </c>
      <c r="E20" s="11"/>
      <c r="F20" s="11"/>
      <c r="G20" s="11"/>
      <c r="H20" s="11"/>
      <c r="I20" s="11">
        <f t="shared" si="0"/>
        <v>0</v>
      </c>
      <c r="J20" s="10"/>
      <c r="K20" s="11">
        <f t="shared" si="1"/>
        <v>0</v>
      </c>
    </row>
    <row r="21" spans="2:11" x14ac:dyDescent="0.55000000000000004">
      <c r="B21" s="67"/>
      <c r="C21" s="67"/>
      <c r="D21" s="9" t="s">
        <v>24</v>
      </c>
      <c r="E21" s="11">
        <v>8453564</v>
      </c>
      <c r="F21" s="11">
        <v>998718</v>
      </c>
      <c r="G21" s="11"/>
      <c r="H21" s="11"/>
      <c r="I21" s="11">
        <f t="shared" si="0"/>
        <v>9452282</v>
      </c>
      <c r="J21" s="10"/>
      <c r="K21" s="11">
        <f t="shared" si="1"/>
        <v>9452282</v>
      </c>
    </row>
    <row r="22" spans="2:11" x14ac:dyDescent="0.55000000000000004">
      <c r="B22" s="67"/>
      <c r="C22" s="67"/>
      <c r="D22" s="9" t="s">
        <v>25</v>
      </c>
      <c r="E22" s="11"/>
      <c r="F22" s="11">
        <v>705</v>
      </c>
      <c r="G22" s="11"/>
      <c r="H22" s="11">
        <v>127</v>
      </c>
      <c r="I22" s="11">
        <f t="shared" si="0"/>
        <v>832</v>
      </c>
      <c r="J22" s="10"/>
      <c r="K22" s="11">
        <f t="shared" si="1"/>
        <v>832</v>
      </c>
    </row>
    <row r="23" spans="2:11" x14ac:dyDescent="0.55000000000000004">
      <c r="B23" s="67"/>
      <c r="C23" s="67"/>
      <c r="D23" s="9" t="s">
        <v>26</v>
      </c>
      <c r="E23" s="11">
        <v>4695030</v>
      </c>
      <c r="F23" s="11">
        <v>1079919</v>
      </c>
      <c r="G23" s="11">
        <v>42220</v>
      </c>
      <c r="H23" s="11">
        <v>3901677</v>
      </c>
      <c r="I23" s="11">
        <f t="shared" si="0"/>
        <v>9718846</v>
      </c>
      <c r="J23" s="10"/>
      <c r="K23" s="11">
        <f t="shared" si="1"/>
        <v>9718846</v>
      </c>
    </row>
    <row r="24" spans="2:11" x14ac:dyDescent="0.55000000000000004">
      <c r="B24" s="67"/>
      <c r="C24" s="67"/>
      <c r="D24" s="9" t="s">
        <v>27</v>
      </c>
      <c r="E24" s="11"/>
      <c r="F24" s="11"/>
      <c r="G24" s="11"/>
      <c r="H24" s="11"/>
      <c r="I24" s="11">
        <f t="shared" si="0"/>
        <v>0</v>
      </c>
      <c r="J24" s="12"/>
      <c r="K24" s="11">
        <f t="shared" si="1"/>
        <v>0</v>
      </c>
    </row>
    <row r="25" spans="2:11" x14ac:dyDescent="0.55000000000000004">
      <c r="B25" s="67"/>
      <c r="C25" s="68"/>
      <c r="D25" s="13" t="s">
        <v>28</v>
      </c>
      <c r="E25" s="15">
        <f>+E8+E9+E10+E11+E12+E13+E14+E15+E16+E17+E18+E19+E20+E21+E22+E23+E24</f>
        <v>13148594</v>
      </c>
      <c r="F25" s="15">
        <f>+F8+F9+F10+F11+F12+F13+F14+F15+F16+F17+F18+F19+F20+F21+F22+F23+F24</f>
        <v>179993802</v>
      </c>
      <c r="G25" s="15">
        <f>+G8+G9+G10+G11+G12+G13+G14+G15+G16+G17+G18+G19+G20+G21+G22+G23+G24</f>
        <v>52112600</v>
      </c>
      <c r="H25" s="15">
        <f>+H8+H9+H10+H11+H12+H13+H14+H15+H16+H17+H18+H19+H20+H21+H22+H23+H24</f>
        <v>22893864</v>
      </c>
      <c r="I25" s="15">
        <f t="shared" si="0"/>
        <v>268148860</v>
      </c>
      <c r="J25" s="14">
        <f>+J8+J9+J10+J11+J12+J13+J14+J15+J16+J17+J18+J19+J20+J21+J22+J23+J24</f>
        <v>0</v>
      </c>
      <c r="K25" s="15">
        <f t="shared" si="1"/>
        <v>268148860</v>
      </c>
    </row>
    <row r="26" spans="2:11" x14ac:dyDescent="0.55000000000000004">
      <c r="B26" s="67"/>
      <c r="C26" s="66" t="s">
        <v>29</v>
      </c>
      <c r="D26" s="9" t="s">
        <v>30</v>
      </c>
      <c r="E26" s="11"/>
      <c r="F26" s="11">
        <v>138567777</v>
      </c>
      <c r="G26" s="11">
        <v>35953148</v>
      </c>
      <c r="H26" s="11">
        <v>16268238</v>
      </c>
      <c r="I26" s="11">
        <f t="shared" si="0"/>
        <v>190789163</v>
      </c>
      <c r="J26" s="7"/>
      <c r="K26" s="11">
        <f t="shared" si="1"/>
        <v>190789163</v>
      </c>
    </row>
    <row r="27" spans="2:11" x14ac:dyDescent="0.55000000000000004">
      <c r="B27" s="67"/>
      <c r="C27" s="67"/>
      <c r="D27" s="9" t="s">
        <v>31</v>
      </c>
      <c r="E27" s="11">
        <v>1371878</v>
      </c>
      <c r="F27" s="11">
        <v>38703456</v>
      </c>
      <c r="G27" s="11">
        <v>2257494</v>
      </c>
      <c r="H27" s="11">
        <v>9659982</v>
      </c>
      <c r="I27" s="11">
        <f t="shared" si="0"/>
        <v>51992810</v>
      </c>
      <c r="J27" s="10"/>
      <c r="K27" s="11">
        <f t="shared" si="1"/>
        <v>51992810</v>
      </c>
    </row>
    <row r="28" spans="2:11" x14ac:dyDescent="0.55000000000000004">
      <c r="B28" s="67"/>
      <c r="C28" s="67"/>
      <c r="D28" s="9" t="s">
        <v>32</v>
      </c>
      <c r="E28" s="11">
        <v>3898697</v>
      </c>
      <c r="F28" s="11">
        <v>10356222</v>
      </c>
      <c r="G28" s="11">
        <v>11512634</v>
      </c>
      <c r="H28" s="11">
        <v>1669270</v>
      </c>
      <c r="I28" s="11">
        <f t="shared" si="0"/>
        <v>27436823</v>
      </c>
      <c r="J28" s="10"/>
      <c r="K28" s="11">
        <f t="shared" si="1"/>
        <v>27436823</v>
      </c>
    </row>
    <row r="29" spans="2:11" x14ac:dyDescent="0.55000000000000004">
      <c r="B29" s="67"/>
      <c r="C29" s="67"/>
      <c r="D29" s="9" t="s">
        <v>33</v>
      </c>
      <c r="E29" s="11"/>
      <c r="F29" s="11"/>
      <c r="G29" s="11"/>
      <c r="H29" s="11"/>
      <c r="I29" s="11">
        <f t="shared" si="0"/>
        <v>0</v>
      </c>
      <c r="J29" s="10"/>
      <c r="K29" s="11">
        <f t="shared" si="1"/>
        <v>0</v>
      </c>
    </row>
    <row r="30" spans="2:11" x14ac:dyDescent="0.55000000000000004">
      <c r="B30" s="67"/>
      <c r="C30" s="67"/>
      <c r="D30" s="9" t="s">
        <v>34</v>
      </c>
      <c r="E30" s="11"/>
      <c r="F30" s="11"/>
      <c r="G30" s="11"/>
      <c r="H30" s="11"/>
      <c r="I30" s="11">
        <f t="shared" si="0"/>
        <v>0</v>
      </c>
      <c r="J30" s="10"/>
      <c r="K30" s="11">
        <f t="shared" si="1"/>
        <v>0</v>
      </c>
    </row>
    <row r="31" spans="2:11" x14ac:dyDescent="0.55000000000000004">
      <c r="B31" s="67"/>
      <c r="C31" s="67"/>
      <c r="D31" s="9" t="s">
        <v>35</v>
      </c>
      <c r="E31" s="11"/>
      <c r="F31" s="11"/>
      <c r="G31" s="11"/>
      <c r="H31" s="11"/>
      <c r="I31" s="11">
        <f t="shared" si="0"/>
        <v>0</v>
      </c>
      <c r="J31" s="10"/>
      <c r="K31" s="11">
        <f t="shared" si="1"/>
        <v>0</v>
      </c>
    </row>
    <row r="32" spans="2:11" x14ac:dyDescent="0.55000000000000004">
      <c r="B32" s="67"/>
      <c r="C32" s="67"/>
      <c r="D32" s="9" t="s">
        <v>36</v>
      </c>
      <c r="E32" s="11"/>
      <c r="F32" s="11">
        <v>130900</v>
      </c>
      <c r="G32" s="11"/>
      <c r="H32" s="11"/>
      <c r="I32" s="11">
        <f t="shared" si="0"/>
        <v>130900</v>
      </c>
      <c r="J32" s="10"/>
      <c r="K32" s="11">
        <f t="shared" si="1"/>
        <v>130900</v>
      </c>
    </row>
    <row r="33" spans="2:11" x14ac:dyDescent="0.55000000000000004">
      <c r="B33" s="67"/>
      <c r="C33" s="67"/>
      <c r="D33" s="9" t="s">
        <v>37</v>
      </c>
      <c r="E33" s="11"/>
      <c r="F33" s="11"/>
      <c r="G33" s="11"/>
      <c r="H33" s="11"/>
      <c r="I33" s="11">
        <f t="shared" si="0"/>
        <v>0</v>
      </c>
      <c r="J33" s="10"/>
      <c r="K33" s="11">
        <f t="shared" si="1"/>
        <v>0</v>
      </c>
    </row>
    <row r="34" spans="2:11" x14ac:dyDescent="0.55000000000000004">
      <c r="B34" s="67"/>
      <c r="C34" s="67"/>
      <c r="D34" s="9" t="s">
        <v>38</v>
      </c>
      <c r="E34" s="11"/>
      <c r="F34" s="11"/>
      <c r="G34" s="11"/>
      <c r="H34" s="11"/>
      <c r="I34" s="11">
        <f t="shared" si="0"/>
        <v>0</v>
      </c>
      <c r="J34" s="12"/>
      <c r="K34" s="11">
        <f t="shared" si="1"/>
        <v>0</v>
      </c>
    </row>
    <row r="35" spans="2:11" x14ac:dyDescent="0.55000000000000004">
      <c r="B35" s="67"/>
      <c r="C35" s="68"/>
      <c r="D35" s="13" t="s">
        <v>39</v>
      </c>
      <c r="E35" s="15">
        <f>+E26+E27+E28+E29+E30+E31+E32+E33+E34</f>
        <v>5270575</v>
      </c>
      <c r="F35" s="15">
        <f>+F26+F27+F28+F29+F30+F31+F32+F33+F34</f>
        <v>187758355</v>
      </c>
      <c r="G35" s="15">
        <f>+G26+G27+G28+G29+G30+G31+G32+G33+G34</f>
        <v>49723276</v>
      </c>
      <c r="H35" s="15">
        <f>+H26+H27+H28+H29+H30+H31+H32+H33+H34</f>
        <v>27597490</v>
      </c>
      <c r="I35" s="15">
        <f t="shared" si="0"/>
        <v>270349696</v>
      </c>
      <c r="J35" s="14">
        <f>+J26+J27+J28+J29+J30+J31+J32+J33+J34</f>
        <v>0</v>
      </c>
      <c r="K35" s="15">
        <f t="shared" si="1"/>
        <v>270349696</v>
      </c>
    </row>
    <row r="36" spans="2:11" x14ac:dyDescent="0.55000000000000004">
      <c r="B36" s="68"/>
      <c r="C36" s="16" t="s">
        <v>40</v>
      </c>
      <c r="D36" s="17"/>
      <c r="E36" s="18">
        <f xml:space="preserve"> +E25 - E35</f>
        <v>7878019</v>
      </c>
      <c r="F36" s="18">
        <f xml:space="preserve"> +F25 - F35</f>
        <v>-7764553</v>
      </c>
      <c r="G36" s="18">
        <f xml:space="preserve"> +G25 - G35</f>
        <v>2389324</v>
      </c>
      <c r="H36" s="18">
        <f xml:space="preserve"> +H25 - H35</f>
        <v>-4703626</v>
      </c>
      <c r="I36" s="18">
        <f t="shared" si="0"/>
        <v>-2200836</v>
      </c>
      <c r="J36" s="14">
        <f xml:space="preserve"> +J25 - J35</f>
        <v>0</v>
      </c>
      <c r="K36" s="18">
        <f>K25-K35</f>
        <v>-2200836</v>
      </c>
    </row>
    <row r="37" spans="2:11" x14ac:dyDescent="0.55000000000000004">
      <c r="B37" s="66" t="s">
        <v>41</v>
      </c>
      <c r="C37" s="66" t="s">
        <v>10</v>
      </c>
      <c r="D37" s="9" t="s">
        <v>42</v>
      </c>
      <c r="E37" s="11"/>
      <c r="F37" s="11"/>
      <c r="G37" s="11"/>
      <c r="H37" s="11"/>
      <c r="I37" s="11">
        <f t="shared" si="0"/>
        <v>0</v>
      </c>
      <c r="J37" s="7"/>
      <c r="K37" s="11">
        <f t="shared" si="1"/>
        <v>0</v>
      </c>
    </row>
    <row r="38" spans="2:11" x14ac:dyDescent="0.55000000000000004">
      <c r="B38" s="67"/>
      <c r="C38" s="67"/>
      <c r="D38" s="9" t="s">
        <v>43</v>
      </c>
      <c r="E38" s="11"/>
      <c r="F38" s="11"/>
      <c r="G38" s="11"/>
      <c r="H38" s="11"/>
      <c r="I38" s="11">
        <f t="shared" si="0"/>
        <v>0</v>
      </c>
      <c r="J38" s="10"/>
      <c r="K38" s="11">
        <f t="shared" si="1"/>
        <v>0</v>
      </c>
    </row>
    <row r="39" spans="2:11" x14ac:dyDescent="0.55000000000000004">
      <c r="B39" s="67"/>
      <c r="C39" s="67"/>
      <c r="D39" s="9" t="s">
        <v>44</v>
      </c>
      <c r="E39" s="11"/>
      <c r="F39" s="11"/>
      <c r="G39" s="11"/>
      <c r="H39" s="11"/>
      <c r="I39" s="11">
        <f t="shared" si="0"/>
        <v>0</v>
      </c>
      <c r="J39" s="10"/>
      <c r="K39" s="11">
        <f t="shared" si="1"/>
        <v>0</v>
      </c>
    </row>
    <row r="40" spans="2:11" x14ac:dyDescent="0.55000000000000004">
      <c r="B40" s="67"/>
      <c r="C40" s="67"/>
      <c r="D40" s="9" t="s">
        <v>45</v>
      </c>
      <c r="E40" s="11"/>
      <c r="F40" s="11">
        <v>11845</v>
      </c>
      <c r="G40" s="11"/>
      <c r="H40" s="11"/>
      <c r="I40" s="11">
        <f t="shared" si="0"/>
        <v>11845</v>
      </c>
      <c r="J40" s="10"/>
      <c r="K40" s="11">
        <f t="shared" si="1"/>
        <v>11845</v>
      </c>
    </row>
    <row r="41" spans="2:11" x14ac:dyDescent="0.55000000000000004">
      <c r="B41" s="67"/>
      <c r="C41" s="67"/>
      <c r="D41" s="9" t="s">
        <v>46</v>
      </c>
      <c r="E41" s="11"/>
      <c r="F41" s="11"/>
      <c r="G41" s="11"/>
      <c r="H41" s="11"/>
      <c r="I41" s="11">
        <f t="shared" si="0"/>
        <v>0</v>
      </c>
      <c r="J41" s="12"/>
      <c r="K41" s="11">
        <f t="shared" si="1"/>
        <v>0</v>
      </c>
    </row>
    <row r="42" spans="2:11" x14ac:dyDescent="0.55000000000000004">
      <c r="B42" s="67"/>
      <c r="C42" s="68"/>
      <c r="D42" s="13" t="s">
        <v>47</v>
      </c>
      <c r="E42" s="15">
        <f>+E37+E38+E39+E40+E41</f>
        <v>0</v>
      </c>
      <c r="F42" s="15">
        <f>+F37+F38+F39+F40+F41</f>
        <v>11845</v>
      </c>
      <c r="G42" s="15">
        <f>+G37+G38+G39+G40+G41</f>
        <v>0</v>
      </c>
      <c r="H42" s="15">
        <f>+H37+H38+H39+H40+H41</f>
        <v>0</v>
      </c>
      <c r="I42" s="15">
        <f t="shared" si="0"/>
        <v>11845</v>
      </c>
      <c r="J42" s="14">
        <f>+J37+J38+J39+J40+J41</f>
        <v>0</v>
      </c>
      <c r="K42" s="15">
        <f t="shared" si="1"/>
        <v>11845</v>
      </c>
    </row>
    <row r="43" spans="2:11" x14ac:dyDescent="0.55000000000000004">
      <c r="B43" s="67"/>
      <c r="C43" s="66" t="s">
        <v>29</v>
      </c>
      <c r="D43" s="9" t="s">
        <v>48</v>
      </c>
      <c r="E43" s="11"/>
      <c r="F43" s="11">
        <v>1100000</v>
      </c>
      <c r="G43" s="11"/>
      <c r="H43" s="11"/>
      <c r="I43" s="11">
        <f t="shared" si="0"/>
        <v>1100000</v>
      </c>
      <c r="J43" s="7"/>
      <c r="K43" s="11">
        <f t="shared" si="1"/>
        <v>1100000</v>
      </c>
    </row>
    <row r="44" spans="2:11" x14ac:dyDescent="0.55000000000000004">
      <c r="B44" s="67"/>
      <c r="C44" s="67"/>
      <c r="D44" s="9" t="s">
        <v>49</v>
      </c>
      <c r="E44" s="11"/>
      <c r="F44" s="11">
        <v>2911200</v>
      </c>
      <c r="G44" s="11">
        <v>5412000</v>
      </c>
      <c r="H44" s="11"/>
      <c r="I44" s="11">
        <f t="shared" si="0"/>
        <v>8323200</v>
      </c>
      <c r="J44" s="10"/>
      <c r="K44" s="11">
        <f t="shared" si="1"/>
        <v>8323200</v>
      </c>
    </row>
    <row r="45" spans="2:11" x14ac:dyDescent="0.55000000000000004">
      <c r="B45" s="67"/>
      <c r="C45" s="67"/>
      <c r="D45" s="9" t="s">
        <v>50</v>
      </c>
      <c r="E45" s="11"/>
      <c r="F45" s="11"/>
      <c r="G45" s="11"/>
      <c r="H45" s="11"/>
      <c r="I45" s="11">
        <f t="shared" si="0"/>
        <v>0</v>
      </c>
      <c r="J45" s="10"/>
      <c r="K45" s="11">
        <f t="shared" si="1"/>
        <v>0</v>
      </c>
    </row>
    <row r="46" spans="2:11" x14ac:dyDescent="0.55000000000000004">
      <c r="B46" s="67"/>
      <c r="C46" s="67"/>
      <c r="D46" s="9" t="s">
        <v>51</v>
      </c>
      <c r="E46" s="11"/>
      <c r="F46" s="11"/>
      <c r="G46" s="11"/>
      <c r="H46" s="11"/>
      <c r="I46" s="11">
        <f t="shared" si="0"/>
        <v>0</v>
      </c>
      <c r="J46" s="10"/>
      <c r="K46" s="11">
        <f t="shared" si="1"/>
        <v>0</v>
      </c>
    </row>
    <row r="47" spans="2:11" x14ac:dyDescent="0.55000000000000004">
      <c r="B47" s="67"/>
      <c r="C47" s="67"/>
      <c r="D47" s="9" t="s">
        <v>52</v>
      </c>
      <c r="E47" s="11"/>
      <c r="F47" s="11"/>
      <c r="G47" s="11"/>
      <c r="H47" s="11"/>
      <c r="I47" s="11">
        <f t="shared" si="0"/>
        <v>0</v>
      </c>
      <c r="J47" s="12"/>
      <c r="K47" s="11">
        <f t="shared" si="1"/>
        <v>0</v>
      </c>
    </row>
    <row r="48" spans="2:11" x14ac:dyDescent="0.55000000000000004">
      <c r="B48" s="67"/>
      <c r="C48" s="68"/>
      <c r="D48" s="13" t="s">
        <v>53</v>
      </c>
      <c r="E48" s="15">
        <f>+E43+E44+E45+E46+E47</f>
        <v>0</v>
      </c>
      <c r="F48" s="15">
        <f>+F43+F44+F45+F46+F47</f>
        <v>4011200</v>
      </c>
      <c r="G48" s="15">
        <f>+G43+G44+G45+G46+G47</f>
        <v>5412000</v>
      </c>
      <c r="H48" s="15">
        <f>+H43+H44+H45+H46+H47</f>
        <v>0</v>
      </c>
      <c r="I48" s="15">
        <f t="shared" si="0"/>
        <v>9423200</v>
      </c>
      <c r="J48" s="14">
        <f>+J43+J44+J45+J46+J47</f>
        <v>0</v>
      </c>
      <c r="K48" s="15">
        <f t="shared" si="1"/>
        <v>9423200</v>
      </c>
    </row>
    <row r="49" spans="2:11" x14ac:dyDescent="0.55000000000000004">
      <c r="B49" s="68"/>
      <c r="C49" s="19" t="s">
        <v>54</v>
      </c>
      <c r="D49" s="17"/>
      <c r="E49" s="18">
        <f xml:space="preserve"> +E42 - E48</f>
        <v>0</v>
      </c>
      <c r="F49" s="18">
        <f xml:space="preserve"> +F42 - F48</f>
        <v>-3999355</v>
      </c>
      <c r="G49" s="18">
        <f xml:space="preserve"> +G42 - G48</f>
        <v>-5412000</v>
      </c>
      <c r="H49" s="18">
        <f xml:space="preserve"> +H42 - H48</f>
        <v>0</v>
      </c>
      <c r="I49" s="18">
        <f t="shared" si="0"/>
        <v>-9411355</v>
      </c>
      <c r="J49" s="14">
        <f xml:space="preserve"> +J42 - J48</f>
        <v>0</v>
      </c>
      <c r="K49" s="18">
        <f>K42-K48</f>
        <v>-9411355</v>
      </c>
    </row>
    <row r="50" spans="2:11" x14ac:dyDescent="0.55000000000000004">
      <c r="B50" s="66" t="s">
        <v>55</v>
      </c>
      <c r="C50" s="66" t="s">
        <v>10</v>
      </c>
      <c r="D50" s="9" t="s">
        <v>56</v>
      </c>
      <c r="E50" s="11"/>
      <c r="F50" s="11"/>
      <c r="G50" s="11"/>
      <c r="H50" s="11"/>
      <c r="I50" s="11">
        <f t="shared" si="0"/>
        <v>0</v>
      </c>
      <c r="J50" s="7"/>
      <c r="K50" s="11">
        <f t="shared" si="1"/>
        <v>0</v>
      </c>
    </row>
    <row r="51" spans="2:11" x14ac:dyDescent="0.55000000000000004">
      <c r="B51" s="67"/>
      <c r="C51" s="67"/>
      <c r="D51" s="9" t="s">
        <v>57</v>
      </c>
      <c r="E51" s="11"/>
      <c r="F51" s="11"/>
      <c r="G51" s="11"/>
      <c r="H51" s="11"/>
      <c r="I51" s="11">
        <f t="shared" si="0"/>
        <v>0</v>
      </c>
      <c r="J51" s="10"/>
      <c r="K51" s="11">
        <f t="shared" si="1"/>
        <v>0</v>
      </c>
    </row>
    <row r="52" spans="2:11" x14ac:dyDescent="0.55000000000000004">
      <c r="B52" s="67"/>
      <c r="C52" s="67"/>
      <c r="D52" s="9" t="s">
        <v>58</v>
      </c>
      <c r="E52" s="11"/>
      <c r="F52" s="11"/>
      <c r="G52" s="11"/>
      <c r="H52" s="11"/>
      <c r="I52" s="11">
        <f t="shared" si="0"/>
        <v>0</v>
      </c>
      <c r="J52" s="10"/>
      <c r="K52" s="11">
        <f t="shared" si="1"/>
        <v>0</v>
      </c>
    </row>
    <row r="53" spans="2:11" x14ac:dyDescent="0.55000000000000004">
      <c r="B53" s="67"/>
      <c r="C53" s="67"/>
      <c r="D53" s="9" t="s">
        <v>59</v>
      </c>
      <c r="E53" s="11"/>
      <c r="F53" s="11"/>
      <c r="G53" s="11"/>
      <c r="H53" s="11"/>
      <c r="I53" s="11">
        <f t="shared" si="0"/>
        <v>0</v>
      </c>
      <c r="J53" s="10"/>
      <c r="K53" s="11">
        <f t="shared" si="1"/>
        <v>0</v>
      </c>
    </row>
    <row r="54" spans="2:11" x14ac:dyDescent="0.55000000000000004">
      <c r="B54" s="67"/>
      <c r="C54" s="67"/>
      <c r="D54" s="9" t="s">
        <v>60</v>
      </c>
      <c r="E54" s="11"/>
      <c r="F54" s="11"/>
      <c r="G54" s="11"/>
      <c r="H54" s="11"/>
      <c r="I54" s="11">
        <f t="shared" si="0"/>
        <v>0</v>
      </c>
      <c r="J54" s="10"/>
      <c r="K54" s="11">
        <f t="shared" si="1"/>
        <v>0</v>
      </c>
    </row>
    <row r="55" spans="2:11" x14ac:dyDescent="0.55000000000000004">
      <c r="B55" s="67"/>
      <c r="C55" s="67"/>
      <c r="D55" s="9" t="s">
        <v>61</v>
      </c>
      <c r="E55" s="11"/>
      <c r="F55" s="11">
        <v>2500000</v>
      </c>
      <c r="G55" s="11"/>
      <c r="H55" s="11"/>
      <c r="I55" s="11">
        <f t="shared" si="0"/>
        <v>2500000</v>
      </c>
      <c r="J55" s="10"/>
      <c r="K55" s="11">
        <f t="shared" si="1"/>
        <v>2500000</v>
      </c>
    </row>
    <row r="56" spans="2:11" x14ac:dyDescent="0.55000000000000004">
      <c r="B56" s="67"/>
      <c r="C56" s="67"/>
      <c r="D56" s="9" t="s">
        <v>84</v>
      </c>
      <c r="E56" s="11"/>
      <c r="F56" s="11"/>
      <c r="G56" s="11"/>
      <c r="H56" s="11"/>
      <c r="I56" s="11">
        <f t="shared" si="0"/>
        <v>0</v>
      </c>
      <c r="J56" s="10"/>
      <c r="K56" s="11">
        <f t="shared" si="1"/>
        <v>0</v>
      </c>
    </row>
    <row r="57" spans="2:11" x14ac:dyDescent="0.55000000000000004">
      <c r="B57" s="67"/>
      <c r="C57" s="67"/>
      <c r="D57" s="9" t="s">
        <v>102</v>
      </c>
      <c r="E57" s="11"/>
      <c r="F57" s="11"/>
      <c r="G57" s="11"/>
      <c r="H57" s="11"/>
      <c r="I57" s="11">
        <f t="shared" si="0"/>
        <v>0</v>
      </c>
      <c r="J57" s="10"/>
      <c r="K57" s="11">
        <f t="shared" si="1"/>
        <v>0</v>
      </c>
    </row>
    <row r="58" spans="2:11" x14ac:dyDescent="0.55000000000000004">
      <c r="B58" s="67"/>
      <c r="C58" s="67"/>
      <c r="D58" s="9" t="s">
        <v>85</v>
      </c>
      <c r="E58" s="11"/>
      <c r="F58" s="11"/>
      <c r="G58" s="11"/>
      <c r="H58" s="11"/>
      <c r="I58" s="11">
        <f t="shared" si="0"/>
        <v>0</v>
      </c>
      <c r="J58" s="10"/>
      <c r="K58" s="11">
        <f t="shared" si="1"/>
        <v>0</v>
      </c>
    </row>
    <row r="59" spans="2:11" x14ac:dyDescent="0.55000000000000004">
      <c r="B59" s="67"/>
      <c r="C59" s="67"/>
      <c r="D59" s="9" t="s">
        <v>103</v>
      </c>
      <c r="E59" s="11"/>
      <c r="F59" s="11"/>
      <c r="G59" s="11"/>
      <c r="H59" s="11"/>
      <c r="I59" s="11">
        <f t="shared" si="0"/>
        <v>0</v>
      </c>
      <c r="J59" s="10"/>
      <c r="K59" s="11">
        <f t="shared" si="1"/>
        <v>0</v>
      </c>
    </row>
    <row r="60" spans="2:11" x14ac:dyDescent="0.55000000000000004">
      <c r="B60" s="67"/>
      <c r="C60" s="67"/>
      <c r="D60" s="9" t="s">
        <v>86</v>
      </c>
      <c r="E60" s="11"/>
      <c r="F60" s="11"/>
      <c r="G60" s="11"/>
      <c r="H60" s="11"/>
      <c r="I60" s="11">
        <f t="shared" si="0"/>
        <v>0</v>
      </c>
      <c r="J60" s="10"/>
      <c r="K60" s="11">
        <f t="shared" si="1"/>
        <v>0</v>
      </c>
    </row>
    <row r="61" spans="2:11" x14ac:dyDescent="0.55000000000000004">
      <c r="B61" s="67"/>
      <c r="C61" s="67"/>
      <c r="D61" s="9" t="s">
        <v>104</v>
      </c>
      <c r="E61" s="11">
        <v>8510000</v>
      </c>
      <c r="F61" s="11">
        <v>9582000</v>
      </c>
      <c r="G61" s="11">
        <v>4000000</v>
      </c>
      <c r="H61" s="11">
        <v>5300000</v>
      </c>
      <c r="I61" s="11">
        <f t="shared" si="0"/>
        <v>27392000</v>
      </c>
      <c r="J61" s="10">
        <v>27392000</v>
      </c>
      <c r="K61" s="11">
        <f t="shared" si="1"/>
        <v>0</v>
      </c>
    </row>
    <row r="62" spans="2:11" x14ac:dyDescent="0.55000000000000004">
      <c r="B62" s="67"/>
      <c r="C62" s="67"/>
      <c r="D62" s="9" t="s">
        <v>62</v>
      </c>
      <c r="E62" s="11"/>
      <c r="F62" s="11"/>
      <c r="G62" s="11">
        <v>19644</v>
      </c>
      <c r="H62" s="11"/>
      <c r="I62" s="11">
        <f t="shared" si="0"/>
        <v>19644</v>
      </c>
      <c r="J62" s="12"/>
      <c r="K62" s="11">
        <f t="shared" si="1"/>
        <v>19644</v>
      </c>
    </row>
    <row r="63" spans="2:11" x14ac:dyDescent="0.55000000000000004">
      <c r="B63" s="67"/>
      <c r="C63" s="68"/>
      <c r="D63" s="13" t="s">
        <v>63</v>
      </c>
      <c r="E63" s="15">
        <f>+E50+E51+E52+E53+E54+E55+E56+E57+E58+E59+E60+E61+E62</f>
        <v>8510000</v>
      </c>
      <c r="F63" s="15">
        <f>+F50+F51+F52+F53+F54+F55+F56+F57+F58+F59+F60+F61+F62</f>
        <v>12082000</v>
      </c>
      <c r="G63" s="15">
        <f>+G50+G51+G52+G53+G54+G55+G56+G57+G58+G59+G60+G61+G62</f>
        <v>4019644</v>
      </c>
      <c r="H63" s="15">
        <f>+H50+H51+H52+H53+H54+H55+H56+H57+H58+H59+H60+H61+H62</f>
        <v>5300000</v>
      </c>
      <c r="I63" s="15">
        <f t="shared" si="0"/>
        <v>29911644</v>
      </c>
      <c r="J63" s="14">
        <f>+J50+J51+J52+J53+J54+J55+J56+J57+J58+J59+J60+J61+J62</f>
        <v>27392000</v>
      </c>
      <c r="K63" s="15">
        <f t="shared" si="1"/>
        <v>2519644</v>
      </c>
    </row>
    <row r="64" spans="2:11" x14ac:dyDescent="0.55000000000000004">
      <c r="B64" s="67"/>
      <c r="C64" s="66" t="s">
        <v>29</v>
      </c>
      <c r="D64" s="9" t="s">
        <v>64</v>
      </c>
      <c r="E64" s="11"/>
      <c r="F64" s="11"/>
      <c r="G64" s="11"/>
      <c r="H64" s="11"/>
      <c r="I64" s="11">
        <f t="shared" si="0"/>
        <v>0</v>
      </c>
      <c r="J64" s="7"/>
      <c r="K64" s="11">
        <f t="shared" si="1"/>
        <v>0</v>
      </c>
    </row>
    <row r="65" spans="2:11" x14ac:dyDescent="0.55000000000000004">
      <c r="B65" s="67"/>
      <c r="C65" s="67"/>
      <c r="D65" s="9" t="s">
        <v>65</v>
      </c>
      <c r="E65" s="11"/>
      <c r="F65" s="11"/>
      <c r="G65" s="11"/>
      <c r="H65" s="11"/>
      <c r="I65" s="11">
        <f t="shared" si="0"/>
        <v>0</v>
      </c>
      <c r="J65" s="10"/>
      <c r="K65" s="11">
        <f t="shared" si="1"/>
        <v>0</v>
      </c>
    </row>
    <row r="66" spans="2:11" x14ac:dyDescent="0.55000000000000004">
      <c r="B66" s="67"/>
      <c r="C66" s="67"/>
      <c r="D66" s="9" t="s">
        <v>66</v>
      </c>
      <c r="E66" s="11"/>
      <c r="F66" s="11"/>
      <c r="G66" s="11"/>
      <c r="H66" s="11"/>
      <c r="I66" s="11">
        <f t="shared" si="0"/>
        <v>0</v>
      </c>
      <c r="J66" s="10"/>
      <c r="K66" s="11">
        <f t="shared" si="1"/>
        <v>0</v>
      </c>
    </row>
    <row r="67" spans="2:11" x14ac:dyDescent="0.55000000000000004">
      <c r="B67" s="67"/>
      <c r="C67" s="67"/>
      <c r="D67" s="9" t="s">
        <v>67</v>
      </c>
      <c r="E67" s="11"/>
      <c r="F67" s="11"/>
      <c r="G67" s="11"/>
      <c r="H67" s="11"/>
      <c r="I67" s="11">
        <f t="shared" si="0"/>
        <v>0</v>
      </c>
      <c r="J67" s="10"/>
      <c r="K67" s="11">
        <f t="shared" si="1"/>
        <v>0</v>
      </c>
    </row>
    <row r="68" spans="2:11" x14ac:dyDescent="0.55000000000000004">
      <c r="B68" s="67"/>
      <c r="C68" s="67"/>
      <c r="D68" s="9" t="s">
        <v>68</v>
      </c>
      <c r="E68" s="11"/>
      <c r="F68" s="11">
        <v>724183</v>
      </c>
      <c r="G68" s="11">
        <v>389094</v>
      </c>
      <c r="H68" s="11">
        <v>40253</v>
      </c>
      <c r="I68" s="11">
        <f t="shared" si="0"/>
        <v>1153530</v>
      </c>
      <c r="J68" s="10"/>
      <c r="K68" s="11">
        <f t="shared" si="1"/>
        <v>1153530</v>
      </c>
    </row>
    <row r="69" spans="2:11" x14ac:dyDescent="0.55000000000000004">
      <c r="B69" s="67"/>
      <c r="C69" s="67"/>
      <c r="D69" s="9" t="s">
        <v>87</v>
      </c>
      <c r="E69" s="11"/>
      <c r="F69" s="11"/>
      <c r="G69" s="11"/>
      <c r="H69" s="11"/>
      <c r="I69" s="11">
        <f t="shared" si="0"/>
        <v>0</v>
      </c>
      <c r="J69" s="10"/>
      <c r="K69" s="11">
        <f t="shared" si="1"/>
        <v>0</v>
      </c>
    </row>
    <row r="70" spans="2:11" x14ac:dyDescent="0.55000000000000004">
      <c r="B70" s="67"/>
      <c r="C70" s="67"/>
      <c r="D70" s="9" t="s">
        <v>105</v>
      </c>
      <c r="E70" s="11"/>
      <c r="F70" s="11"/>
      <c r="G70" s="11"/>
      <c r="H70" s="11"/>
      <c r="I70" s="11">
        <f t="shared" si="0"/>
        <v>0</v>
      </c>
      <c r="J70" s="10"/>
      <c r="K70" s="11">
        <f t="shared" si="1"/>
        <v>0</v>
      </c>
    </row>
    <row r="71" spans="2:11" x14ac:dyDescent="0.55000000000000004">
      <c r="B71" s="67"/>
      <c r="C71" s="67"/>
      <c r="D71" s="9" t="s">
        <v>88</v>
      </c>
      <c r="E71" s="11"/>
      <c r="F71" s="11"/>
      <c r="G71" s="11"/>
      <c r="H71" s="11"/>
      <c r="I71" s="11">
        <f t="shared" si="0"/>
        <v>0</v>
      </c>
      <c r="J71" s="10"/>
      <c r="K71" s="11">
        <f t="shared" si="1"/>
        <v>0</v>
      </c>
    </row>
    <row r="72" spans="2:11" x14ac:dyDescent="0.55000000000000004">
      <c r="B72" s="67"/>
      <c r="C72" s="67"/>
      <c r="D72" s="20" t="s">
        <v>106</v>
      </c>
      <c r="E72" s="21"/>
      <c r="F72" s="21"/>
      <c r="G72" s="21"/>
      <c r="H72" s="21"/>
      <c r="I72" s="21">
        <f t="shared" si="0"/>
        <v>0</v>
      </c>
      <c r="J72" s="10"/>
      <c r="K72" s="21">
        <f t="shared" si="1"/>
        <v>0</v>
      </c>
    </row>
    <row r="73" spans="2:11" x14ac:dyDescent="0.55000000000000004">
      <c r="B73" s="67"/>
      <c r="C73" s="67"/>
      <c r="D73" s="20" t="s">
        <v>89</v>
      </c>
      <c r="E73" s="21"/>
      <c r="F73" s="21"/>
      <c r="G73" s="21"/>
      <c r="H73" s="21"/>
      <c r="I73" s="21">
        <f t="shared" ref="I73:I80" si="2">+E73+F73+G73+H73</f>
        <v>0</v>
      </c>
      <c r="J73" s="10"/>
      <c r="K73" s="21">
        <f t="shared" ref="K73:K79" si="3">I73-ABS(J73)</f>
        <v>0</v>
      </c>
    </row>
    <row r="74" spans="2:11" x14ac:dyDescent="0.55000000000000004">
      <c r="B74" s="67"/>
      <c r="C74" s="67"/>
      <c r="D74" s="20" t="s">
        <v>107</v>
      </c>
      <c r="E74" s="21">
        <v>18882000</v>
      </c>
      <c r="F74" s="21">
        <v>8000000</v>
      </c>
      <c r="G74" s="21">
        <v>510000</v>
      </c>
      <c r="H74" s="21"/>
      <c r="I74" s="21">
        <f t="shared" si="2"/>
        <v>27392000</v>
      </c>
      <c r="J74" s="10">
        <v>27392000</v>
      </c>
      <c r="K74" s="21">
        <f t="shared" si="3"/>
        <v>0</v>
      </c>
    </row>
    <row r="75" spans="2:11" x14ac:dyDescent="0.55000000000000004">
      <c r="B75" s="67"/>
      <c r="C75" s="67"/>
      <c r="D75" s="20" t="s">
        <v>69</v>
      </c>
      <c r="E75" s="21"/>
      <c r="F75" s="21"/>
      <c r="G75" s="21"/>
      <c r="H75" s="21"/>
      <c r="I75" s="21">
        <f t="shared" si="2"/>
        <v>0</v>
      </c>
      <c r="J75" s="12"/>
      <c r="K75" s="21">
        <f t="shared" si="3"/>
        <v>0</v>
      </c>
    </row>
    <row r="76" spans="2:11" x14ac:dyDescent="0.55000000000000004">
      <c r="B76" s="67"/>
      <c r="C76" s="68"/>
      <c r="D76" s="22" t="s">
        <v>70</v>
      </c>
      <c r="E76" s="23">
        <f>+E64+E65+E66+E67+E68+E69+E70+E71+E72+E73+E74+E75</f>
        <v>18882000</v>
      </c>
      <c r="F76" s="23">
        <f>+F64+F65+F66+F67+F68+F69+F70+F71+F72+F73+F74+F75</f>
        <v>8724183</v>
      </c>
      <c r="G76" s="23">
        <f>+G64+G65+G66+G67+G68+G69+G70+G71+G72+G73+G74+G75</f>
        <v>899094</v>
      </c>
      <c r="H76" s="23">
        <f>+H64+H65+H66+H67+H68+H69+H70+H71+H72+H73+H74+H75</f>
        <v>40253</v>
      </c>
      <c r="I76" s="23">
        <f t="shared" si="2"/>
        <v>28545530</v>
      </c>
      <c r="J76" s="14">
        <f>+J64+J65+J66+J67+J68+J69+J70+J71+J72+J73+J74+J75</f>
        <v>27392000</v>
      </c>
      <c r="K76" s="23">
        <f t="shared" si="3"/>
        <v>1153530</v>
      </c>
    </row>
    <row r="77" spans="2:11" x14ac:dyDescent="0.55000000000000004">
      <c r="B77" s="68"/>
      <c r="C77" s="19" t="s">
        <v>71</v>
      </c>
      <c r="D77" s="17"/>
      <c r="E77" s="18">
        <f xml:space="preserve"> +E63 - E76</f>
        <v>-10372000</v>
      </c>
      <c r="F77" s="18">
        <f xml:space="preserve"> +F63 - F76</f>
        <v>3357817</v>
      </c>
      <c r="G77" s="18">
        <f xml:space="preserve"> +G63 - G76</f>
        <v>3120550</v>
      </c>
      <c r="H77" s="18">
        <f xml:space="preserve"> +H63 - H76</f>
        <v>5259747</v>
      </c>
      <c r="I77" s="18">
        <f t="shared" si="2"/>
        <v>1366114</v>
      </c>
      <c r="J77" s="14">
        <f xml:space="preserve"> +J63 - J76</f>
        <v>0</v>
      </c>
      <c r="K77" s="18">
        <f>K63-K76</f>
        <v>1366114</v>
      </c>
    </row>
    <row r="78" spans="2:11" x14ac:dyDescent="0.55000000000000004">
      <c r="B78" s="19" t="s">
        <v>90</v>
      </c>
      <c r="C78" s="16"/>
      <c r="D78" s="17"/>
      <c r="E78" s="18">
        <f xml:space="preserve"> +E36 +E49 +E77</f>
        <v>-2493981</v>
      </c>
      <c r="F78" s="18">
        <f xml:space="preserve"> +F36 +F49 +F77</f>
        <v>-8406091</v>
      </c>
      <c r="G78" s="18">
        <f xml:space="preserve"> +G36 +G49 +G77</f>
        <v>97874</v>
      </c>
      <c r="H78" s="18">
        <f xml:space="preserve"> +H36 +H49 +H77</f>
        <v>556121</v>
      </c>
      <c r="I78" s="18">
        <f t="shared" si="2"/>
        <v>-10246077</v>
      </c>
      <c r="J78" s="14">
        <f xml:space="preserve"> +J36 +J49 +J77</f>
        <v>0</v>
      </c>
      <c r="K78" s="18">
        <f>K36+K49+K77</f>
        <v>-10246077</v>
      </c>
    </row>
    <row r="79" spans="2:11" x14ac:dyDescent="0.55000000000000004">
      <c r="B79" s="19" t="s">
        <v>91</v>
      </c>
      <c r="C79" s="16"/>
      <c r="D79" s="17"/>
      <c r="E79" s="18">
        <v>68070240</v>
      </c>
      <c r="F79" s="18">
        <v>109377610</v>
      </c>
      <c r="G79" s="18">
        <v>17268384</v>
      </c>
      <c r="H79" s="18">
        <v>15091270</v>
      </c>
      <c r="I79" s="18">
        <f t="shared" si="2"/>
        <v>209807504</v>
      </c>
      <c r="J79" s="14"/>
      <c r="K79" s="18">
        <f t="shared" si="3"/>
        <v>209807504</v>
      </c>
    </row>
    <row r="80" spans="2:11" x14ac:dyDescent="0.55000000000000004">
      <c r="B80" s="19" t="s">
        <v>92</v>
      </c>
      <c r="C80" s="16"/>
      <c r="D80" s="17"/>
      <c r="E80" s="18">
        <f xml:space="preserve"> +E78 +E79</f>
        <v>65576259</v>
      </c>
      <c r="F80" s="18">
        <f xml:space="preserve"> +F78 +F79</f>
        <v>100971519</v>
      </c>
      <c r="G80" s="18">
        <f xml:space="preserve"> +G78 +G79</f>
        <v>17366258</v>
      </c>
      <c r="H80" s="18">
        <f xml:space="preserve"> +H78 +H79</f>
        <v>15647391</v>
      </c>
      <c r="I80" s="18">
        <f t="shared" si="2"/>
        <v>199561427</v>
      </c>
      <c r="J80" s="14">
        <f xml:space="preserve"> +J78 +J79</f>
        <v>0</v>
      </c>
      <c r="K80" s="18">
        <f>K78+K79</f>
        <v>199561427</v>
      </c>
    </row>
  </sheetData>
  <mergeCells count="12">
    <mergeCell ref="B3:K3"/>
    <mergeCell ref="B5:K5"/>
    <mergeCell ref="B7:D7"/>
    <mergeCell ref="B8:B36"/>
    <mergeCell ref="C8:C25"/>
    <mergeCell ref="C26:C35"/>
    <mergeCell ref="B37:B49"/>
    <mergeCell ref="C37:C42"/>
    <mergeCell ref="C43:C48"/>
    <mergeCell ref="B50:B77"/>
    <mergeCell ref="C50:C63"/>
    <mergeCell ref="C64:C76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D677-D7A0-46FB-887E-CE538E8DC5C0}">
  <dimension ref="B1:H335"/>
  <sheetViews>
    <sheetView workbookViewId="0">
      <selection sqref="A1:XFD1048576"/>
    </sheetView>
  </sheetViews>
  <sheetFormatPr defaultRowHeight="18" x14ac:dyDescent="0.55000000000000004"/>
  <cols>
    <col min="1" max="3" width="2.83203125" customWidth="1"/>
    <col min="4" max="4" width="53" customWidth="1"/>
    <col min="5" max="8" width="20.75" customWidth="1"/>
  </cols>
  <sheetData>
    <row r="1" spans="2:8" ht="22" x14ac:dyDescent="0.55000000000000004">
      <c r="B1" s="1"/>
      <c r="C1" s="1"/>
      <c r="D1" s="1"/>
      <c r="E1" s="2"/>
      <c r="F1" s="2"/>
      <c r="G1" s="3"/>
      <c r="H1" s="3" t="s">
        <v>108</v>
      </c>
    </row>
    <row r="2" spans="2:8" ht="22" x14ac:dyDescent="0.55000000000000004">
      <c r="B2" s="69" t="s">
        <v>109</v>
      </c>
      <c r="C2" s="69"/>
      <c r="D2" s="69"/>
      <c r="E2" s="69"/>
      <c r="F2" s="69"/>
      <c r="G2" s="69"/>
      <c r="H2" s="69"/>
    </row>
    <row r="3" spans="2:8" ht="22" x14ac:dyDescent="0.55000000000000004">
      <c r="B3" s="70" t="s">
        <v>2</v>
      </c>
      <c r="C3" s="70"/>
      <c r="D3" s="70"/>
      <c r="E3" s="70"/>
      <c r="F3" s="70"/>
      <c r="G3" s="70"/>
      <c r="H3" s="70"/>
    </row>
    <row r="4" spans="2:8" x14ac:dyDescent="0.55000000000000004">
      <c r="B4" s="4"/>
      <c r="C4" s="4"/>
      <c r="D4" s="4"/>
      <c r="E4" s="4"/>
      <c r="F4" s="2"/>
      <c r="G4" s="2"/>
      <c r="H4" s="4" t="s">
        <v>3</v>
      </c>
    </row>
    <row r="5" spans="2:8" x14ac:dyDescent="0.55000000000000004">
      <c r="B5" s="71" t="s">
        <v>4</v>
      </c>
      <c r="C5" s="71"/>
      <c r="D5" s="71"/>
      <c r="E5" s="5" t="s">
        <v>5</v>
      </c>
      <c r="F5" s="5" t="s">
        <v>6</v>
      </c>
      <c r="G5" s="5" t="s">
        <v>7</v>
      </c>
      <c r="H5" s="5" t="s">
        <v>8</v>
      </c>
    </row>
    <row r="6" spans="2:8" x14ac:dyDescent="0.55000000000000004">
      <c r="B6" s="66" t="s">
        <v>9</v>
      </c>
      <c r="C6" s="66" t="s">
        <v>10</v>
      </c>
      <c r="D6" s="6" t="s">
        <v>11</v>
      </c>
      <c r="E6" s="8">
        <f>+E7+E11+E19+E26+E29+E33+E45+E53</f>
        <v>0</v>
      </c>
      <c r="F6" s="8">
        <f>+F7+F11+F19+F26+F29+F33+F45+F53</f>
        <v>0</v>
      </c>
      <c r="G6" s="8">
        <f>E6-F6</f>
        <v>0</v>
      </c>
      <c r="H6" s="8"/>
    </row>
    <row r="7" spans="2:8" x14ac:dyDescent="0.55000000000000004">
      <c r="B7" s="67"/>
      <c r="C7" s="67"/>
      <c r="D7" s="9" t="s">
        <v>110</v>
      </c>
      <c r="E7" s="11">
        <f>+E8+E9+E10</f>
        <v>0</v>
      </c>
      <c r="F7" s="11">
        <f>+F8+F9+F10</f>
        <v>0</v>
      </c>
      <c r="G7" s="11">
        <f t="shared" ref="G7:G70" si="0">E7-F7</f>
        <v>0</v>
      </c>
      <c r="H7" s="11"/>
    </row>
    <row r="8" spans="2:8" x14ac:dyDescent="0.55000000000000004">
      <c r="B8" s="67"/>
      <c r="C8" s="67"/>
      <c r="D8" s="9" t="s">
        <v>111</v>
      </c>
      <c r="E8" s="11"/>
      <c r="F8" s="11"/>
      <c r="G8" s="11">
        <f t="shared" si="0"/>
        <v>0</v>
      </c>
      <c r="H8" s="11"/>
    </row>
    <row r="9" spans="2:8" x14ac:dyDescent="0.55000000000000004">
      <c r="B9" s="67"/>
      <c r="C9" s="67"/>
      <c r="D9" s="9" t="s">
        <v>112</v>
      </c>
      <c r="E9" s="11"/>
      <c r="F9" s="11"/>
      <c r="G9" s="11">
        <f t="shared" si="0"/>
        <v>0</v>
      </c>
      <c r="H9" s="11"/>
    </row>
    <row r="10" spans="2:8" x14ac:dyDescent="0.55000000000000004">
      <c r="B10" s="67"/>
      <c r="C10" s="67"/>
      <c r="D10" s="9" t="s">
        <v>113</v>
      </c>
      <c r="E10" s="11"/>
      <c r="F10" s="11"/>
      <c r="G10" s="11">
        <f t="shared" si="0"/>
        <v>0</v>
      </c>
      <c r="H10" s="11"/>
    </row>
    <row r="11" spans="2:8" x14ac:dyDescent="0.55000000000000004">
      <c r="B11" s="67"/>
      <c r="C11" s="67"/>
      <c r="D11" s="9" t="s">
        <v>114</v>
      </c>
      <c r="E11" s="11">
        <f>+E12+E13+E14+E15+E16+E17+E18</f>
        <v>0</v>
      </c>
      <c r="F11" s="11">
        <f>+F12+F13+F14+F15+F16+F17+F18</f>
        <v>0</v>
      </c>
      <c r="G11" s="11">
        <f t="shared" si="0"/>
        <v>0</v>
      </c>
      <c r="H11" s="11"/>
    </row>
    <row r="12" spans="2:8" x14ac:dyDescent="0.55000000000000004">
      <c r="B12" s="67"/>
      <c r="C12" s="67"/>
      <c r="D12" s="9" t="s">
        <v>111</v>
      </c>
      <c r="E12" s="11"/>
      <c r="F12" s="11"/>
      <c r="G12" s="11">
        <f t="shared" si="0"/>
        <v>0</v>
      </c>
      <c r="H12" s="11"/>
    </row>
    <row r="13" spans="2:8" x14ac:dyDescent="0.55000000000000004">
      <c r="B13" s="67"/>
      <c r="C13" s="67"/>
      <c r="D13" s="9" t="s">
        <v>115</v>
      </c>
      <c r="E13" s="11"/>
      <c r="F13" s="11"/>
      <c r="G13" s="11">
        <f t="shared" si="0"/>
        <v>0</v>
      </c>
      <c r="H13" s="11"/>
    </row>
    <row r="14" spans="2:8" x14ac:dyDescent="0.55000000000000004">
      <c r="B14" s="67"/>
      <c r="C14" s="67"/>
      <c r="D14" s="9" t="s">
        <v>116</v>
      </c>
      <c r="E14" s="11"/>
      <c r="F14" s="11"/>
      <c r="G14" s="11">
        <f t="shared" si="0"/>
        <v>0</v>
      </c>
      <c r="H14" s="11"/>
    </row>
    <row r="15" spans="2:8" x14ac:dyDescent="0.55000000000000004">
      <c r="B15" s="67"/>
      <c r="C15" s="67"/>
      <c r="D15" s="9" t="s">
        <v>117</v>
      </c>
      <c r="E15" s="11"/>
      <c r="F15" s="11"/>
      <c r="G15" s="11">
        <f t="shared" si="0"/>
        <v>0</v>
      </c>
      <c r="H15" s="11"/>
    </row>
    <row r="16" spans="2:8" x14ac:dyDescent="0.55000000000000004">
      <c r="B16" s="67"/>
      <c r="C16" s="67"/>
      <c r="D16" s="9" t="s">
        <v>118</v>
      </c>
      <c r="E16" s="11"/>
      <c r="F16" s="11"/>
      <c r="G16" s="11">
        <f t="shared" si="0"/>
        <v>0</v>
      </c>
      <c r="H16" s="11"/>
    </row>
    <row r="17" spans="2:8" x14ac:dyDescent="0.55000000000000004">
      <c r="B17" s="67"/>
      <c r="C17" s="67"/>
      <c r="D17" s="9" t="s">
        <v>119</v>
      </c>
      <c r="E17" s="11"/>
      <c r="F17" s="11"/>
      <c r="G17" s="11">
        <f t="shared" si="0"/>
        <v>0</v>
      </c>
      <c r="H17" s="11"/>
    </row>
    <row r="18" spans="2:8" x14ac:dyDescent="0.55000000000000004">
      <c r="B18" s="67"/>
      <c r="C18" s="67"/>
      <c r="D18" s="9" t="s">
        <v>120</v>
      </c>
      <c r="E18" s="11"/>
      <c r="F18" s="11"/>
      <c r="G18" s="11">
        <f t="shared" si="0"/>
        <v>0</v>
      </c>
      <c r="H18" s="11"/>
    </row>
    <row r="19" spans="2:8" x14ac:dyDescent="0.55000000000000004">
      <c r="B19" s="67"/>
      <c r="C19" s="67"/>
      <c r="D19" s="9" t="s">
        <v>121</v>
      </c>
      <c r="E19" s="11">
        <f>+E20+E21+E22+E23+E24+E25</f>
        <v>0</v>
      </c>
      <c r="F19" s="11">
        <f>+F20+F21+F22+F23+F24+F25</f>
        <v>0</v>
      </c>
      <c r="G19" s="11">
        <f t="shared" si="0"/>
        <v>0</v>
      </c>
      <c r="H19" s="11"/>
    </row>
    <row r="20" spans="2:8" x14ac:dyDescent="0.55000000000000004">
      <c r="B20" s="67"/>
      <c r="C20" s="67"/>
      <c r="D20" s="9" t="s">
        <v>111</v>
      </c>
      <c r="E20" s="11"/>
      <c r="F20" s="11"/>
      <c r="G20" s="11">
        <f t="shared" si="0"/>
        <v>0</v>
      </c>
      <c r="H20" s="11"/>
    </row>
    <row r="21" spans="2:8" x14ac:dyDescent="0.55000000000000004">
      <c r="B21" s="67"/>
      <c r="C21" s="67"/>
      <c r="D21" s="9" t="s">
        <v>115</v>
      </c>
      <c r="E21" s="11"/>
      <c r="F21" s="11"/>
      <c r="G21" s="11">
        <f t="shared" si="0"/>
        <v>0</v>
      </c>
      <c r="H21" s="11"/>
    </row>
    <row r="22" spans="2:8" x14ac:dyDescent="0.55000000000000004">
      <c r="B22" s="67"/>
      <c r="C22" s="67"/>
      <c r="D22" s="9" t="s">
        <v>116</v>
      </c>
      <c r="E22" s="11"/>
      <c r="F22" s="11"/>
      <c r="G22" s="11">
        <f t="shared" si="0"/>
        <v>0</v>
      </c>
      <c r="H22" s="11"/>
    </row>
    <row r="23" spans="2:8" x14ac:dyDescent="0.55000000000000004">
      <c r="B23" s="67"/>
      <c r="C23" s="67"/>
      <c r="D23" s="9" t="s">
        <v>117</v>
      </c>
      <c r="E23" s="11"/>
      <c r="F23" s="11"/>
      <c r="G23" s="11">
        <f t="shared" si="0"/>
        <v>0</v>
      </c>
      <c r="H23" s="11"/>
    </row>
    <row r="24" spans="2:8" x14ac:dyDescent="0.55000000000000004">
      <c r="B24" s="67"/>
      <c r="C24" s="67"/>
      <c r="D24" s="9" t="s">
        <v>118</v>
      </c>
      <c r="E24" s="11"/>
      <c r="F24" s="11"/>
      <c r="G24" s="11">
        <f t="shared" si="0"/>
        <v>0</v>
      </c>
      <c r="H24" s="11"/>
    </row>
    <row r="25" spans="2:8" x14ac:dyDescent="0.55000000000000004">
      <c r="B25" s="67"/>
      <c r="C25" s="67"/>
      <c r="D25" s="9" t="s">
        <v>119</v>
      </c>
      <c r="E25" s="11"/>
      <c r="F25" s="11"/>
      <c r="G25" s="11">
        <f t="shared" si="0"/>
        <v>0</v>
      </c>
      <c r="H25" s="11"/>
    </row>
    <row r="26" spans="2:8" x14ac:dyDescent="0.55000000000000004">
      <c r="B26" s="67"/>
      <c r="C26" s="67"/>
      <c r="D26" s="9" t="s">
        <v>122</v>
      </c>
      <c r="E26" s="11">
        <f>+E27+E28</f>
        <v>0</v>
      </c>
      <c r="F26" s="11">
        <f>+F27+F28</f>
        <v>0</v>
      </c>
      <c r="G26" s="11">
        <f t="shared" si="0"/>
        <v>0</v>
      </c>
      <c r="H26" s="11"/>
    </row>
    <row r="27" spans="2:8" x14ac:dyDescent="0.55000000000000004">
      <c r="B27" s="67"/>
      <c r="C27" s="67"/>
      <c r="D27" s="9" t="s">
        <v>123</v>
      </c>
      <c r="E27" s="11"/>
      <c r="F27" s="11"/>
      <c r="G27" s="11">
        <f t="shared" si="0"/>
        <v>0</v>
      </c>
      <c r="H27" s="11"/>
    </row>
    <row r="28" spans="2:8" x14ac:dyDescent="0.55000000000000004">
      <c r="B28" s="67"/>
      <c r="C28" s="67"/>
      <c r="D28" s="9" t="s">
        <v>124</v>
      </c>
      <c r="E28" s="11"/>
      <c r="F28" s="11"/>
      <c r="G28" s="11">
        <f t="shared" si="0"/>
        <v>0</v>
      </c>
      <c r="H28" s="11"/>
    </row>
    <row r="29" spans="2:8" x14ac:dyDescent="0.55000000000000004">
      <c r="B29" s="67"/>
      <c r="C29" s="67"/>
      <c r="D29" s="9" t="s">
        <v>125</v>
      </c>
      <c r="E29" s="11">
        <f>+E30+E31+E32</f>
        <v>0</v>
      </c>
      <c r="F29" s="11">
        <f>+F30+F31+F32</f>
        <v>0</v>
      </c>
      <c r="G29" s="11">
        <f t="shared" si="0"/>
        <v>0</v>
      </c>
      <c r="H29" s="11"/>
    </row>
    <row r="30" spans="2:8" x14ac:dyDescent="0.55000000000000004">
      <c r="B30" s="67"/>
      <c r="C30" s="67"/>
      <c r="D30" s="9" t="s">
        <v>126</v>
      </c>
      <c r="E30" s="11"/>
      <c r="F30" s="11"/>
      <c r="G30" s="11">
        <f t="shared" si="0"/>
        <v>0</v>
      </c>
      <c r="H30" s="11"/>
    </row>
    <row r="31" spans="2:8" x14ac:dyDescent="0.55000000000000004">
      <c r="B31" s="67"/>
      <c r="C31" s="67"/>
      <c r="D31" s="9" t="s">
        <v>127</v>
      </c>
      <c r="E31" s="11"/>
      <c r="F31" s="11"/>
      <c r="G31" s="11">
        <f t="shared" si="0"/>
        <v>0</v>
      </c>
      <c r="H31" s="11"/>
    </row>
    <row r="32" spans="2:8" x14ac:dyDescent="0.55000000000000004">
      <c r="B32" s="67"/>
      <c r="C32" s="67"/>
      <c r="D32" s="9" t="s">
        <v>128</v>
      </c>
      <c r="E32" s="11"/>
      <c r="F32" s="11"/>
      <c r="G32" s="11">
        <f t="shared" si="0"/>
        <v>0</v>
      </c>
      <c r="H32" s="11"/>
    </row>
    <row r="33" spans="2:8" x14ac:dyDescent="0.55000000000000004">
      <c r="B33" s="67"/>
      <c r="C33" s="67"/>
      <c r="D33" s="9" t="s">
        <v>129</v>
      </c>
      <c r="E33" s="11">
        <f>+E34+E35+E36+E37+E38+E39+E40+E41+E42+E43+E44</f>
        <v>0</v>
      </c>
      <c r="F33" s="11">
        <f>+F34+F35+F36+F37+F38+F39+F40+F41+F42+F43+F44</f>
        <v>0</v>
      </c>
      <c r="G33" s="11">
        <f t="shared" si="0"/>
        <v>0</v>
      </c>
      <c r="H33" s="11"/>
    </row>
    <row r="34" spans="2:8" x14ac:dyDescent="0.55000000000000004">
      <c r="B34" s="67"/>
      <c r="C34" s="67"/>
      <c r="D34" s="9" t="s">
        <v>130</v>
      </c>
      <c r="E34" s="11"/>
      <c r="F34" s="11"/>
      <c r="G34" s="11">
        <f t="shared" si="0"/>
        <v>0</v>
      </c>
      <c r="H34" s="11"/>
    </row>
    <row r="35" spans="2:8" x14ac:dyDescent="0.55000000000000004">
      <c r="B35" s="67"/>
      <c r="C35" s="67"/>
      <c r="D35" s="9" t="s">
        <v>131</v>
      </c>
      <c r="E35" s="11"/>
      <c r="F35" s="11"/>
      <c r="G35" s="11">
        <f t="shared" si="0"/>
        <v>0</v>
      </c>
      <c r="H35" s="11"/>
    </row>
    <row r="36" spans="2:8" x14ac:dyDescent="0.55000000000000004">
      <c r="B36" s="67"/>
      <c r="C36" s="67"/>
      <c r="D36" s="9" t="s">
        <v>132</v>
      </c>
      <c r="E36" s="11"/>
      <c r="F36" s="11"/>
      <c r="G36" s="11">
        <f t="shared" si="0"/>
        <v>0</v>
      </c>
      <c r="H36" s="11"/>
    </row>
    <row r="37" spans="2:8" x14ac:dyDescent="0.55000000000000004">
      <c r="B37" s="67"/>
      <c r="C37" s="67"/>
      <c r="D37" s="9" t="s">
        <v>133</v>
      </c>
      <c r="E37" s="11"/>
      <c r="F37" s="11"/>
      <c r="G37" s="11">
        <f t="shared" si="0"/>
        <v>0</v>
      </c>
      <c r="H37" s="11"/>
    </row>
    <row r="38" spans="2:8" x14ac:dyDescent="0.55000000000000004">
      <c r="B38" s="67"/>
      <c r="C38" s="67"/>
      <c r="D38" s="9" t="s">
        <v>134</v>
      </c>
      <c r="E38" s="11"/>
      <c r="F38" s="11"/>
      <c r="G38" s="11">
        <f t="shared" si="0"/>
        <v>0</v>
      </c>
      <c r="H38" s="11"/>
    </row>
    <row r="39" spans="2:8" x14ac:dyDescent="0.55000000000000004">
      <c r="B39" s="67"/>
      <c r="C39" s="67"/>
      <c r="D39" s="9" t="s">
        <v>135</v>
      </c>
      <c r="E39" s="11"/>
      <c r="F39" s="11"/>
      <c r="G39" s="11">
        <f t="shared" si="0"/>
        <v>0</v>
      </c>
      <c r="H39" s="11"/>
    </row>
    <row r="40" spans="2:8" x14ac:dyDescent="0.55000000000000004">
      <c r="B40" s="67"/>
      <c r="C40" s="67"/>
      <c r="D40" s="9" t="s">
        <v>136</v>
      </c>
      <c r="E40" s="11"/>
      <c r="F40" s="11"/>
      <c r="G40" s="11">
        <f t="shared" si="0"/>
        <v>0</v>
      </c>
      <c r="H40" s="11"/>
    </row>
    <row r="41" spans="2:8" x14ac:dyDescent="0.55000000000000004">
      <c r="B41" s="67"/>
      <c r="C41" s="67"/>
      <c r="D41" s="9" t="s">
        <v>137</v>
      </c>
      <c r="E41" s="11"/>
      <c r="F41" s="11"/>
      <c r="G41" s="11">
        <f t="shared" si="0"/>
        <v>0</v>
      </c>
      <c r="H41" s="11"/>
    </row>
    <row r="42" spans="2:8" x14ac:dyDescent="0.55000000000000004">
      <c r="B42" s="67"/>
      <c r="C42" s="67"/>
      <c r="D42" s="9" t="s">
        <v>138</v>
      </c>
      <c r="E42" s="11"/>
      <c r="F42" s="11"/>
      <c r="G42" s="11">
        <f t="shared" si="0"/>
        <v>0</v>
      </c>
      <c r="H42" s="11"/>
    </row>
    <row r="43" spans="2:8" x14ac:dyDescent="0.55000000000000004">
      <c r="B43" s="67"/>
      <c r="C43" s="67"/>
      <c r="D43" s="9" t="s">
        <v>139</v>
      </c>
      <c r="E43" s="11"/>
      <c r="F43" s="11"/>
      <c r="G43" s="11">
        <f t="shared" si="0"/>
        <v>0</v>
      </c>
      <c r="H43" s="11"/>
    </row>
    <row r="44" spans="2:8" x14ac:dyDescent="0.55000000000000004">
      <c r="B44" s="67"/>
      <c r="C44" s="67"/>
      <c r="D44" s="9" t="s">
        <v>140</v>
      </c>
      <c r="E44" s="11"/>
      <c r="F44" s="11"/>
      <c r="G44" s="11">
        <f t="shared" si="0"/>
        <v>0</v>
      </c>
      <c r="H44" s="11"/>
    </row>
    <row r="45" spans="2:8" x14ac:dyDescent="0.55000000000000004">
      <c r="B45" s="67"/>
      <c r="C45" s="67"/>
      <c r="D45" s="9" t="s">
        <v>141</v>
      </c>
      <c r="E45" s="11">
        <f>+E46+E47+E48+E49+E50+E51+E52</f>
        <v>0</v>
      </c>
      <c r="F45" s="11">
        <f>+F46+F47+F48+F49+F50+F51+F52</f>
        <v>0</v>
      </c>
      <c r="G45" s="11">
        <f t="shared" si="0"/>
        <v>0</v>
      </c>
      <c r="H45" s="11"/>
    </row>
    <row r="46" spans="2:8" x14ac:dyDescent="0.55000000000000004">
      <c r="B46" s="67"/>
      <c r="C46" s="67"/>
      <c r="D46" s="9" t="s">
        <v>142</v>
      </c>
      <c r="E46" s="11"/>
      <c r="F46" s="11"/>
      <c r="G46" s="11">
        <f t="shared" si="0"/>
        <v>0</v>
      </c>
      <c r="H46" s="11"/>
    </row>
    <row r="47" spans="2:8" x14ac:dyDescent="0.55000000000000004">
      <c r="B47" s="67"/>
      <c r="C47" s="67"/>
      <c r="D47" s="9" t="s">
        <v>143</v>
      </c>
      <c r="E47" s="11"/>
      <c r="F47" s="11"/>
      <c r="G47" s="11">
        <f t="shared" si="0"/>
        <v>0</v>
      </c>
      <c r="H47" s="11"/>
    </row>
    <row r="48" spans="2:8" x14ac:dyDescent="0.55000000000000004">
      <c r="B48" s="67"/>
      <c r="C48" s="67"/>
      <c r="D48" s="9" t="s">
        <v>144</v>
      </c>
      <c r="E48" s="11"/>
      <c r="F48" s="11"/>
      <c r="G48" s="11">
        <f t="shared" si="0"/>
        <v>0</v>
      </c>
      <c r="H48" s="11"/>
    </row>
    <row r="49" spans="2:8" x14ac:dyDescent="0.55000000000000004">
      <c r="B49" s="67"/>
      <c r="C49" s="67"/>
      <c r="D49" s="9" t="s">
        <v>145</v>
      </c>
      <c r="E49" s="11"/>
      <c r="F49" s="11"/>
      <c r="G49" s="11">
        <f t="shared" si="0"/>
        <v>0</v>
      </c>
      <c r="H49" s="11"/>
    </row>
    <row r="50" spans="2:8" x14ac:dyDescent="0.55000000000000004">
      <c r="B50" s="67"/>
      <c r="C50" s="67"/>
      <c r="D50" s="9" t="s">
        <v>146</v>
      </c>
      <c r="E50" s="11"/>
      <c r="F50" s="11"/>
      <c r="G50" s="11">
        <f t="shared" si="0"/>
        <v>0</v>
      </c>
      <c r="H50" s="11"/>
    </row>
    <row r="51" spans="2:8" x14ac:dyDescent="0.55000000000000004">
      <c r="B51" s="67"/>
      <c r="C51" s="67"/>
      <c r="D51" s="9" t="s">
        <v>147</v>
      </c>
      <c r="E51" s="11"/>
      <c r="F51" s="11"/>
      <c r="G51" s="11">
        <f t="shared" si="0"/>
        <v>0</v>
      </c>
      <c r="H51" s="11"/>
    </row>
    <row r="52" spans="2:8" x14ac:dyDescent="0.55000000000000004">
      <c r="B52" s="67"/>
      <c r="C52" s="67"/>
      <c r="D52" s="9" t="s">
        <v>148</v>
      </c>
      <c r="E52" s="11"/>
      <c r="F52" s="11"/>
      <c r="G52" s="11">
        <f t="shared" si="0"/>
        <v>0</v>
      </c>
      <c r="H52" s="11"/>
    </row>
    <row r="53" spans="2:8" x14ac:dyDescent="0.55000000000000004">
      <c r="B53" s="67"/>
      <c r="C53" s="67"/>
      <c r="D53" s="9" t="s">
        <v>149</v>
      </c>
      <c r="E53" s="11"/>
      <c r="F53" s="11"/>
      <c r="G53" s="11">
        <f t="shared" si="0"/>
        <v>0</v>
      </c>
      <c r="H53" s="11"/>
    </row>
    <row r="54" spans="2:8" x14ac:dyDescent="0.55000000000000004">
      <c r="B54" s="67"/>
      <c r="C54" s="67"/>
      <c r="D54" s="9" t="s">
        <v>12</v>
      </c>
      <c r="E54" s="11">
        <f>+E55+E60+E66</f>
        <v>0</v>
      </c>
      <c r="F54" s="11">
        <f>+F55+F60+F66</f>
        <v>0</v>
      </c>
      <c r="G54" s="11">
        <f t="shared" si="0"/>
        <v>0</v>
      </c>
      <c r="H54" s="11"/>
    </row>
    <row r="55" spans="2:8" x14ac:dyDescent="0.55000000000000004">
      <c r="B55" s="67"/>
      <c r="C55" s="67"/>
      <c r="D55" s="9" t="s">
        <v>150</v>
      </c>
      <c r="E55" s="11">
        <f>+E56+E57+E58+E59</f>
        <v>0</v>
      </c>
      <c r="F55" s="11">
        <f>+F56+F57+F58+F59</f>
        <v>0</v>
      </c>
      <c r="G55" s="11">
        <f t="shared" si="0"/>
        <v>0</v>
      </c>
      <c r="H55" s="11"/>
    </row>
    <row r="56" spans="2:8" x14ac:dyDescent="0.55000000000000004">
      <c r="B56" s="67"/>
      <c r="C56" s="67"/>
      <c r="D56" s="9" t="s">
        <v>151</v>
      </c>
      <c r="E56" s="11"/>
      <c r="F56" s="11"/>
      <c r="G56" s="11">
        <f t="shared" si="0"/>
        <v>0</v>
      </c>
      <c r="H56" s="11"/>
    </row>
    <row r="57" spans="2:8" x14ac:dyDescent="0.55000000000000004">
      <c r="B57" s="67"/>
      <c r="C57" s="67"/>
      <c r="D57" s="9" t="s">
        <v>126</v>
      </c>
      <c r="E57" s="11"/>
      <c r="F57" s="11"/>
      <c r="G57" s="11">
        <f t="shared" si="0"/>
        <v>0</v>
      </c>
      <c r="H57" s="11"/>
    </row>
    <row r="58" spans="2:8" x14ac:dyDescent="0.55000000000000004">
      <c r="B58" s="67"/>
      <c r="C58" s="67"/>
      <c r="D58" s="9" t="s">
        <v>140</v>
      </c>
      <c r="E58" s="11"/>
      <c r="F58" s="11"/>
      <c r="G58" s="11">
        <f t="shared" si="0"/>
        <v>0</v>
      </c>
      <c r="H58" s="11"/>
    </row>
    <row r="59" spans="2:8" x14ac:dyDescent="0.55000000000000004">
      <c r="B59" s="67"/>
      <c r="C59" s="67"/>
      <c r="D59" s="9" t="s">
        <v>148</v>
      </c>
      <c r="E59" s="11"/>
      <c r="F59" s="11"/>
      <c r="G59" s="11">
        <f t="shared" si="0"/>
        <v>0</v>
      </c>
      <c r="H59" s="11"/>
    </row>
    <row r="60" spans="2:8" x14ac:dyDescent="0.55000000000000004">
      <c r="B60" s="67"/>
      <c r="C60" s="67"/>
      <c r="D60" s="9" t="s">
        <v>152</v>
      </c>
      <c r="E60" s="11">
        <f>+E61+E62+E63+E64+E65</f>
        <v>0</v>
      </c>
      <c r="F60" s="11">
        <f>+F61+F62+F63+F64+F65</f>
        <v>0</v>
      </c>
      <c r="G60" s="11">
        <f t="shared" si="0"/>
        <v>0</v>
      </c>
      <c r="H60" s="11"/>
    </row>
    <row r="61" spans="2:8" x14ac:dyDescent="0.55000000000000004">
      <c r="B61" s="67"/>
      <c r="C61" s="67"/>
      <c r="D61" s="9" t="s">
        <v>153</v>
      </c>
      <c r="E61" s="11"/>
      <c r="F61" s="11"/>
      <c r="G61" s="11">
        <f t="shared" si="0"/>
        <v>0</v>
      </c>
      <c r="H61" s="11"/>
    </row>
    <row r="62" spans="2:8" x14ac:dyDescent="0.55000000000000004">
      <c r="B62" s="67"/>
      <c r="C62" s="67"/>
      <c r="D62" s="9" t="s">
        <v>140</v>
      </c>
      <c r="E62" s="11"/>
      <c r="F62" s="11"/>
      <c r="G62" s="11">
        <f t="shared" si="0"/>
        <v>0</v>
      </c>
      <c r="H62" s="11"/>
    </row>
    <row r="63" spans="2:8" x14ac:dyDescent="0.55000000000000004">
      <c r="B63" s="67"/>
      <c r="C63" s="67"/>
      <c r="D63" s="9" t="s">
        <v>142</v>
      </c>
      <c r="E63" s="11"/>
      <c r="F63" s="11"/>
      <c r="G63" s="11">
        <f t="shared" si="0"/>
        <v>0</v>
      </c>
      <c r="H63" s="11"/>
    </row>
    <row r="64" spans="2:8" x14ac:dyDescent="0.55000000000000004">
      <c r="B64" s="67"/>
      <c r="C64" s="67"/>
      <c r="D64" s="9" t="s">
        <v>143</v>
      </c>
      <c r="E64" s="11"/>
      <c r="F64" s="11"/>
      <c r="G64" s="11">
        <f t="shared" si="0"/>
        <v>0</v>
      </c>
      <c r="H64" s="11"/>
    </row>
    <row r="65" spans="2:8" x14ac:dyDescent="0.55000000000000004">
      <c r="B65" s="67"/>
      <c r="C65" s="67"/>
      <c r="D65" s="9" t="s">
        <v>148</v>
      </c>
      <c r="E65" s="11"/>
      <c r="F65" s="11"/>
      <c r="G65" s="11">
        <f t="shared" si="0"/>
        <v>0</v>
      </c>
      <c r="H65" s="11"/>
    </row>
    <row r="66" spans="2:8" x14ac:dyDescent="0.55000000000000004">
      <c r="B66" s="67"/>
      <c r="C66" s="67"/>
      <c r="D66" s="9" t="s">
        <v>141</v>
      </c>
      <c r="E66" s="11">
        <f>+E67+E68+E69</f>
        <v>0</v>
      </c>
      <c r="F66" s="11">
        <f>+F67+F68+F69</f>
        <v>0</v>
      </c>
      <c r="G66" s="11">
        <f t="shared" si="0"/>
        <v>0</v>
      </c>
      <c r="H66" s="11"/>
    </row>
    <row r="67" spans="2:8" x14ac:dyDescent="0.55000000000000004">
      <c r="B67" s="67"/>
      <c r="C67" s="67"/>
      <c r="D67" s="9" t="s">
        <v>153</v>
      </c>
      <c r="E67" s="11"/>
      <c r="F67" s="11"/>
      <c r="G67" s="11">
        <f t="shared" si="0"/>
        <v>0</v>
      </c>
      <c r="H67" s="11"/>
    </row>
    <row r="68" spans="2:8" x14ac:dyDescent="0.55000000000000004">
      <c r="B68" s="67"/>
      <c r="C68" s="67"/>
      <c r="D68" s="9" t="s">
        <v>140</v>
      </c>
      <c r="E68" s="11"/>
      <c r="F68" s="11"/>
      <c r="G68" s="11">
        <f t="shared" si="0"/>
        <v>0</v>
      </c>
      <c r="H68" s="11"/>
    </row>
    <row r="69" spans="2:8" x14ac:dyDescent="0.55000000000000004">
      <c r="B69" s="67"/>
      <c r="C69" s="67"/>
      <c r="D69" s="9" t="s">
        <v>148</v>
      </c>
      <c r="E69" s="11"/>
      <c r="F69" s="11"/>
      <c r="G69" s="11">
        <f t="shared" si="0"/>
        <v>0</v>
      </c>
      <c r="H69" s="11"/>
    </row>
    <row r="70" spans="2:8" x14ac:dyDescent="0.55000000000000004">
      <c r="B70" s="67"/>
      <c r="C70" s="67"/>
      <c r="D70" s="9" t="s">
        <v>13</v>
      </c>
      <c r="E70" s="11">
        <f>+E71+E74+E75</f>
        <v>0</v>
      </c>
      <c r="F70" s="11">
        <f>+F71+F74+F75</f>
        <v>0</v>
      </c>
      <c r="G70" s="11">
        <f t="shared" si="0"/>
        <v>0</v>
      </c>
      <c r="H70" s="11"/>
    </row>
    <row r="71" spans="2:8" x14ac:dyDescent="0.55000000000000004">
      <c r="B71" s="67"/>
      <c r="C71" s="67"/>
      <c r="D71" s="9" t="s">
        <v>154</v>
      </c>
      <c r="E71" s="11">
        <f>+E72+E73</f>
        <v>0</v>
      </c>
      <c r="F71" s="11">
        <f>+F72+F73</f>
        <v>0</v>
      </c>
      <c r="G71" s="11">
        <f t="shared" ref="G71:G134" si="1">E71-F71</f>
        <v>0</v>
      </c>
      <c r="H71" s="11"/>
    </row>
    <row r="72" spans="2:8" x14ac:dyDescent="0.55000000000000004">
      <c r="B72" s="67"/>
      <c r="C72" s="67"/>
      <c r="D72" s="9" t="s">
        <v>151</v>
      </c>
      <c r="E72" s="11"/>
      <c r="F72" s="11"/>
      <c r="G72" s="11">
        <f t="shared" si="1"/>
        <v>0</v>
      </c>
      <c r="H72" s="11"/>
    </row>
    <row r="73" spans="2:8" x14ac:dyDescent="0.55000000000000004">
      <c r="B73" s="67"/>
      <c r="C73" s="67"/>
      <c r="D73" s="9" t="s">
        <v>126</v>
      </c>
      <c r="E73" s="11"/>
      <c r="F73" s="11"/>
      <c r="G73" s="11">
        <f t="shared" si="1"/>
        <v>0</v>
      </c>
      <c r="H73" s="11"/>
    </row>
    <row r="74" spans="2:8" x14ac:dyDescent="0.55000000000000004">
      <c r="B74" s="67"/>
      <c r="C74" s="67"/>
      <c r="D74" s="9" t="s">
        <v>155</v>
      </c>
      <c r="E74" s="11"/>
      <c r="F74" s="11"/>
      <c r="G74" s="11">
        <f t="shared" si="1"/>
        <v>0</v>
      </c>
      <c r="H74" s="11"/>
    </row>
    <row r="75" spans="2:8" x14ac:dyDescent="0.55000000000000004">
      <c r="B75" s="67"/>
      <c r="C75" s="67"/>
      <c r="D75" s="9" t="s">
        <v>141</v>
      </c>
      <c r="E75" s="11">
        <f>+E76+E77+E78+E79+E80</f>
        <v>0</v>
      </c>
      <c r="F75" s="11">
        <f>+F76+F77+F78+F79+F80</f>
        <v>0</v>
      </c>
      <c r="G75" s="11">
        <f t="shared" si="1"/>
        <v>0</v>
      </c>
      <c r="H75" s="11"/>
    </row>
    <row r="76" spans="2:8" x14ac:dyDescent="0.55000000000000004">
      <c r="B76" s="67"/>
      <c r="C76" s="67"/>
      <c r="D76" s="9" t="s">
        <v>142</v>
      </c>
      <c r="E76" s="11"/>
      <c r="F76" s="11"/>
      <c r="G76" s="11">
        <f t="shared" si="1"/>
        <v>0</v>
      </c>
      <c r="H76" s="11"/>
    </row>
    <row r="77" spans="2:8" x14ac:dyDescent="0.55000000000000004">
      <c r="B77" s="67"/>
      <c r="C77" s="67"/>
      <c r="D77" s="9" t="s">
        <v>143</v>
      </c>
      <c r="E77" s="11"/>
      <c r="F77" s="11"/>
      <c r="G77" s="11">
        <f t="shared" si="1"/>
        <v>0</v>
      </c>
      <c r="H77" s="11"/>
    </row>
    <row r="78" spans="2:8" x14ac:dyDescent="0.55000000000000004">
      <c r="B78" s="67"/>
      <c r="C78" s="67"/>
      <c r="D78" s="9" t="s">
        <v>146</v>
      </c>
      <c r="E78" s="11"/>
      <c r="F78" s="11"/>
      <c r="G78" s="11">
        <f t="shared" si="1"/>
        <v>0</v>
      </c>
      <c r="H78" s="11"/>
    </row>
    <row r="79" spans="2:8" x14ac:dyDescent="0.55000000000000004">
      <c r="B79" s="67"/>
      <c r="C79" s="67"/>
      <c r="D79" s="9" t="s">
        <v>147</v>
      </c>
      <c r="E79" s="11"/>
      <c r="F79" s="11"/>
      <c r="G79" s="11">
        <f t="shared" si="1"/>
        <v>0</v>
      </c>
      <c r="H79" s="11"/>
    </row>
    <row r="80" spans="2:8" x14ac:dyDescent="0.55000000000000004">
      <c r="B80" s="67"/>
      <c r="C80" s="67"/>
      <c r="D80" s="9" t="s">
        <v>148</v>
      </c>
      <c r="E80" s="11"/>
      <c r="F80" s="11"/>
      <c r="G80" s="11">
        <f t="shared" si="1"/>
        <v>0</v>
      </c>
      <c r="H80" s="11"/>
    </row>
    <row r="81" spans="2:8" x14ac:dyDescent="0.55000000000000004">
      <c r="B81" s="67"/>
      <c r="C81" s="67"/>
      <c r="D81" s="9" t="s">
        <v>14</v>
      </c>
      <c r="E81" s="11">
        <f>+E82+E85+E88+E91+E94+E95+E99+E100</f>
        <v>0</v>
      </c>
      <c r="F81" s="11">
        <f>+F82+F85+F88+F91+F94+F95+F99+F100</f>
        <v>0</v>
      </c>
      <c r="G81" s="11">
        <f t="shared" si="1"/>
        <v>0</v>
      </c>
      <c r="H81" s="11"/>
    </row>
    <row r="82" spans="2:8" x14ac:dyDescent="0.55000000000000004">
      <c r="B82" s="67"/>
      <c r="C82" s="67"/>
      <c r="D82" s="9" t="s">
        <v>156</v>
      </c>
      <c r="E82" s="11">
        <f>+E83+E84</f>
        <v>0</v>
      </c>
      <c r="F82" s="11">
        <f>+F83+F84</f>
        <v>0</v>
      </c>
      <c r="G82" s="11">
        <f t="shared" si="1"/>
        <v>0</v>
      </c>
      <c r="H82" s="11"/>
    </row>
    <row r="83" spans="2:8" x14ac:dyDescent="0.55000000000000004">
      <c r="B83" s="67"/>
      <c r="C83" s="67"/>
      <c r="D83" s="9" t="s">
        <v>157</v>
      </c>
      <c r="E83" s="11"/>
      <c r="F83" s="11"/>
      <c r="G83" s="11">
        <f t="shared" si="1"/>
        <v>0</v>
      </c>
      <c r="H83" s="11"/>
    </row>
    <row r="84" spans="2:8" x14ac:dyDescent="0.55000000000000004">
      <c r="B84" s="67"/>
      <c r="C84" s="67"/>
      <c r="D84" s="9" t="s">
        <v>120</v>
      </c>
      <c r="E84" s="11"/>
      <c r="F84" s="11"/>
      <c r="G84" s="11">
        <f t="shared" si="1"/>
        <v>0</v>
      </c>
      <c r="H84" s="11"/>
    </row>
    <row r="85" spans="2:8" x14ac:dyDescent="0.55000000000000004">
      <c r="B85" s="67"/>
      <c r="C85" s="67"/>
      <c r="D85" s="9" t="s">
        <v>158</v>
      </c>
      <c r="E85" s="11">
        <f>+E86+E87</f>
        <v>0</v>
      </c>
      <c r="F85" s="11">
        <f>+F86+F87</f>
        <v>0</v>
      </c>
      <c r="G85" s="11">
        <f t="shared" si="1"/>
        <v>0</v>
      </c>
      <c r="H85" s="11"/>
    </row>
    <row r="86" spans="2:8" x14ac:dyDescent="0.55000000000000004">
      <c r="B86" s="67"/>
      <c r="C86" s="67"/>
      <c r="D86" s="9" t="s">
        <v>159</v>
      </c>
      <c r="E86" s="11"/>
      <c r="F86" s="11"/>
      <c r="G86" s="11">
        <f t="shared" si="1"/>
        <v>0</v>
      </c>
      <c r="H86" s="11"/>
    </row>
    <row r="87" spans="2:8" x14ac:dyDescent="0.55000000000000004">
      <c r="B87" s="67"/>
      <c r="C87" s="67"/>
      <c r="D87" s="9" t="s">
        <v>120</v>
      </c>
      <c r="E87" s="11"/>
      <c r="F87" s="11"/>
      <c r="G87" s="11">
        <f t="shared" si="1"/>
        <v>0</v>
      </c>
      <c r="H87" s="11"/>
    </row>
    <row r="88" spans="2:8" x14ac:dyDescent="0.55000000000000004">
      <c r="B88" s="67"/>
      <c r="C88" s="67"/>
      <c r="D88" s="9" t="s">
        <v>160</v>
      </c>
      <c r="E88" s="11">
        <f>+E89+E90</f>
        <v>0</v>
      </c>
      <c r="F88" s="11">
        <f>+F89+F90</f>
        <v>0</v>
      </c>
      <c r="G88" s="11">
        <f t="shared" si="1"/>
        <v>0</v>
      </c>
      <c r="H88" s="11"/>
    </row>
    <row r="89" spans="2:8" x14ac:dyDescent="0.55000000000000004">
      <c r="B89" s="67"/>
      <c r="C89" s="67"/>
      <c r="D89" s="9" t="s">
        <v>161</v>
      </c>
      <c r="E89" s="11"/>
      <c r="F89" s="11"/>
      <c r="G89" s="11">
        <f t="shared" si="1"/>
        <v>0</v>
      </c>
      <c r="H89" s="11"/>
    </row>
    <row r="90" spans="2:8" x14ac:dyDescent="0.55000000000000004">
      <c r="B90" s="67"/>
      <c r="C90" s="67"/>
      <c r="D90" s="9" t="s">
        <v>120</v>
      </c>
      <c r="E90" s="11"/>
      <c r="F90" s="11"/>
      <c r="G90" s="11">
        <f t="shared" si="1"/>
        <v>0</v>
      </c>
      <c r="H90" s="11"/>
    </row>
    <row r="91" spans="2:8" x14ac:dyDescent="0.55000000000000004">
      <c r="B91" s="67"/>
      <c r="C91" s="67"/>
      <c r="D91" s="9" t="s">
        <v>162</v>
      </c>
      <c r="E91" s="11">
        <f>+E92+E93</f>
        <v>0</v>
      </c>
      <c r="F91" s="11">
        <f>+F92+F93</f>
        <v>0</v>
      </c>
      <c r="G91" s="11">
        <f t="shared" si="1"/>
        <v>0</v>
      </c>
      <c r="H91" s="11"/>
    </row>
    <row r="92" spans="2:8" x14ac:dyDescent="0.55000000000000004">
      <c r="B92" s="67"/>
      <c r="C92" s="67"/>
      <c r="D92" s="9" t="s">
        <v>163</v>
      </c>
      <c r="E92" s="11"/>
      <c r="F92" s="11"/>
      <c r="G92" s="11">
        <f t="shared" si="1"/>
        <v>0</v>
      </c>
      <c r="H92" s="11"/>
    </row>
    <row r="93" spans="2:8" x14ac:dyDescent="0.55000000000000004">
      <c r="B93" s="67"/>
      <c r="C93" s="67"/>
      <c r="D93" s="9" t="s">
        <v>120</v>
      </c>
      <c r="E93" s="11"/>
      <c r="F93" s="11"/>
      <c r="G93" s="11">
        <f t="shared" si="1"/>
        <v>0</v>
      </c>
      <c r="H93" s="11"/>
    </row>
    <row r="94" spans="2:8" x14ac:dyDescent="0.55000000000000004">
      <c r="B94" s="67"/>
      <c r="C94" s="67"/>
      <c r="D94" s="9" t="s">
        <v>164</v>
      </c>
      <c r="E94" s="11"/>
      <c r="F94" s="11"/>
      <c r="G94" s="11">
        <f t="shared" si="1"/>
        <v>0</v>
      </c>
      <c r="H94" s="11"/>
    </row>
    <row r="95" spans="2:8" x14ac:dyDescent="0.55000000000000004">
      <c r="B95" s="67"/>
      <c r="C95" s="67"/>
      <c r="D95" s="9" t="s">
        <v>129</v>
      </c>
      <c r="E95" s="11">
        <f>+E96+E97+E98</f>
        <v>0</v>
      </c>
      <c r="F95" s="11">
        <f>+F96+F97+F98</f>
        <v>0</v>
      </c>
      <c r="G95" s="11">
        <f t="shared" si="1"/>
        <v>0</v>
      </c>
      <c r="H95" s="11"/>
    </row>
    <row r="96" spans="2:8" x14ac:dyDescent="0.55000000000000004">
      <c r="B96" s="67"/>
      <c r="C96" s="67"/>
      <c r="D96" s="9" t="s">
        <v>165</v>
      </c>
      <c r="E96" s="11"/>
      <c r="F96" s="11"/>
      <c r="G96" s="11">
        <f t="shared" si="1"/>
        <v>0</v>
      </c>
      <c r="H96" s="11"/>
    </row>
    <row r="97" spans="2:8" x14ac:dyDescent="0.55000000000000004">
      <c r="B97" s="67"/>
      <c r="C97" s="67"/>
      <c r="D97" s="9" t="s">
        <v>166</v>
      </c>
      <c r="E97" s="11"/>
      <c r="F97" s="11"/>
      <c r="G97" s="11">
        <f t="shared" si="1"/>
        <v>0</v>
      </c>
      <c r="H97" s="11"/>
    </row>
    <row r="98" spans="2:8" x14ac:dyDescent="0.55000000000000004">
      <c r="B98" s="67"/>
      <c r="C98" s="67"/>
      <c r="D98" s="9" t="s">
        <v>140</v>
      </c>
      <c r="E98" s="11"/>
      <c r="F98" s="11"/>
      <c r="G98" s="11">
        <f t="shared" si="1"/>
        <v>0</v>
      </c>
      <c r="H98" s="11"/>
    </row>
    <row r="99" spans="2:8" x14ac:dyDescent="0.55000000000000004">
      <c r="B99" s="67"/>
      <c r="C99" s="67"/>
      <c r="D99" s="9" t="s">
        <v>155</v>
      </c>
      <c r="E99" s="11"/>
      <c r="F99" s="11"/>
      <c r="G99" s="11">
        <f t="shared" si="1"/>
        <v>0</v>
      </c>
      <c r="H99" s="11"/>
    </row>
    <row r="100" spans="2:8" x14ac:dyDescent="0.55000000000000004">
      <c r="B100" s="67"/>
      <c r="C100" s="67"/>
      <c r="D100" s="9" t="s">
        <v>141</v>
      </c>
      <c r="E100" s="11">
        <f>+E101+E102+E103+E104+E105</f>
        <v>0</v>
      </c>
      <c r="F100" s="11">
        <f>+F101+F102+F103+F104+F105</f>
        <v>0</v>
      </c>
      <c r="G100" s="11">
        <f t="shared" si="1"/>
        <v>0</v>
      </c>
      <c r="H100" s="11"/>
    </row>
    <row r="101" spans="2:8" x14ac:dyDescent="0.55000000000000004">
      <c r="B101" s="67"/>
      <c r="C101" s="67"/>
      <c r="D101" s="9" t="s">
        <v>142</v>
      </c>
      <c r="E101" s="11"/>
      <c r="F101" s="11"/>
      <c r="G101" s="11">
        <f t="shared" si="1"/>
        <v>0</v>
      </c>
      <c r="H101" s="11"/>
    </row>
    <row r="102" spans="2:8" x14ac:dyDescent="0.55000000000000004">
      <c r="B102" s="67"/>
      <c r="C102" s="67"/>
      <c r="D102" s="9" t="s">
        <v>143</v>
      </c>
      <c r="E102" s="11"/>
      <c r="F102" s="11"/>
      <c r="G102" s="11">
        <f t="shared" si="1"/>
        <v>0</v>
      </c>
      <c r="H102" s="11"/>
    </row>
    <row r="103" spans="2:8" x14ac:dyDescent="0.55000000000000004">
      <c r="B103" s="67"/>
      <c r="C103" s="67"/>
      <c r="D103" s="9" t="s">
        <v>146</v>
      </c>
      <c r="E103" s="11"/>
      <c r="F103" s="11"/>
      <c r="G103" s="11">
        <f t="shared" si="1"/>
        <v>0</v>
      </c>
      <c r="H103" s="11"/>
    </row>
    <row r="104" spans="2:8" x14ac:dyDescent="0.55000000000000004">
      <c r="B104" s="67"/>
      <c r="C104" s="67"/>
      <c r="D104" s="9" t="s">
        <v>147</v>
      </c>
      <c r="E104" s="11"/>
      <c r="F104" s="11"/>
      <c r="G104" s="11">
        <f t="shared" si="1"/>
        <v>0</v>
      </c>
      <c r="H104" s="11"/>
    </row>
    <row r="105" spans="2:8" x14ac:dyDescent="0.55000000000000004">
      <c r="B105" s="67"/>
      <c r="C105" s="67"/>
      <c r="D105" s="9" t="s">
        <v>148</v>
      </c>
      <c r="E105" s="11"/>
      <c r="F105" s="11"/>
      <c r="G105" s="11">
        <f t="shared" si="1"/>
        <v>0</v>
      </c>
      <c r="H105" s="11"/>
    </row>
    <row r="106" spans="2:8" x14ac:dyDescent="0.55000000000000004">
      <c r="B106" s="67"/>
      <c r="C106" s="67"/>
      <c r="D106" s="9" t="s">
        <v>15</v>
      </c>
      <c r="E106" s="11"/>
      <c r="F106" s="11"/>
      <c r="G106" s="11">
        <f t="shared" si="1"/>
        <v>0</v>
      </c>
      <c r="H106" s="11"/>
    </row>
    <row r="107" spans="2:8" x14ac:dyDescent="0.55000000000000004">
      <c r="B107" s="67"/>
      <c r="C107" s="67"/>
      <c r="D107" s="9" t="s">
        <v>16</v>
      </c>
      <c r="E107" s="11">
        <f>+E108+E117+E122+E123+E127+E130+E136</f>
        <v>0</v>
      </c>
      <c r="F107" s="11">
        <f>+F108+F117+F122+F123+F127+F130+F136</f>
        <v>0</v>
      </c>
      <c r="G107" s="11">
        <f t="shared" si="1"/>
        <v>0</v>
      </c>
      <c r="H107" s="11"/>
    </row>
    <row r="108" spans="2:8" x14ac:dyDescent="0.55000000000000004">
      <c r="B108" s="67"/>
      <c r="C108" s="67"/>
      <c r="D108" s="9" t="s">
        <v>167</v>
      </c>
      <c r="E108" s="11">
        <f>+E109+E110+E111+E112+E113+E114+E115+E116</f>
        <v>0</v>
      </c>
      <c r="F108" s="11">
        <f>+F109+F110+F111+F112+F113+F114+F115+F116</f>
        <v>0</v>
      </c>
      <c r="G108" s="11">
        <f t="shared" si="1"/>
        <v>0</v>
      </c>
      <c r="H108" s="11"/>
    </row>
    <row r="109" spans="2:8" x14ac:dyDescent="0.55000000000000004">
      <c r="B109" s="67"/>
      <c r="C109" s="67"/>
      <c r="D109" s="9" t="s">
        <v>168</v>
      </c>
      <c r="E109" s="11"/>
      <c r="F109" s="11"/>
      <c r="G109" s="11">
        <f t="shared" si="1"/>
        <v>0</v>
      </c>
      <c r="H109" s="11"/>
    </row>
    <row r="110" spans="2:8" x14ac:dyDescent="0.55000000000000004">
      <c r="B110" s="67"/>
      <c r="C110" s="67"/>
      <c r="D110" s="9" t="s">
        <v>169</v>
      </c>
      <c r="E110" s="11"/>
      <c r="F110" s="11"/>
      <c r="G110" s="11">
        <f t="shared" si="1"/>
        <v>0</v>
      </c>
      <c r="H110" s="11"/>
    </row>
    <row r="111" spans="2:8" x14ac:dyDescent="0.55000000000000004">
      <c r="B111" s="67"/>
      <c r="C111" s="67"/>
      <c r="D111" s="9" t="s">
        <v>170</v>
      </c>
      <c r="E111" s="11"/>
      <c r="F111" s="11"/>
      <c r="G111" s="11">
        <f t="shared" si="1"/>
        <v>0</v>
      </c>
      <c r="H111" s="11"/>
    </row>
    <row r="112" spans="2:8" x14ac:dyDescent="0.55000000000000004">
      <c r="B112" s="67"/>
      <c r="C112" s="67"/>
      <c r="D112" s="9" t="s">
        <v>171</v>
      </c>
      <c r="E112" s="11"/>
      <c r="F112" s="11"/>
      <c r="G112" s="11">
        <f t="shared" si="1"/>
        <v>0</v>
      </c>
      <c r="H112" s="11"/>
    </row>
    <row r="113" spans="2:8" x14ac:dyDescent="0.55000000000000004">
      <c r="B113" s="67"/>
      <c r="C113" s="67"/>
      <c r="D113" s="9" t="s">
        <v>172</v>
      </c>
      <c r="E113" s="11"/>
      <c r="F113" s="11"/>
      <c r="G113" s="11">
        <f t="shared" si="1"/>
        <v>0</v>
      </c>
      <c r="H113" s="11"/>
    </row>
    <row r="114" spans="2:8" x14ac:dyDescent="0.55000000000000004">
      <c r="B114" s="67"/>
      <c r="C114" s="67"/>
      <c r="D114" s="9" t="s">
        <v>173</v>
      </c>
      <c r="E114" s="11"/>
      <c r="F114" s="11"/>
      <c r="G114" s="11">
        <f t="shared" si="1"/>
        <v>0</v>
      </c>
      <c r="H114" s="11"/>
    </row>
    <row r="115" spans="2:8" x14ac:dyDescent="0.55000000000000004">
      <c r="B115" s="67"/>
      <c r="C115" s="67"/>
      <c r="D115" s="9" t="s">
        <v>174</v>
      </c>
      <c r="E115" s="11"/>
      <c r="F115" s="11"/>
      <c r="G115" s="11">
        <f t="shared" si="1"/>
        <v>0</v>
      </c>
      <c r="H115" s="11"/>
    </row>
    <row r="116" spans="2:8" x14ac:dyDescent="0.55000000000000004">
      <c r="B116" s="67"/>
      <c r="C116" s="67"/>
      <c r="D116" s="9" t="s">
        <v>175</v>
      </c>
      <c r="E116" s="11"/>
      <c r="F116" s="11"/>
      <c r="G116" s="11">
        <f t="shared" si="1"/>
        <v>0</v>
      </c>
      <c r="H116" s="11"/>
    </row>
    <row r="117" spans="2:8" x14ac:dyDescent="0.55000000000000004">
      <c r="B117" s="67"/>
      <c r="C117" s="67"/>
      <c r="D117" s="9" t="s">
        <v>176</v>
      </c>
      <c r="E117" s="11">
        <f>+E118+E119+E120+E121</f>
        <v>0</v>
      </c>
      <c r="F117" s="11">
        <f>+F118+F119+F120+F121</f>
        <v>0</v>
      </c>
      <c r="G117" s="11">
        <f t="shared" si="1"/>
        <v>0</v>
      </c>
      <c r="H117" s="11"/>
    </row>
    <row r="118" spans="2:8" x14ac:dyDescent="0.55000000000000004">
      <c r="B118" s="67"/>
      <c r="C118" s="67"/>
      <c r="D118" s="9" t="s">
        <v>177</v>
      </c>
      <c r="E118" s="11"/>
      <c r="F118" s="11"/>
      <c r="G118" s="11">
        <f t="shared" si="1"/>
        <v>0</v>
      </c>
      <c r="H118" s="11"/>
    </row>
    <row r="119" spans="2:8" x14ac:dyDescent="0.55000000000000004">
      <c r="B119" s="67"/>
      <c r="C119" s="67"/>
      <c r="D119" s="9" t="s">
        <v>178</v>
      </c>
      <c r="E119" s="11"/>
      <c r="F119" s="11"/>
      <c r="G119" s="11">
        <f t="shared" si="1"/>
        <v>0</v>
      </c>
      <c r="H119" s="11"/>
    </row>
    <row r="120" spans="2:8" x14ac:dyDescent="0.55000000000000004">
      <c r="B120" s="67"/>
      <c r="C120" s="67"/>
      <c r="D120" s="9" t="s">
        <v>179</v>
      </c>
      <c r="E120" s="11"/>
      <c r="F120" s="11"/>
      <c r="G120" s="11">
        <f t="shared" si="1"/>
        <v>0</v>
      </c>
      <c r="H120" s="11"/>
    </row>
    <row r="121" spans="2:8" x14ac:dyDescent="0.55000000000000004">
      <c r="B121" s="67"/>
      <c r="C121" s="67"/>
      <c r="D121" s="9" t="s">
        <v>180</v>
      </c>
      <c r="E121" s="11"/>
      <c r="F121" s="11"/>
      <c r="G121" s="11">
        <f t="shared" si="1"/>
        <v>0</v>
      </c>
      <c r="H121" s="11"/>
    </row>
    <row r="122" spans="2:8" x14ac:dyDescent="0.55000000000000004">
      <c r="B122" s="67"/>
      <c r="C122" s="67"/>
      <c r="D122" s="9" t="s">
        <v>181</v>
      </c>
      <c r="E122" s="11"/>
      <c r="F122" s="11"/>
      <c r="G122" s="11">
        <f t="shared" si="1"/>
        <v>0</v>
      </c>
      <c r="H122" s="11"/>
    </row>
    <row r="123" spans="2:8" x14ac:dyDescent="0.55000000000000004">
      <c r="B123" s="67"/>
      <c r="C123" s="67"/>
      <c r="D123" s="9" t="s">
        <v>182</v>
      </c>
      <c r="E123" s="11">
        <f>+E124+E125+E126</f>
        <v>0</v>
      </c>
      <c r="F123" s="11">
        <f>+F124+F125+F126</f>
        <v>0</v>
      </c>
      <c r="G123" s="11">
        <f t="shared" si="1"/>
        <v>0</v>
      </c>
      <c r="H123" s="11"/>
    </row>
    <row r="124" spans="2:8" x14ac:dyDescent="0.55000000000000004">
      <c r="B124" s="67"/>
      <c r="C124" s="67"/>
      <c r="D124" s="9" t="s">
        <v>183</v>
      </c>
      <c r="E124" s="11"/>
      <c r="F124" s="11"/>
      <c r="G124" s="11">
        <f t="shared" si="1"/>
        <v>0</v>
      </c>
      <c r="H124" s="11"/>
    </row>
    <row r="125" spans="2:8" x14ac:dyDescent="0.55000000000000004">
      <c r="B125" s="67"/>
      <c r="C125" s="67"/>
      <c r="D125" s="9" t="s">
        <v>184</v>
      </c>
      <c r="E125" s="11"/>
      <c r="F125" s="11"/>
      <c r="G125" s="11">
        <f t="shared" si="1"/>
        <v>0</v>
      </c>
      <c r="H125" s="11"/>
    </row>
    <row r="126" spans="2:8" x14ac:dyDescent="0.55000000000000004">
      <c r="B126" s="67"/>
      <c r="C126" s="67"/>
      <c r="D126" s="9" t="s">
        <v>185</v>
      </c>
      <c r="E126" s="11"/>
      <c r="F126" s="11"/>
      <c r="G126" s="11">
        <f t="shared" si="1"/>
        <v>0</v>
      </c>
      <c r="H126" s="11"/>
    </row>
    <row r="127" spans="2:8" x14ac:dyDescent="0.55000000000000004">
      <c r="B127" s="67"/>
      <c r="C127" s="67"/>
      <c r="D127" s="9" t="s">
        <v>186</v>
      </c>
      <c r="E127" s="11">
        <f>+E128+E129</f>
        <v>0</v>
      </c>
      <c r="F127" s="11">
        <f>+F128+F129</f>
        <v>0</v>
      </c>
      <c r="G127" s="11">
        <f t="shared" si="1"/>
        <v>0</v>
      </c>
      <c r="H127" s="11"/>
    </row>
    <row r="128" spans="2:8" x14ac:dyDescent="0.55000000000000004">
      <c r="B128" s="67"/>
      <c r="C128" s="67"/>
      <c r="D128" s="9" t="s">
        <v>120</v>
      </c>
      <c r="E128" s="11"/>
      <c r="F128" s="11"/>
      <c r="G128" s="11">
        <f t="shared" si="1"/>
        <v>0</v>
      </c>
      <c r="H128" s="11"/>
    </row>
    <row r="129" spans="2:8" x14ac:dyDescent="0.55000000000000004">
      <c r="B129" s="67"/>
      <c r="C129" s="67"/>
      <c r="D129" s="9" t="s">
        <v>187</v>
      </c>
      <c r="E129" s="11"/>
      <c r="F129" s="11"/>
      <c r="G129" s="11">
        <f t="shared" si="1"/>
        <v>0</v>
      </c>
      <c r="H129" s="11"/>
    </row>
    <row r="130" spans="2:8" x14ac:dyDescent="0.55000000000000004">
      <c r="B130" s="67"/>
      <c r="C130" s="67"/>
      <c r="D130" s="9" t="s">
        <v>141</v>
      </c>
      <c r="E130" s="11">
        <f>+E131+E132+E133+E134+E135</f>
        <v>0</v>
      </c>
      <c r="F130" s="11">
        <f>+F131+F132+F133+F134+F135</f>
        <v>0</v>
      </c>
      <c r="G130" s="11">
        <f t="shared" si="1"/>
        <v>0</v>
      </c>
      <c r="H130" s="11"/>
    </row>
    <row r="131" spans="2:8" x14ac:dyDescent="0.55000000000000004">
      <c r="B131" s="67"/>
      <c r="C131" s="67"/>
      <c r="D131" s="9" t="s">
        <v>142</v>
      </c>
      <c r="E131" s="11"/>
      <c r="F131" s="11"/>
      <c r="G131" s="11">
        <f t="shared" si="1"/>
        <v>0</v>
      </c>
      <c r="H131" s="11"/>
    </row>
    <row r="132" spans="2:8" x14ac:dyDescent="0.55000000000000004">
      <c r="B132" s="67"/>
      <c r="C132" s="67"/>
      <c r="D132" s="9" t="s">
        <v>143</v>
      </c>
      <c r="E132" s="11"/>
      <c r="F132" s="11"/>
      <c r="G132" s="11">
        <f t="shared" si="1"/>
        <v>0</v>
      </c>
      <c r="H132" s="11"/>
    </row>
    <row r="133" spans="2:8" x14ac:dyDescent="0.55000000000000004">
      <c r="B133" s="67"/>
      <c r="C133" s="67"/>
      <c r="D133" s="9" t="s">
        <v>146</v>
      </c>
      <c r="E133" s="11"/>
      <c r="F133" s="11"/>
      <c r="G133" s="11">
        <f t="shared" si="1"/>
        <v>0</v>
      </c>
      <c r="H133" s="11"/>
    </row>
    <row r="134" spans="2:8" x14ac:dyDescent="0.55000000000000004">
      <c r="B134" s="67"/>
      <c r="C134" s="67"/>
      <c r="D134" s="9" t="s">
        <v>147</v>
      </c>
      <c r="E134" s="11"/>
      <c r="F134" s="11"/>
      <c r="G134" s="11">
        <f t="shared" si="1"/>
        <v>0</v>
      </c>
      <c r="H134" s="11"/>
    </row>
    <row r="135" spans="2:8" x14ac:dyDescent="0.55000000000000004">
      <c r="B135" s="67"/>
      <c r="C135" s="67"/>
      <c r="D135" s="9" t="s">
        <v>148</v>
      </c>
      <c r="E135" s="11"/>
      <c r="F135" s="11"/>
      <c r="G135" s="11">
        <f t="shared" ref="G135:G198" si="2">E135-F135</f>
        <v>0</v>
      </c>
      <c r="H135" s="11"/>
    </row>
    <row r="136" spans="2:8" x14ac:dyDescent="0.55000000000000004">
      <c r="B136" s="67"/>
      <c r="C136" s="67"/>
      <c r="D136" s="9" t="s">
        <v>149</v>
      </c>
      <c r="E136" s="11"/>
      <c r="F136" s="11"/>
      <c r="G136" s="11">
        <f t="shared" si="2"/>
        <v>0</v>
      </c>
      <c r="H136" s="11"/>
    </row>
    <row r="137" spans="2:8" x14ac:dyDescent="0.55000000000000004">
      <c r="B137" s="67"/>
      <c r="C137" s="67"/>
      <c r="D137" s="9" t="s">
        <v>17</v>
      </c>
      <c r="E137" s="11">
        <f>+E138+E141+E142+E143</f>
        <v>0</v>
      </c>
      <c r="F137" s="11">
        <f>+F138+F141+F142+F143</f>
        <v>0</v>
      </c>
      <c r="G137" s="11">
        <f t="shared" si="2"/>
        <v>0</v>
      </c>
      <c r="H137" s="11"/>
    </row>
    <row r="138" spans="2:8" x14ac:dyDescent="0.55000000000000004">
      <c r="B138" s="67"/>
      <c r="C138" s="67"/>
      <c r="D138" s="9" t="s">
        <v>154</v>
      </c>
      <c r="E138" s="11">
        <f>+E139+E140</f>
        <v>0</v>
      </c>
      <c r="F138" s="11">
        <f>+F139+F140</f>
        <v>0</v>
      </c>
      <c r="G138" s="11">
        <f t="shared" si="2"/>
        <v>0</v>
      </c>
      <c r="H138" s="11"/>
    </row>
    <row r="139" spans="2:8" x14ac:dyDescent="0.55000000000000004">
      <c r="B139" s="67"/>
      <c r="C139" s="67"/>
      <c r="D139" s="9" t="s">
        <v>151</v>
      </c>
      <c r="E139" s="11"/>
      <c r="F139" s="11"/>
      <c r="G139" s="11">
        <f t="shared" si="2"/>
        <v>0</v>
      </c>
      <c r="H139" s="11"/>
    </row>
    <row r="140" spans="2:8" x14ac:dyDescent="0.55000000000000004">
      <c r="B140" s="67"/>
      <c r="C140" s="67"/>
      <c r="D140" s="9" t="s">
        <v>126</v>
      </c>
      <c r="E140" s="11"/>
      <c r="F140" s="11"/>
      <c r="G140" s="11">
        <f t="shared" si="2"/>
        <v>0</v>
      </c>
      <c r="H140" s="11"/>
    </row>
    <row r="141" spans="2:8" x14ac:dyDescent="0.55000000000000004">
      <c r="B141" s="67"/>
      <c r="C141" s="67"/>
      <c r="D141" s="9" t="s">
        <v>188</v>
      </c>
      <c r="E141" s="11"/>
      <c r="F141" s="11"/>
      <c r="G141" s="11">
        <f t="shared" si="2"/>
        <v>0</v>
      </c>
      <c r="H141" s="11"/>
    </row>
    <row r="142" spans="2:8" x14ac:dyDescent="0.55000000000000004">
      <c r="B142" s="67"/>
      <c r="C142" s="67"/>
      <c r="D142" s="9" t="s">
        <v>181</v>
      </c>
      <c r="E142" s="11"/>
      <c r="F142" s="11"/>
      <c r="G142" s="11">
        <f t="shared" si="2"/>
        <v>0</v>
      </c>
      <c r="H142" s="11"/>
    </row>
    <row r="143" spans="2:8" x14ac:dyDescent="0.55000000000000004">
      <c r="B143" s="67"/>
      <c r="C143" s="67"/>
      <c r="D143" s="9" t="s">
        <v>141</v>
      </c>
      <c r="E143" s="11">
        <f>+E144+E145+E146+E147+E148</f>
        <v>0</v>
      </c>
      <c r="F143" s="11">
        <f>+F144+F145+F146+F147+F148</f>
        <v>0</v>
      </c>
      <c r="G143" s="11">
        <f t="shared" si="2"/>
        <v>0</v>
      </c>
      <c r="H143" s="11"/>
    </row>
    <row r="144" spans="2:8" x14ac:dyDescent="0.55000000000000004">
      <c r="B144" s="67"/>
      <c r="C144" s="67"/>
      <c r="D144" s="9" t="s">
        <v>142</v>
      </c>
      <c r="E144" s="11"/>
      <c r="F144" s="11"/>
      <c r="G144" s="11">
        <f t="shared" si="2"/>
        <v>0</v>
      </c>
      <c r="H144" s="11"/>
    </row>
    <row r="145" spans="2:8" x14ac:dyDescent="0.55000000000000004">
      <c r="B145" s="67"/>
      <c r="C145" s="67"/>
      <c r="D145" s="9" t="s">
        <v>143</v>
      </c>
      <c r="E145" s="11"/>
      <c r="F145" s="11"/>
      <c r="G145" s="11">
        <f t="shared" si="2"/>
        <v>0</v>
      </c>
      <c r="H145" s="11"/>
    </row>
    <row r="146" spans="2:8" x14ac:dyDescent="0.55000000000000004">
      <c r="B146" s="67"/>
      <c r="C146" s="67"/>
      <c r="D146" s="9" t="s">
        <v>146</v>
      </c>
      <c r="E146" s="11"/>
      <c r="F146" s="11"/>
      <c r="G146" s="11">
        <f t="shared" si="2"/>
        <v>0</v>
      </c>
      <c r="H146" s="11"/>
    </row>
    <row r="147" spans="2:8" x14ac:dyDescent="0.55000000000000004">
      <c r="B147" s="67"/>
      <c r="C147" s="67"/>
      <c r="D147" s="9" t="s">
        <v>147</v>
      </c>
      <c r="E147" s="11"/>
      <c r="F147" s="11"/>
      <c r="G147" s="11">
        <f t="shared" si="2"/>
        <v>0</v>
      </c>
      <c r="H147" s="11"/>
    </row>
    <row r="148" spans="2:8" x14ac:dyDescent="0.55000000000000004">
      <c r="B148" s="67"/>
      <c r="C148" s="67"/>
      <c r="D148" s="9" t="s">
        <v>148</v>
      </c>
      <c r="E148" s="11"/>
      <c r="F148" s="11"/>
      <c r="G148" s="11">
        <f t="shared" si="2"/>
        <v>0</v>
      </c>
      <c r="H148" s="11"/>
    </row>
    <row r="149" spans="2:8" x14ac:dyDescent="0.55000000000000004">
      <c r="B149" s="67"/>
      <c r="C149" s="67"/>
      <c r="D149" s="9" t="s">
        <v>18</v>
      </c>
      <c r="E149" s="11">
        <f>+E150+E151+E152+E153+E154+E155+E156+E157+E158+E159+E162+E168</f>
        <v>0</v>
      </c>
      <c r="F149" s="11">
        <f>+F150+F151+F152+F153+F154+F155+F156+F157+F158+F159+F162+F168</f>
        <v>0</v>
      </c>
      <c r="G149" s="11">
        <f t="shared" si="2"/>
        <v>0</v>
      </c>
      <c r="H149" s="11"/>
    </row>
    <row r="150" spans="2:8" x14ac:dyDescent="0.55000000000000004">
      <c r="B150" s="67"/>
      <c r="C150" s="67"/>
      <c r="D150" s="9" t="s">
        <v>189</v>
      </c>
      <c r="E150" s="11"/>
      <c r="F150" s="11"/>
      <c r="G150" s="11">
        <f t="shared" si="2"/>
        <v>0</v>
      </c>
      <c r="H150" s="11"/>
    </row>
    <row r="151" spans="2:8" x14ac:dyDescent="0.55000000000000004">
      <c r="B151" s="67"/>
      <c r="C151" s="67"/>
      <c r="D151" s="9" t="s">
        <v>190</v>
      </c>
      <c r="E151" s="11"/>
      <c r="F151" s="11"/>
      <c r="G151" s="11">
        <f t="shared" si="2"/>
        <v>0</v>
      </c>
      <c r="H151" s="11"/>
    </row>
    <row r="152" spans="2:8" x14ac:dyDescent="0.55000000000000004">
      <c r="B152" s="67"/>
      <c r="C152" s="67"/>
      <c r="D152" s="9" t="s">
        <v>191</v>
      </c>
      <c r="E152" s="11"/>
      <c r="F152" s="11"/>
      <c r="G152" s="11">
        <f t="shared" si="2"/>
        <v>0</v>
      </c>
      <c r="H152" s="11"/>
    </row>
    <row r="153" spans="2:8" x14ac:dyDescent="0.55000000000000004">
      <c r="B153" s="67"/>
      <c r="C153" s="67"/>
      <c r="D153" s="9" t="s">
        <v>192</v>
      </c>
      <c r="E153" s="11"/>
      <c r="F153" s="11"/>
      <c r="G153" s="11">
        <f t="shared" si="2"/>
        <v>0</v>
      </c>
      <c r="H153" s="11"/>
    </row>
    <row r="154" spans="2:8" x14ac:dyDescent="0.55000000000000004">
      <c r="B154" s="67"/>
      <c r="C154" s="67"/>
      <c r="D154" s="9" t="s">
        <v>193</v>
      </c>
      <c r="E154" s="11"/>
      <c r="F154" s="11"/>
      <c r="G154" s="11">
        <f t="shared" si="2"/>
        <v>0</v>
      </c>
      <c r="H154" s="11"/>
    </row>
    <row r="155" spans="2:8" x14ac:dyDescent="0.55000000000000004">
      <c r="B155" s="67"/>
      <c r="C155" s="67"/>
      <c r="D155" s="9" t="s">
        <v>194</v>
      </c>
      <c r="E155" s="11"/>
      <c r="F155" s="11"/>
      <c r="G155" s="11">
        <f t="shared" si="2"/>
        <v>0</v>
      </c>
      <c r="H155" s="11"/>
    </row>
    <row r="156" spans="2:8" x14ac:dyDescent="0.55000000000000004">
      <c r="B156" s="67"/>
      <c r="C156" s="67"/>
      <c r="D156" s="9" t="s">
        <v>195</v>
      </c>
      <c r="E156" s="11"/>
      <c r="F156" s="11"/>
      <c r="G156" s="11">
        <f t="shared" si="2"/>
        <v>0</v>
      </c>
      <c r="H156" s="11"/>
    </row>
    <row r="157" spans="2:8" x14ac:dyDescent="0.55000000000000004">
      <c r="B157" s="67"/>
      <c r="C157" s="67"/>
      <c r="D157" s="9" t="s">
        <v>196</v>
      </c>
      <c r="E157" s="11"/>
      <c r="F157" s="11"/>
      <c r="G157" s="11">
        <f t="shared" si="2"/>
        <v>0</v>
      </c>
      <c r="H157" s="11"/>
    </row>
    <row r="158" spans="2:8" x14ac:dyDescent="0.55000000000000004">
      <c r="B158" s="67"/>
      <c r="C158" s="67"/>
      <c r="D158" s="9" t="s">
        <v>197</v>
      </c>
      <c r="E158" s="11"/>
      <c r="F158" s="11"/>
      <c r="G158" s="11">
        <f t="shared" si="2"/>
        <v>0</v>
      </c>
      <c r="H158" s="11"/>
    </row>
    <row r="159" spans="2:8" x14ac:dyDescent="0.55000000000000004">
      <c r="B159" s="67"/>
      <c r="C159" s="67"/>
      <c r="D159" s="9" t="s">
        <v>198</v>
      </c>
      <c r="E159" s="11">
        <f>+E160+E161</f>
        <v>0</v>
      </c>
      <c r="F159" s="11">
        <f>+F160+F161</f>
        <v>0</v>
      </c>
      <c r="G159" s="11">
        <f t="shared" si="2"/>
        <v>0</v>
      </c>
      <c r="H159" s="11"/>
    </row>
    <row r="160" spans="2:8" x14ac:dyDescent="0.55000000000000004">
      <c r="B160" s="67"/>
      <c r="C160" s="67"/>
      <c r="D160" s="9" t="s">
        <v>199</v>
      </c>
      <c r="E160" s="11"/>
      <c r="F160" s="11"/>
      <c r="G160" s="11">
        <f t="shared" si="2"/>
        <v>0</v>
      </c>
      <c r="H160" s="11"/>
    </row>
    <row r="161" spans="2:8" x14ac:dyDescent="0.55000000000000004">
      <c r="B161" s="67"/>
      <c r="C161" s="67"/>
      <c r="D161" s="9" t="s">
        <v>200</v>
      </c>
      <c r="E161" s="11"/>
      <c r="F161" s="11"/>
      <c r="G161" s="11">
        <f t="shared" si="2"/>
        <v>0</v>
      </c>
      <c r="H161" s="11"/>
    </row>
    <row r="162" spans="2:8" x14ac:dyDescent="0.55000000000000004">
      <c r="B162" s="67"/>
      <c r="C162" s="67"/>
      <c r="D162" s="9" t="s">
        <v>201</v>
      </c>
      <c r="E162" s="11">
        <f>+E163+E164+E165+E166+E167</f>
        <v>0</v>
      </c>
      <c r="F162" s="11">
        <f>+F163+F164+F165+F166+F167</f>
        <v>0</v>
      </c>
      <c r="G162" s="11">
        <f t="shared" si="2"/>
        <v>0</v>
      </c>
      <c r="H162" s="11"/>
    </row>
    <row r="163" spans="2:8" x14ac:dyDescent="0.55000000000000004">
      <c r="B163" s="67"/>
      <c r="C163" s="67"/>
      <c r="D163" s="9" t="s">
        <v>142</v>
      </c>
      <c r="E163" s="11"/>
      <c r="F163" s="11"/>
      <c r="G163" s="11">
        <f t="shared" si="2"/>
        <v>0</v>
      </c>
      <c r="H163" s="11"/>
    </row>
    <row r="164" spans="2:8" x14ac:dyDescent="0.55000000000000004">
      <c r="B164" s="67"/>
      <c r="C164" s="67"/>
      <c r="D164" s="9" t="s">
        <v>143</v>
      </c>
      <c r="E164" s="11"/>
      <c r="F164" s="11"/>
      <c r="G164" s="11">
        <f t="shared" si="2"/>
        <v>0</v>
      </c>
      <c r="H164" s="11"/>
    </row>
    <row r="165" spans="2:8" x14ac:dyDescent="0.55000000000000004">
      <c r="B165" s="67"/>
      <c r="C165" s="67"/>
      <c r="D165" s="9" t="s">
        <v>146</v>
      </c>
      <c r="E165" s="11"/>
      <c r="F165" s="11"/>
      <c r="G165" s="11">
        <f t="shared" si="2"/>
        <v>0</v>
      </c>
      <c r="H165" s="11"/>
    </row>
    <row r="166" spans="2:8" x14ac:dyDescent="0.55000000000000004">
      <c r="B166" s="67"/>
      <c r="C166" s="67"/>
      <c r="D166" s="9" t="s">
        <v>147</v>
      </c>
      <c r="E166" s="11"/>
      <c r="F166" s="11"/>
      <c r="G166" s="11">
        <f t="shared" si="2"/>
        <v>0</v>
      </c>
      <c r="H166" s="11"/>
    </row>
    <row r="167" spans="2:8" x14ac:dyDescent="0.55000000000000004">
      <c r="B167" s="67"/>
      <c r="C167" s="67"/>
      <c r="D167" s="9" t="s">
        <v>202</v>
      </c>
      <c r="E167" s="11"/>
      <c r="F167" s="11"/>
      <c r="G167" s="11">
        <f t="shared" si="2"/>
        <v>0</v>
      </c>
      <c r="H167" s="11"/>
    </row>
    <row r="168" spans="2:8" x14ac:dyDescent="0.55000000000000004">
      <c r="B168" s="67"/>
      <c r="C168" s="67"/>
      <c r="D168" s="9" t="s">
        <v>149</v>
      </c>
      <c r="E168" s="11"/>
      <c r="F168" s="11"/>
      <c r="G168" s="11">
        <f t="shared" si="2"/>
        <v>0</v>
      </c>
      <c r="H168" s="11"/>
    </row>
    <row r="169" spans="2:8" x14ac:dyDescent="0.55000000000000004">
      <c r="B169" s="67"/>
      <c r="C169" s="67"/>
      <c r="D169" s="9" t="s">
        <v>19</v>
      </c>
      <c r="E169" s="11">
        <f>+E170</f>
        <v>0</v>
      </c>
      <c r="F169" s="11">
        <f>+F170</f>
        <v>0</v>
      </c>
      <c r="G169" s="11">
        <f t="shared" si="2"/>
        <v>0</v>
      </c>
      <c r="H169" s="11"/>
    </row>
    <row r="170" spans="2:8" x14ac:dyDescent="0.55000000000000004">
      <c r="B170" s="67"/>
      <c r="C170" s="67"/>
      <c r="D170" s="9" t="s">
        <v>141</v>
      </c>
      <c r="E170" s="11">
        <f>+E171+E172</f>
        <v>0</v>
      </c>
      <c r="F170" s="11">
        <f>+F171+F172</f>
        <v>0</v>
      </c>
      <c r="G170" s="11">
        <f t="shared" si="2"/>
        <v>0</v>
      </c>
      <c r="H170" s="11"/>
    </row>
    <row r="171" spans="2:8" x14ac:dyDescent="0.55000000000000004">
      <c r="B171" s="67"/>
      <c r="C171" s="67"/>
      <c r="D171" s="9" t="s">
        <v>203</v>
      </c>
      <c r="E171" s="11"/>
      <c r="F171" s="11"/>
      <c r="G171" s="11">
        <f t="shared" si="2"/>
        <v>0</v>
      </c>
      <c r="H171" s="11"/>
    </row>
    <row r="172" spans="2:8" x14ac:dyDescent="0.55000000000000004">
      <c r="B172" s="67"/>
      <c r="C172" s="67"/>
      <c r="D172" s="9" t="s">
        <v>204</v>
      </c>
      <c r="E172" s="11"/>
      <c r="F172" s="11"/>
      <c r="G172" s="11">
        <f t="shared" si="2"/>
        <v>0</v>
      </c>
      <c r="H172" s="11"/>
    </row>
    <row r="173" spans="2:8" x14ac:dyDescent="0.55000000000000004">
      <c r="B173" s="67"/>
      <c r="C173" s="67"/>
      <c r="D173" s="9" t="s">
        <v>20</v>
      </c>
      <c r="E173" s="11">
        <f>+E174</f>
        <v>0</v>
      </c>
      <c r="F173" s="11">
        <f>+F174</f>
        <v>0</v>
      </c>
      <c r="G173" s="11">
        <f t="shared" si="2"/>
        <v>0</v>
      </c>
      <c r="H173" s="11"/>
    </row>
    <row r="174" spans="2:8" x14ac:dyDescent="0.55000000000000004">
      <c r="B174" s="67"/>
      <c r="C174" s="67"/>
      <c r="D174" s="9" t="s">
        <v>141</v>
      </c>
      <c r="E174" s="11">
        <f>+E175+E176</f>
        <v>0</v>
      </c>
      <c r="F174" s="11">
        <f>+F175+F176</f>
        <v>0</v>
      </c>
      <c r="G174" s="11">
        <f t="shared" si="2"/>
        <v>0</v>
      </c>
      <c r="H174" s="11"/>
    </row>
    <row r="175" spans="2:8" x14ac:dyDescent="0.55000000000000004">
      <c r="B175" s="67"/>
      <c r="C175" s="67"/>
      <c r="D175" s="9" t="s">
        <v>205</v>
      </c>
      <c r="E175" s="11"/>
      <c r="F175" s="11"/>
      <c r="G175" s="11">
        <f t="shared" si="2"/>
        <v>0</v>
      </c>
      <c r="H175" s="11"/>
    </row>
    <row r="176" spans="2:8" x14ac:dyDescent="0.55000000000000004">
      <c r="B176" s="67"/>
      <c r="C176" s="67"/>
      <c r="D176" s="9" t="s">
        <v>204</v>
      </c>
      <c r="E176" s="11"/>
      <c r="F176" s="11"/>
      <c r="G176" s="11">
        <f t="shared" si="2"/>
        <v>0</v>
      </c>
      <c r="H176" s="11"/>
    </row>
    <row r="177" spans="2:8" x14ac:dyDescent="0.55000000000000004">
      <c r="B177" s="67"/>
      <c r="C177" s="67"/>
      <c r="D177" s="9" t="s">
        <v>21</v>
      </c>
      <c r="E177" s="11">
        <f>+E178</f>
        <v>0</v>
      </c>
      <c r="F177" s="11">
        <f>+F178</f>
        <v>0</v>
      </c>
      <c r="G177" s="11">
        <f t="shared" si="2"/>
        <v>0</v>
      </c>
      <c r="H177" s="11"/>
    </row>
    <row r="178" spans="2:8" x14ac:dyDescent="0.55000000000000004">
      <c r="B178" s="67"/>
      <c r="C178" s="67"/>
      <c r="D178" s="9" t="s">
        <v>141</v>
      </c>
      <c r="E178" s="11">
        <f>+E179</f>
        <v>0</v>
      </c>
      <c r="F178" s="11">
        <f>+F179</f>
        <v>0</v>
      </c>
      <c r="G178" s="11">
        <f t="shared" si="2"/>
        <v>0</v>
      </c>
      <c r="H178" s="11"/>
    </row>
    <row r="179" spans="2:8" x14ac:dyDescent="0.55000000000000004">
      <c r="B179" s="67"/>
      <c r="C179" s="67"/>
      <c r="D179" s="9" t="s">
        <v>204</v>
      </c>
      <c r="E179" s="11"/>
      <c r="F179" s="11"/>
      <c r="G179" s="11">
        <f t="shared" si="2"/>
        <v>0</v>
      </c>
      <c r="H179" s="11"/>
    </row>
    <row r="180" spans="2:8" x14ac:dyDescent="0.55000000000000004">
      <c r="B180" s="67"/>
      <c r="C180" s="67"/>
      <c r="D180" s="9" t="s">
        <v>22</v>
      </c>
      <c r="E180" s="11">
        <f>+E181</f>
        <v>0</v>
      </c>
      <c r="F180" s="11">
        <f>+F181</f>
        <v>0</v>
      </c>
      <c r="G180" s="11">
        <f t="shared" si="2"/>
        <v>0</v>
      </c>
      <c r="H180" s="11"/>
    </row>
    <row r="181" spans="2:8" x14ac:dyDescent="0.55000000000000004">
      <c r="B181" s="67"/>
      <c r="C181" s="67"/>
      <c r="D181" s="9" t="s">
        <v>206</v>
      </c>
      <c r="E181" s="11"/>
      <c r="F181" s="11"/>
      <c r="G181" s="11">
        <f t="shared" si="2"/>
        <v>0</v>
      </c>
      <c r="H181" s="11"/>
    </row>
    <row r="182" spans="2:8" x14ac:dyDescent="0.55000000000000004">
      <c r="B182" s="67"/>
      <c r="C182" s="67"/>
      <c r="D182" s="9" t="s">
        <v>23</v>
      </c>
      <c r="E182" s="11"/>
      <c r="F182" s="11"/>
      <c r="G182" s="11">
        <f t="shared" si="2"/>
        <v>0</v>
      </c>
      <c r="H182" s="11"/>
    </row>
    <row r="183" spans="2:8" x14ac:dyDescent="0.55000000000000004">
      <c r="B183" s="67"/>
      <c r="C183" s="67"/>
      <c r="D183" s="9" t="s">
        <v>24</v>
      </c>
      <c r="E183" s="11">
        <v>8500000</v>
      </c>
      <c r="F183" s="11">
        <v>8453564</v>
      </c>
      <c r="G183" s="11">
        <f t="shared" si="2"/>
        <v>46436</v>
      </c>
      <c r="H183" s="11"/>
    </row>
    <row r="184" spans="2:8" x14ac:dyDescent="0.55000000000000004">
      <c r="B184" s="67"/>
      <c r="C184" s="67"/>
      <c r="D184" s="9" t="s">
        <v>25</v>
      </c>
      <c r="E184" s="11"/>
      <c r="F184" s="11"/>
      <c r="G184" s="11">
        <f t="shared" si="2"/>
        <v>0</v>
      </c>
      <c r="H184" s="11"/>
    </row>
    <row r="185" spans="2:8" x14ac:dyDescent="0.55000000000000004">
      <c r="B185" s="67"/>
      <c r="C185" s="67"/>
      <c r="D185" s="9" t="s">
        <v>26</v>
      </c>
      <c r="E185" s="11">
        <f>+E186+E187+E188</f>
        <v>4700000</v>
      </c>
      <c r="F185" s="11">
        <f>+F186+F187+F188</f>
        <v>4695030</v>
      </c>
      <c r="G185" s="11">
        <f t="shared" si="2"/>
        <v>4970</v>
      </c>
      <c r="H185" s="11"/>
    </row>
    <row r="186" spans="2:8" x14ac:dyDescent="0.55000000000000004">
      <c r="B186" s="67"/>
      <c r="C186" s="67"/>
      <c r="D186" s="9" t="s">
        <v>207</v>
      </c>
      <c r="E186" s="11"/>
      <c r="F186" s="11"/>
      <c r="G186" s="11">
        <f t="shared" si="2"/>
        <v>0</v>
      </c>
      <c r="H186" s="11"/>
    </row>
    <row r="187" spans="2:8" x14ac:dyDescent="0.55000000000000004">
      <c r="B187" s="67"/>
      <c r="C187" s="67"/>
      <c r="D187" s="9" t="s">
        <v>208</v>
      </c>
      <c r="E187" s="11"/>
      <c r="F187" s="11"/>
      <c r="G187" s="11">
        <f t="shared" si="2"/>
        <v>0</v>
      </c>
      <c r="H187" s="11"/>
    </row>
    <row r="188" spans="2:8" x14ac:dyDescent="0.55000000000000004">
      <c r="B188" s="67"/>
      <c r="C188" s="67"/>
      <c r="D188" s="9" t="s">
        <v>209</v>
      </c>
      <c r="E188" s="11">
        <v>4700000</v>
      </c>
      <c r="F188" s="11">
        <v>4695030</v>
      </c>
      <c r="G188" s="11">
        <f t="shared" si="2"/>
        <v>4970</v>
      </c>
      <c r="H188" s="11"/>
    </row>
    <row r="189" spans="2:8" x14ac:dyDescent="0.55000000000000004">
      <c r="B189" s="67"/>
      <c r="C189" s="67"/>
      <c r="D189" s="9" t="s">
        <v>27</v>
      </c>
      <c r="E189" s="11">
        <f>+E190+E191+E192</f>
        <v>0</v>
      </c>
      <c r="F189" s="11">
        <f>+F190+F191+F192</f>
        <v>0</v>
      </c>
      <c r="G189" s="11">
        <f t="shared" si="2"/>
        <v>0</v>
      </c>
      <c r="H189" s="11"/>
    </row>
    <row r="190" spans="2:8" x14ac:dyDescent="0.55000000000000004">
      <c r="B190" s="67"/>
      <c r="C190" s="67"/>
      <c r="D190" s="9" t="s">
        <v>210</v>
      </c>
      <c r="E190" s="11"/>
      <c r="F190" s="11"/>
      <c r="G190" s="11">
        <f t="shared" si="2"/>
        <v>0</v>
      </c>
      <c r="H190" s="11"/>
    </row>
    <row r="191" spans="2:8" x14ac:dyDescent="0.55000000000000004">
      <c r="B191" s="67"/>
      <c r="C191" s="67"/>
      <c r="D191" s="9" t="s">
        <v>211</v>
      </c>
      <c r="E191" s="11"/>
      <c r="F191" s="11"/>
      <c r="G191" s="11">
        <f t="shared" si="2"/>
        <v>0</v>
      </c>
      <c r="H191" s="11"/>
    </row>
    <row r="192" spans="2:8" x14ac:dyDescent="0.55000000000000004">
      <c r="B192" s="67"/>
      <c r="C192" s="67"/>
      <c r="D192" s="9" t="s">
        <v>212</v>
      </c>
      <c r="E192" s="11"/>
      <c r="F192" s="11"/>
      <c r="G192" s="11">
        <f t="shared" si="2"/>
        <v>0</v>
      </c>
      <c r="H192" s="11"/>
    </row>
    <row r="193" spans="2:8" x14ac:dyDescent="0.55000000000000004">
      <c r="B193" s="67"/>
      <c r="C193" s="68"/>
      <c r="D193" s="13" t="s">
        <v>28</v>
      </c>
      <c r="E193" s="15">
        <f>+E6+E54+E70+E81+E106+E107+E137+E149+E169+E173+E177+E180+E182+E183+E184+E185+E189</f>
        <v>13200000</v>
      </c>
      <c r="F193" s="15">
        <f>+F6+F54+F70+F81+F106+F107+F137+F149+F169+F173+F177+F180+F182+F183+F184+F185+F189</f>
        <v>13148594</v>
      </c>
      <c r="G193" s="15">
        <f t="shared" si="2"/>
        <v>51406</v>
      </c>
      <c r="H193" s="15"/>
    </row>
    <row r="194" spans="2:8" x14ac:dyDescent="0.55000000000000004">
      <c r="B194" s="67"/>
      <c r="C194" s="66" t="s">
        <v>29</v>
      </c>
      <c r="D194" s="9" t="s">
        <v>30</v>
      </c>
      <c r="E194" s="11">
        <f>+E195+E196+E197+E198+E199+E200+E201+E202</f>
        <v>0</v>
      </c>
      <c r="F194" s="11">
        <f>+F195+F196+F197+F198+F199+F200+F201+F202</f>
        <v>0</v>
      </c>
      <c r="G194" s="11">
        <f t="shared" si="2"/>
        <v>0</v>
      </c>
      <c r="H194" s="11"/>
    </row>
    <row r="195" spans="2:8" x14ac:dyDescent="0.55000000000000004">
      <c r="B195" s="67"/>
      <c r="C195" s="67"/>
      <c r="D195" s="9" t="s">
        <v>213</v>
      </c>
      <c r="E195" s="11"/>
      <c r="F195" s="11"/>
      <c r="G195" s="11">
        <f t="shared" si="2"/>
        <v>0</v>
      </c>
      <c r="H195" s="11"/>
    </row>
    <row r="196" spans="2:8" x14ac:dyDescent="0.55000000000000004">
      <c r="B196" s="67"/>
      <c r="C196" s="67"/>
      <c r="D196" s="9" t="s">
        <v>214</v>
      </c>
      <c r="E196" s="11"/>
      <c r="F196" s="11"/>
      <c r="G196" s="11">
        <f t="shared" si="2"/>
        <v>0</v>
      </c>
      <c r="H196" s="11"/>
    </row>
    <row r="197" spans="2:8" x14ac:dyDescent="0.55000000000000004">
      <c r="B197" s="67"/>
      <c r="C197" s="67"/>
      <c r="D197" s="9" t="s">
        <v>215</v>
      </c>
      <c r="E197" s="11"/>
      <c r="F197" s="11"/>
      <c r="G197" s="11">
        <f t="shared" si="2"/>
        <v>0</v>
      </c>
      <c r="H197" s="11"/>
    </row>
    <row r="198" spans="2:8" x14ac:dyDescent="0.55000000000000004">
      <c r="B198" s="67"/>
      <c r="C198" s="67"/>
      <c r="D198" s="9" t="s">
        <v>216</v>
      </c>
      <c r="E198" s="11"/>
      <c r="F198" s="11"/>
      <c r="G198" s="11">
        <f t="shared" si="2"/>
        <v>0</v>
      </c>
      <c r="H198" s="11"/>
    </row>
    <row r="199" spans="2:8" x14ac:dyDescent="0.55000000000000004">
      <c r="B199" s="67"/>
      <c r="C199" s="67"/>
      <c r="D199" s="9" t="s">
        <v>217</v>
      </c>
      <c r="E199" s="11"/>
      <c r="F199" s="11"/>
      <c r="G199" s="11">
        <f t="shared" ref="G199:G262" si="3">E199-F199</f>
        <v>0</v>
      </c>
      <c r="H199" s="11"/>
    </row>
    <row r="200" spans="2:8" x14ac:dyDescent="0.55000000000000004">
      <c r="B200" s="67"/>
      <c r="C200" s="67"/>
      <c r="D200" s="9" t="s">
        <v>218</v>
      </c>
      <c r="E200" s="11"/>
      <c r="F200" s="11"/>
      <c r="G200" s="11">
        <f t="shared" si="3"/>
        <v>0</v>
      </c>
      <c r="H200" s="11"/>
    </row>
    <row r="201" spans="2:8" x14ac:dyDescent="0.55000000000000004">
      <c r="B201" s="67"/>
      <c r="C201" s="67"/>
      <c r="D201" s="9" t="s">
        <v>219</v>
      </c>
      <c r="E201" s="11"/>
      <c r="F201" s="11"/>
      <c r="G201" s="11">
        <f t="shared" si="3"/>
        <v>0</v>
      </c>
      <c r="H201" s="11"/>
    </row>
    <row r="202" spans="2:8" x14ac:dyDescent="0.55000000000000004">
      <c r="B202" s="67"/>
      <c r="C202" s="67"/>
      <c r="D202" s="9" t="s">
        <v>220</v>
      </c>
      <c r="E202" s="11"/>
      <c r="F202" s="11"/>
      <c r="G202" s="11">
        <f t="shared" si="3"/>
        <v>0</v>
      </c>
      <c r="H202" s="11"/>
    </row>
    <row r="203" spans="2:8" x14ac:dyDescent="0.55000000000000004">
      <c r="B203" s="67"/>
      <c r="C203" s="67"/>
      <c r="D203" s="9" t="s">
        <v>31</v>
      </c>
      <c r="E203" s="11">
        <f>+E204+E205+E206+E207+E208+E209+E210+E211+E212+E213+E214+E215+E216+E217+E218+E219+E220+E221+E222+E223+E224+E225+E226+E227+E228+E229+E230+E231</f>
        <v>1394000</v>
      </c>
      <c r="F203" s="11">
        <f>+F204+F205+F206+F207+F208+F209+F210+F211+F212+F213+F214+F215+F216+F217+F218+F219+F220+F221+F222+F223+F224+F225+F226+F227+F228+F229+F230+F231</f>
        <v>1371878</v>
      </c>
      <c r="G203" s="11">
        <f t="shared" si="3"/>
        <v>22122</v>
      </c>
      <c r="H203" s="11"/>
    </row>
    <row r="204" spans="2:8" x14ac:dyDescent="0.55000000000000004">
      <c r="B204" s="67"/>
      <c r="C204" s="67"/>
      <c r="D204" s="9" t="s">
        <v>221</v>
      </c>
      <c r="E204" s="11"/>
      <c r="F204" s="11"/>
      <c r="G204" s="11">
        <f t="shared" si="3"/>
        <v>0</v>
      </c>
      <c r="H204" s="11"/>
    </row>
    <row r="205" spans="2:8" x14ac:dyDescent="0.55000000000000004">
      <c r="B205" s="67"/>
      <c r="C205" s="67"/>
      <c r="D205" s="9" t="s">
        <v>222</v>
      </c>
      <c r="E205" s="11"/>
      <c r="F205" s="11"/>
      <c r="G205" s="11">
        <f t="shared" si="3"/>
        <v>0</v>
      </c>
      <c r="H205" s="11"/>
    </row>
    <row r="206" spans="2:8" x14ac:dyDescent="0.55000000000000004">
      <c r="B206" s="67"/>
      <c r="C206" s="67"/>
      <c r="D206" s="9" t="s">
        <v>223</v>
      </c>
      <c r="E206" s="11"/>
      <c r="F206" s="11"/>
      <c r="G206" s="11">
        <f t="shared" si="3"/>
        <v>0</v>
      </c>
      <c r="H206" s="11"/>
    </row>
    <row r="207" spans="2:8" x14ac:dyDescent="0.55000000000000004">
      <c r="B207" s="67"/>
      <c r="C207" s="67"/>
      <c r="D207" s="9" t="s">
        <v>224</v>
      </c>
      <c r="E207" s="11"/>
      <c r="F207" s="11"/>
      <c r="G207" s="11">
        <f t="shared" si="3"/>
        <v>0</v>
      </c>
      <c r="H207" s="11"/>
    </row>
    <row r="208" spans="2:8" x14ac:dyDescent="0.55000000000000004">
      <c r="B208" s="67"/>
      <c r="C208" s="67"/>
      <c r="D208" s="9" t="s">
        <v>225</v>
      </c>
      <c r="E208" s="11"/>
      <c r="F208" s="11"/>
      <c r="G208" s="11">
        <f t="shared" si="3"/>
        <v>0</v>
      </c>
      <c r="H208" s="11"/>
    </row>
    <row r="209" spans="2:8" x14ac:dyDescent="0.55000000000000004">
      <c r="B209" s="67"/>
      <c r="C209" s="67"/>
      <c r="D209" s="9" t="s">
        <v>226</v>
      </c>
      <c r="E209" s="11"/>
      <c r="F209" s="11"/>
      <c r="G209" s="11">
        <f t="shared" si="3"/>
        <v>0</v>
      </c>
      <c r="H209" s="11"/>
    </row>
    <row r="210" spans="2:8" x14ac:dyDescent="0.55000000000000004">
      <c r="B210" s="67"/>
      <c r="C210" s="67"/>
      <c r="D210" s="9" t="s">
        <v>227</v>
      </c>
      <c r="E210" s="11"/>
      <c r="F210" s="11"/>
      <c r="G210" s="11">
        <f t="shared" si="3"/>
        <v>0</v>
      </c>
      <c r="H210" s="11"/>
    </row>
    <row r="211" spans="2:8" x14ac:dyDescent="0.55000000000000004">
      <c r="B211" s="67"/>
      <c r="C211" s="67"/>
      <c r="D211" s="9" t="s">
        <v>228</v>
      </c>
      <c r="E211" s="11"/>
      <c r="F211" s="11"/>
      <c r="G211" s="11">
        <f t="shared" si="3"/>
        <v>0</v>
      </c>
      <c r="H211" s="11"/>
    </row>
    <row r="212" spans="2:8" x14ac:dyDescent="0.55000000000000004">
      <c r="B212" s="67"/>
      <c r="C212" s="67"/>
      <c r="D212" s="9" t="s">
        <v>229</v>
      </c>
      <c r="E212" s="11"/>
      <c r="F212" s="11"/>
      <c r="G212" s="11">
        <f t="shared" si="3"/>
        <v>0</v>
      </c>
      <c r="H212" s="11"/>
    </row>
    <row r="213" spans="2:8" x14ac:dyDescent="0.55000000000000004">
      <c r="B213" s="67"/>
      <c r="C213" s="67"/>
      <c r="D213" s="9" t="s">
        <v>230</v>
      </c>
      <c r="E213" s="11"/>
      <c r="F213" s="11"/>
      <c r="G213" s="11">
        <f t="shared" si="3"/>
        <v>0</v>
      </c>
      <c r="H213" s="11"/>
    </row>
    <row r="214" spans="2:8" x14ac:dyDescent="0.55000000000000004">
      <c r="B214" s="67"/>
      <c r="C214" s="67"/>
      <c r="D214" s="9" t="s">
        <v>231</v>
      </c>
      <c r="E214" s="11"/>
      <c r="F214" s="11"/>
      <c r="G214" s="11">
        <f t="shared" si="3"/>
        <v>0</v>
      </c>
      <c r="H214" s="11"/>
    </row>
    <row r="215" spans="2:8" x14ac:dyDescent="0.55000000000000004">
      <c r="B215" s="67"/>
      <c r="C215" s="67"/>
      <c r="D215" s="9" t="s">
        <v>232</v>
      </c>
      <c r="E215" s="11"/>
      <c r="F215" s="11"/>
      <c r="G215" s="11">
        <f t="shared" si="3"/>
        <v>0</v>
      </c>
      <c r="H215" s="11"/>
    </row>
    <row r="216" spans="2:8" x14ac:dyDescent="0.55000000000000004">
      <c r="B216" s="67"/>
      <c r="C216" s="67"/>
      <c r="D216" s="9" t="s">
        <v>233</v>
      </c>
      <c r="E216" s="11"/>
      <c r="F216" s="11"/>
      <c r="G216" s="11">
        <f t="shared" si="3"/>
        <v>0</v>
      </c>
      <c r="H216" s="11"/>
    </row>
    <row r="217" spans="2:8" x14ac:dyDescent="0.55000000000000004">
      <c r="B217" s="67"/>
      <c r="C217" s="67"/>
      <c r="D217" s="9" t="s">
        <v>234</v>
      </c>
      <c r="E217" s="11"/>
      <c r="F217" s="11"/>
      <c r="G217" s="11">
        <f t="shared" si="3"/>
        <v>0</v>
      </c>
      <c r="H217" s="11"/>
    </row>
    <row r="218" spans="2:8" x14ac:dyDescent="0.55000000000000004">
      <c r="B218" s="67"/>
      <c r="C218" s="67"/>
      <c r="D218" s="9" t="s">
        <v>235</v>
      </c>
      <c r="E218" s="11"/>
      <c r="F218" s="11"/>
      <c r="G218" s="11">
        <f t="shared" si="3"/>
        <v>0</v>
      </c>
      <c r="H218" s="11"/>
    </row>
    <row r="219" spans="2:8" x14ac:dyDescent="0.55000000000000004">
      <c r="B219" s="67"/>
      <c r="C219" s="67"/>
      <c r="D219" s="9" t="s">
        <v>236</v>
      </c>
      <c r="E219" s="11"/>
      <c r="F219" s="11"/>
      <c r="G219" s="11">
        <f t="shared" si="3"/>
        <v>0</v>
      </c>
      <c r="H219" s="11"/>
    </row>
    <row r="220" spans="2:8" x14ac:dyDescent="0.55000000000000004">
      <c r="B220" s="67"/>
      <c r="C220" s="67"/>
      <c r="D220" s="9" t="s">
        <v>237</v>
      </c>
      <c r="E220" s="11"/>
      <c r="F220" s="11"/>
      <c r="G220" s="11">
        <f t="shared" si="3"/>
        <v>0</v>
      </c>
      <c r="H220" s="11"/>
    </row>
    <row r="221" spans="2:8" x14ac:dyDescent="0.55000000000000004">
      <c r="B221" s="67"/>
      <c r="C221" s="67"/>
      <c r="D221" s="9" t="s">
        <v>238</v>
      </c>
      <c r="E221" s="11"/>
      <c r="F221" s="11"/>
      <c r="G221" s="11">
        <f t="shared" si="3"/>
        <v>0</v>
      </c>
      <c r="H221" s="11"/>
    </row>
    <row r="222" spans="2:8" x14ac:dyDescent="0.55000000000000004">
      <c r="B222" s="67"/>
      <c r="C222" s="67"/>
      <c r="D222" s="9" t="s">
        <v>239</v>
      </c>
      <c r="E222" s="11"/>
      <c r="F222" s="11"/>
      <c r="G222" s="11">
        <f t="shared" si="3"/>
        <v>0</v>
      </c>
      <c r="H222" s="11"/>
    </row>
    <row r="223" spans="2:8" x14ac:dyDescent="0.55000000000000004">
      <c r="B223" s="67"/>
      <c r="C223" s="67"/>
      <c r="D223" s="9" t="s">
        <v>240</v>
      </c>
      <c r="E223" s="11"/>
      <c r="F223" s="11"/>
      <c r="G223" s="11">
        <f t="shared" si="3"/>
        <v>0</v>
      </c>
      <c r="H223" s="11"/>
    </row>
    <row r="224" spans="2:8" x14ac:dyDescent="0.55000000000000004">
      <c r="B224" s="67"/>
      <c r="C224" s="67"/>
      <c r="D224" s="9" t="s">
        <v>241</v>
      </c>
      <c r="E224" s="11"/>
      <c r="F224" s="11"/>
      <c r="G224" s="11">
        <f t="shared" si="3"/>
        <v>0</v>
      </c>
      <c r="H224" s="11"/>
    </row>
    <row r="225" spans="2:8" x14ac:dyDescent="0.55000000000000004">
      <c r="B225" s="67"/>
      <c r="C225" s="67"/>
      <c r="D225" s="9" t="s">
        <v>242</v>
      </c>
      <c r="E225" s="11"/>
      <c r="F225" s="11"/>
      <c r="G225" s="11">
        <f t="shared" si="3"/>
        <v>0</v>
      </c>
      <c r="H225" s="11"/>
    </row>
    <row r="226" spans="2:8" x14ac:dyDescent="0.55000000000000004">
      <c r="B226" s="67"/>
      <c r="C226" s="67"/>
      <c r="D226" s="9" t="s">
        <v>243</v>
      </c>
      <c r="E226" s="11"/>
      <c r="F226" s="11"/>
      <c r="G226" s="11">
        <f t="shared" si="3"/>
        <v>0</v>
      </c>
      <c r="H226" s="11"/>
    </row>
    <row r="227" spans="2:8" x14ac:dyDescent="0.55000000000000004">
      <c r="B227" s="67"/>
      <c r="C227" s="67"/>
      <c r="D227" s="9" t="s">
        <v>244</v>
      </c>
      <c r="E227" s="11">
        <v>1394000</v>
      </c>
      <c r="F227" s="11">
        <v>1371878</v>
      </c>
      <c r="G227" s="11">
        <f t="shared" si="3"/>
        <v>22122</v>
      </c>
      <c r="H227" s="11"/>
    </row>
    <row r="228" spans="2:8" x14ac:dyDescent="0.55000000000000004">
      <c r="B228" s="67"/>
      <c r="C228" s="67"/>
      <c r="D228" s="9" t="s">
        <v>245</v>
      </c>
      <c r="E228" s="11"/>
      <c r="F228" s="11"/>
      <c r="G228" s="11">
        <f t="shared" si="3"/>
        <v>0</v>
      </c>
      <c r="H228" s="11"/>
    </row>
    <row r="229" spans="2:8" x14ac:dyDescent="0.55000000000000004">
      <c r="B229" s="67"/>
      <c r="C229" s="67"/>
      <c r="D229" s="9" t="s">
        <v>246</v>
      </c>
      <c r="E229" s="11"/>
      <c r="F229" s="11"/>
      <c r="G229" s="11">
        <f t="shared" si="3"/>
        <v>0</v>
      </c>
      <c r="H229" s="11"/>
    </row>
    <row r="230" spans="2:8" x14ac:dyDescent="0.55000000000000004">
      <c r="B230" s="67"/>
      <c r="C230" s="67"/>
      <c r="D230" s="9" t="s">
        <v>247</v>
      </c>
      <c r="E230" s="11"/>
      <c r="F230" s="11"/>
      <c r="G230" s="11">
        <f t="shared" si="3"/>
        <v>0</v>
      </c>
      <c r="H230" s="11"/>
    </row>
    <row r="231" spans="2:8" x14ac:dyDescent="0.55000000000000004">
      <c r="B231" s="67"/>
      <c r="C231" s="67"/>
      <c r="D231" s="9" t="s">
        <v>248</v>
      </c>
      <c r="E231" s="11"/>
      <c r="F231" s="11"/>
      <c r="G231" s="11">
        <f t="shared" si="3"/>
        <v>0</v>
      </c>
      <c r="H231" s="11"/>
    </row>
    <row r="232" spans="2:8" x14ac:dyDescent="0.55000000000000004">
      <c r="B232" s="67"/>
      <c r="C232" s="67"/>
      <c r="D232" s="9" t="s">
        <v>32</v>
      </c>
      <c r="E232" s="11">
        <f>+E233+E234+E235+E236+E237+E238+E239+E240+E241+E242+E243+E244+E245+E246+E247+E248+E249+E250+E251+E252+E253+E254</f>
        <v>3902000</v>
      </c>
      <c r="F232" s="11">
        <f>+F233+F234+F235+F236+F237+F238+F239+F240+F241+F242+F243+F244+F245+F246+F247+F248+F249+F250+F251+F252+F253+F254</f>
        <v>3898697</v>
      </c>
      <c r="G232" s="11">
        <f t="shared" si="3"/>
        <v>3303</v>
      </c>
      <c r="H232" s="11"/>
    </row>
    <row r="233" spans="2:8" x14ac:dyDescent="0.55000000000000004">
      <c r="B233" s="67"/>
      <c r="C233" s="67"/>
      <c r="D233" s="9" t="s">
        <v>249</v>
      </c>
      <c r="E233" s="11"/>
      <c r="F233" s="11"/>
      <c r="G233" s="11">
        <f t="shared" si="3"/>
        <v>0</v>
      </c>
      <c r="H233" s="11"/>
    </row>
    <row r="234" spans="2:8" x14ac:dyDescent="0.55000000000000004">
      <c r="B234" s="67"/>
      <c r="C234" s="67"/>
      <c r="D234" s="9" t="s">
        <v>250</v>
      </c>
      <c r="E234" s="11"/>
      <c r="F234" s="11"/>
      <c r="G234" s="11">
        <f t="shared" si="3"/>
        <v>0</v>
      </c>
      <c r="H234" s="11"/>
    </row>
    <row r="235" spans="2:8" x14ac:dyDescent="0.55000000000000004">
      <c r="B235" s="67"/>
      <c r="C235" s="67"/>
      <c r="D235" s="9" t="s">
        <v>251</v>
      </c>
      <c r="E235" s="11">
        <v>400000</v>
      </c>
      <c r="F235" s="11">
        <v>393040</v>
      </c>
      <c r="G235" s="11">
        <f t="shared" si="3"/>
        <v>6960</v>
      </c>
      <c r="H235" s="11"/>
    </row>
    <row r="236" spans="2:8" x14ac:dyDescent="0.55000000000000004">
      <c r="B236" s="67"/>
      <c r="C236" s="67"/>
      <c r="D236" s="9" t="s">
        <v>252</v>
      </c>
      <c r="E236" s="11"/>
      <c r="F236" s="11"/>
      <c r="G236" s="11">
        <f t="shared" si="3"/>
        <v>0</v>
      </c>
      <c r="H236" s="11"/>
    </row>
    <row r="237" spans="2:8" x14ac:dyDescent="0.55000000000000004">
      <c r="B237" s="67"/>
      <c r="C237" s="67"/>
      <c r="D237" s="9" t="s">
        <v>253</v>
      </c>
      <c r="E237" s="11"/>
      <c r="F237" s="11"/>
      <c r="G237" s="11">
        <f t="shared" si="3"/>
        <v>0</v>
      </c>
      <c r="H237" s="11"/>
    </row>
    <row r="238" spans="2:8" x14ac:dyDescent="0.55000000000000004">
      <c r="B238" s="67"/>
      <c r="C238" s="67"/>
      <c r="D238" s="9" t="s">
        <v>254</v>
      </c>
      <c r="E238" s="11"/>
      <c r="F238" s="11"/>
      <c r="G238" s="11">
        <f t="shared" si="3"/>
        <v>0</v>
      </c>
      <c r="H238" s="11"/>
    </row>
    <row r="239" spans="2:8" x14ac:dyDescent="0.55000000000000004">
      <c r="B239" s="67"/>
      <c r="C239" s="67"/>
      <c r="D239" s="9" t="s">
        <v>232</v>
      </c>
      <c r="E239" s="11"/>
      <c r="F239" s="11"/>
      <c r="G239" s="11">
        <f t="shared" si="3"/>
        <v>0</v>
      </c>
      <c r="H239" s="11"/>
    </row>
    <row r="240" spans="2:8" x14ac:dyDescent="0.55000000000000004">
      <c r="B240" s="67"/>
      <c r="C240" s="67"/>
      <c r="D240" s="9" t="s">
        <v>233</v>
      </c>
      <c r="E240" s="11"/>
      <c r="F240" s="11"/>
      <c r="G240" s="11">
        <f t="shared" si="3"/>
        <v>0</v>
      </c>
      <c r="H240" s="11"/>
    </row>
    <row r="241" spans="2:8" x14ac:dyDescent="0.55000000000000004">
      <c r="B241" s="67"/>
      <c r="C241" s="67"/>
      <c r="D241" s="9" t="s">
        <v>239</v>
      </c>
      <c r="E241" s="11"/>
      <c r="F241" s="11"/>
      <c r="G241" s="11">
        <f t="shared" si="3"/>
        <v>0</v>
      </c>
      <c r="H241" s="11"/>
    </row>
    <row r="242" spans="2:8" x14ac:dyDescent="0.55000000000000004">
      <c r="B242" s="67"/>
      <c r="C242" s="67"/>
      <c r="D242" s="9" t="s">
        <v>255</v>
      </c>
      <c r="E242" s="11"/>
      <c r="F242" s="11"/>
      <c r="G242" s="11">
        <f t="shared" si="3"/>
        <v>0</v>
      </c>
      <c r="H242" s="11"/>
    </row>
    <row r="243" spans="2:8" x14ac:dyDescent="0.55000000000000004">
      <c r="B243" s="67"/>
      <c r="C243" s="67"/>
      <c r="D243" s="9" t="s">
        <v>256</v>
      </c>
      <c r="E243" s="11">
        <v>1000000</v>
      </c>
      <c r="F243" s="11">
        <v>980665</v>
      </c>
      <c r="G243" s="11">
        <f t="shared" si="3"/>
        <v>19335</v>
      </c>
      <c r="H243" s="11"/>
    </row>
    <row r="244" spans="2:8" x14ac:dyDescent="0.55000000000000004">
      <c r="B244" s="67"/>
      <c r="C244" s="67"/>
      <c r="D244" s="9" t="s">
        <v>257</v>
      </c>
      <c r="E244" s="11"/>
      <c r="F244" s="11"/>
      <c r="G244" s="11">
        <f t="shared" si="3"/>
        <v>0</v>
      </c>
      <c r="H244" s="11"/>
    </row>
    <row r="245" spans="2:8" x14ac:dyDescent="0.55000000000000004">
      <c r="B245" s="67"/>
      <c r="C245" s="67"/>
      <c r="D245" s="9" t="s">
        <v>258</v>
      </c>
      <c r="E245" s="11">
        <v>2000000</v>
      </c>
      <c r="F245" s="11">
        <v>2016640</v>
      </c>
      <c r="G245" s="11">
        <f t="shared" si="3"/>
        <v>-16640</v>
      </c>
      <c r="H245" s="11"/>
    </row>
    <row r="246" spans="2:8" x14ac:dyDescent="0.55000000000000004">
      <c r="B246" s="67"/>
      <c r="C246" s="67"/>
      <c r="D246" s="9" t="s">
        <v>259</v>
      </c>
      <c r="E246" s="11"/>
      <c r="F246" s="11"/>
      <c r="G246" s="11">
        <f t="shared" si="3"/>
        <v>0</v>
      </c>
      <c r="H246" s="11"/>
    </row>
    <row r="247" spans="2:8" x14ac:dyDescent="0.55000000000000004">
      <c r="B247" s="67"/>
      <c r="C247" s="67"/>
      <c r="D247" s="9" t="s">
        <v>235</v>
      </c>
      <c r="E247" s="11"/>
      <c r="F247" s="11"/>
      <c r="G247" s="11">
        <f t="shared" si="3"/>
        <v>0</v>
      </c>
      <c r="H247" s="11"/>
    </row>
    <row r="248" spans="2:8" x14ac:dyDescent="0.55000000000000004">
      <c r="B248" s="67"/>
      <c r="C248" s="67"/>
      <c r="D248" s="9" t="s">
        <v>236</v>
      </c>
      <c r="E248" s="11">
        <v>200000</v>
      </c>
      <c r="F248" s="11">
        <v>195061</v>
      </c>
      <c r="G248" s="11">
        <f t="shared" si="3"/>
        <v>4939</v>
      </c>
      <c r="H248" s="11"/>
    </row>
    <row r="249" spans="2:8" x14ac:dyDescent="0.55000000000000004">
      <c r="B249" s="67"/>
      <c r="C249" s="67"/>
      <c r="D249" s="9" t="s">
        <v>260</v>
      </c>
      <c r="E249" s="11">
        <v>156000</v>
      </c>
      <c r="F249" s="11">
        <v>146166</v>
      </c>
      <c r="G249" s="11">
        <f t="shared" si="3"/>
        <v>9834</v>
      </c>
      <c r="H249" s="11"/>
    </row>
    <row r="250" spans="2:8" x14ac:dyDescent="0.55000000000000004">
      <c r="B250" s="67"/>
      <c r="C250" s="67"/>
      <c r="D250" s="9" t="s">
        <v>261</v>
      </c>
      <c r="E250" s="11"/>
      <c r="F250" s="11"/>
      <c r="G250" s="11">
        <f t="shared" si="3"/>
        <v>0</v>
      </c>
      <c r="H250" s="11"/>
    </row>
    <row r="251" spans="2:8" x14ac:dyDescent="0.55000000000000004">
      <c r="B251" s="67"/>
      <c r="C251" s="67"/>
      <c r="D251" s="9" t="s">
        <v>262</v>
      </c>
      <c r="E251" s="11"/>
      <c r="F251" s="11"/>
      <c r="G251" s="11">
        <f t="shared" si="3"/>
        <v>0</v>
      </c>
      <c r="H251" s="11"/>
    </row>
    <row r="252" spans="2:8" x14ac:dyDescent="0.55000000000000004">
      <c r="B252" s="67"/>
      <c r="C252" s="67"/>
      <c r="D252" s="9" t="s">
        <v>263</v>
      </c>
      <c r="E252" s="11"/>
      <c r="F252" s="11"/>
      <c r="G252" s="11">
        <f t="shared" si="3"/>
        <v>0</v>
      </c>
      <c r="H252" s="11"/>
    </row>
    <row r="253" spans="2:8" x14ac:dyDescent="0.55000000000000004">
      <c r="B253" s="67"/>
      <c r="C253" s="67"/>
      <c r="D253" s="9" t="s">
        <v>264</v>
      </c>
      <c r="E253" s="11"/>
      <c r="F253" s="11"/>
      <c r="G253" s="11">
        <f t="shared" si="3"/>
        <v>0</v>
      </c>
      <c r="H253" s="11"/>
    </row>
    <row r="254" spans="2:8" x14ac:dyDescent="0.55000000000000004">
      <c r="B254" s="67"/>
      <c r="C254" s="67"/>
      <c r="D254" s="9" t="s">
        <v>248</v>
      </c>
      <c r="E254" s="11">
        <v>146000</v>
      </c>
      <c r="F254" s="11">
        <v>167125</v>
      </c>
      <c r="G254" s="11">
        <f t="shared" si="3"/>
        <v>-21125</v>
      </c>
      <c r="H254" s="11"/>
    </row>
    <row r="255" spans="2:8" x14ac:dyDescent="0.55000000000000004">
      <c r="B255" s="67"/>
      <c r="C255" s="67"/>
      <c r="D255" s="9" t="s">
        <v>33</v>
      </c>
      <c r="E255" s="11">
        <f>+E256+E259</f>
        <v>0</v>
      </c>
      <c r="F255" s="11">
        <f>+F256+F259</f>
        <v>0</v>
      </c>
      <c r="G255" s="11">
        <f t="shared" si="3"/>
        <v>0</v>
      </c>
      <c r="H255" s="11"/>
    </row>
    <row r="256" spans="2:8" x14ac:dyDescent="0.55000000000000004">
      <c r="B256" s="67"/>
      <c r="C256" s="67"/>
      <c r="D256" s="9" t="s">
        <v>265</v>
      </c>
      <c r="E256" s="11">
        <f>+E257+E258</f>
        <v>0</v>
      </c>
      <c r="F256" s="11">
        <f>+F257+F258</f>
        <v>0</v>
      </c>
      <c r="G256" s="11">
        <f t="shared" si="3"/>
        <v>0</v>
      </c>
      <c r="H256" s="11"/>
    </row>
    <row r="257" spans="2:8" x14ac:dyDescent="0.55000000000000004">
      <c r="B257" s="67"/>
      <c r="C257" s="67"/>
      <c r="D257" s="9" t="s">
        <v>266</v>
      </c>
      <c r="E257" s="11"/>
      <c r="F257" s="11"/>
      <c r="G257" s="11">
        <f t="shared" si="3"/>
        <v>0</v>
      </c>
      <c r="H257" s="11"/>
    </row>
    <row r="258" spans="2:8" x14ac:dyDescent="0.55000000000000004">
      <c r="B258" s="67"/>
      <c r="C258" s="67"/>
      <c r="D258" s="9" t="s">
        <v>267</v>
      </c>
      <c r="E258" s="11"/>
      <c r="F258" s="11"/>
      <c r="G258" s="11">
        <f t="shared" si="3"/>
        <v>0</v>
      </c>
      <c r="H258" s="11"/>
    </row>
    <row r="259" spans="2:8" x14ac:dyDescent="0.55000000000000004">
      <c r="B259" s="67"/>
      <c r="C259" s="67"/>
      <c r="D259" s="9" t="s">
        <v>268</v>
      </c>
      <c r="E259" s="11"/>
      <c r="F259" s="11"/>
      <c r="G259" s="11">
        <f t="shared" si="3"/>
        <v>0</v>
      </c>
      <c r="H259" s="11"/>
    </row>
    <row r="260" spans="2:8" x14ac:dyDescent="0.55000000000000004">
      <c r="B260" s="67"/>
      <c r="C260" s="67"/>
      <c r="D260" s="9" t="s">
        <v>34</v>
      </c>
      <c r="E260" s="11"/>
      <c r="F260" s="11"/>
      <c r="G260" s="11">
        <f t="shared" si="3"/>
        <v>0</v>
      </c>
      <c r="H260" s="11"/>
    </row>
    <row r="261" spans="2:8" x14ac:dyDescent="0.55000000000000004">
      <c r="B261" s="67"/>
      <c r="C261" s="67"/>
      <c r="D261" s="9" t="s">
        <v>35</v>
      </c>
      <c r="E261" s="11"/>
      <c r="F261" s="11"/>
      <c r="G261" s="11">
        <f t="shared" si="3"/>
        <v>0</v>
      </c>
      <c r="H261" s="11"/>
    </row>
    <row r="262" spans="2:8" x14ac:dyDescent="0.55000000000000004">
      <c r="B262" s="67"/>
      <c r="C262" s="67"/>
      <c r="D262" s="9" t="s">
        <v>36</v>
      </c>
      <c r="E262" s="11"/>
      <c r="F262" s="11"/>
      <c r="G262" s="11">
        <f t="shared" si="3"/>
        <v>0</v>
      </c>
      <c r="H262" s="11"/>
    </row>
    <row r="263" spans="2:8" x14ac:dyDescent="0.55000000000000004">
      <c r="B263" s="67"/>
      <c r="C263" s="67"/>
      <c r="D263" s="9" t="s">
        <v>37</v>
      </c>
      <c r="E263" s="11">
        <f>+E264+E265</f>
        <v>0</v>
      </c>
      <c r="F263" s="11">
        <f>+F264+F265</f>
        <v>0</v>
      </c>
      <c r="G263" s="11">
        <f t="shared" ref="G263:G326" si="4">E263-F263</f>
        <v>0</v>
      </c>
      <c r="H263" s="11"/>
    </row>
    <row r="264" spans="2:8" x14ac:dyDescent="0.55000000000000004">
      <c r="B264" s="67"/>
      <c r="C264" s="67"/>
      <c r="D264" s="9" t="s">
        <v>269</v>
      </c>
      <c r="E264" s="11"/>
      <c r="F264" s="11"/>
      <c r="G264" s="11">
        <f t="shared" si="4"/>
        <v>0</v>
      </c>
      <c r="H264" s="11"/>
    </row>
    <row r="265" spans="2:8" x14ac:dyDescent="0.55000000000000004">
      <c r="B265" s="67"/>
      <c r="C265" s="67"/>
      <c r="D265" s="9" t="s">
        <v>248</v>
      </c>
      <c r="E265" s="11"/>
      <c r="F265" s="11"/>
      <c r="G265" s="11">
        <f t="shared" si="4"/>
        <v>0</v>
      </c>
      <c r="H265" s="11"/>
    </row>
    <row r="266" spans="2:8" x14ac:dyDescent="0.55000000000000004">
      <c r="B266" s="67"/>
      <c r="C266" s="67"/>
      <c r="D266" s="9" t="s">
        <v>38</v>
      </c>
      <c r="E266" s="11">
        <f>+E267+E268+E270+E271</f>
        <v>0</v>
      </c>
      <c r="F266" s="11">
        <f>+F267+F268+F270+F271</f>
        <v>0</v>
      </c>
      <c r="G266" s="11">
        <f t="shared" si="4"/>
        <v>0</v>
      </c>
      <c r="H266" s="11"/>
    </row>
    <row r="267" spans="2:8" x14ac:dyDescent="0.55000000000000004">
      <c r="B267" s="67"/>
      <c r="C267" s="67"/>
      <c r="D267" s="9" t="s">
        <v>270</v>
      </c>
      <c r="E267" s="11"/>
      <c r="F267" s="11"/>
      <c r="G267" s="11">
        <f t="shared" si="4"/>
        <v>0</v>
      </c>
      <c r="H267" s="11"/>
    </row>
    <row r="268" spans="2:8" x14ac:dyDescent="0.55000000000000004">
      <c r="B268" s="67"/>
      <c r="C268" s="67"/>
      <c r="D268" s="9" t="s">
        <v>271</v>
      </c>
      <c r="E268" s="11">
        <f>+E269</f>
        <v>0</v>
      </c>
      <c r="F268" s="11">
        <f>+F269</f>
        <v>0</v>
      </c>
      <c r="G268" s="11">
        <f t="shared" si="4"/>
        <v>0</v>
      </c>
      <c r="H268" s="11"/>
    </row>
    <row r="269" spans="2:8" x14ac:dyDescent="0.55000000000000004">
      <c r="B269" s="67"/>
      <c r="C269" s="67"/>
      <c r="D269" s="9" t="s">
        <v>272</v>
      </c>
      <c r="E269" s="11"/>
      <c r="F269" s="11"/>
      <c r="G269" s="11">
        <f t="shared" si="4"/>
        <v>0</v>
      </c>
      <c r="H269" s="11"/>
    </row>
    <row r="270" spans="2:8" x14ac:dyDescent="0.55000000000000004">
      <c r="B270" s="67"/>
      <c r="C270" s="67"/>
      <c r="D270" s="9" t="s">
        <v>273</v>
      </c>
      <c r="E270" s="11"/>
      <c r="F270" s="11"/>
      <c r="G270" s="11">
        <f t="shared" si="4"/>
        <v>0</v>
      </c>
      <c r="H270" s="11"/>
    </row>
    <row r="271" spans="2:8" x14ac:dyDescent="0.55000000000000004">
      <c r="B271" s="67"/>
      <c r="C271" s="67"/>
      <c r="D271" s="9" t="s">
        <v>274</v>
      </c>
      <c r="E271" s="11"/>
      <c r="F271" s="11"/>
      <c r="G271" s="11">
        <f t="shared" si="4"/>
        <v>0</v>
      </c>
      <c r="H271" s="11"/>
    </row>
    <row r="272" spans="2:8" x14ac:dyDescent="0.55000000000000004">
      <c r="B272" s="67"/>
      <c r="C272" s="68"/>
      <c r="D272" s="13" t="s">
        <v>39</v>
      </c>
      <c r="E272" s="15">
        <f>+E194+E203+E232+E255+E260+E261+E262+E263+E266</f>
        <v>5296000</v>
      </c>
      <c r="F272" s="15">
        <f>+F194+F203+F232+F255+F260+F261+F262+F263+F266</f>
        <v>5270575</v>
      </c>
      <c r="G272" s="15">
        <f t="shared" si="4"/>
        <v>25425</v>
      </c>
      <c r="H272" s="15"/>
    </row>
    <row r="273" spans="2:8" x14ac:dyDescent="0.55000000000000004">
      <c r="B273" s="68"/>
      <c r="C273" s="16" t="s">
        <v>40</v>
      </c>
      <c r="D273" s="17"/>
      <c r="E273" s="18">
        <f xml:space="preserve"> +E193 - E272</f>
        <v>7904000</v>
      </c>
      <c r="F273" s="18">
        <f xml:space="preserve"> +F193 - F272</f>
        <v>7878019</v>
      </c>
      <c r="G273" s="18">
        <f t="shared" si="4"/>
        <v>25981</v>
      </c>
      <c r="H273" s="18"/>
    </row>
    <row r="274" spans="2:8" x14ac:dyDescent="0.55000000000000004">
      <c r="B274" s="66" t="s">
        <v>41</v>
      </c>
      <c r="C274" s="66" t="s">
        <v>10</v>
      </c>
      <c r="D274" s="9" t="s">
        <v>42</v>
      </c>
      <c r="E274" s="11">
        <f>+E275+E276</f>
        <v>0</v>
      </c>
      <c r="F274" s="11">
        <f>+F275+F276</f>
        <v>0</v>
      </c>
      <c r="G274" s="11">
        <f t="shared" si="4"/>
        <v>0</v>
      </c>
      <c r="H274" s="11"/>
    </row>
    <row r="275" spans="2:8" x14ac:dyDescent="0.55000000000000004">
      <c r="B275" s="67"/>
      <c r="C275" s="67"/>
      <c r="D275" s="9" t="s">
        <v>275</v>
      </c>
      <c r="E275" s="11"/>
      <c r="F275" s="11"/>
      <c r="G275" s="11">
        <f t="shared" si="4"/>
        <v>0</v>
      </c>
      <c r="H275" s="11"/>
    </row>
    <row r="276" spans="2:8" x14ac:dyDescent="0.55000000000000004">
      <c r="B276" s="67"/>
      <c r="C276" s="67"/>
      <c r="D276" s="9" t="s">
        <v>276</v>
      </c>
      <c r="E276" s="11"/>
      <c r="F276" s="11"/>
      <c r="G276" s="11">
        <f t="shared" si="4"/>
        <v>0</v>
      </c>
      <c r="H276" s="11"/>
    </row>
    <row r="277" spans="2:8" x14ac:dyDescent="0.55000000000000004">
      <c r="B277" s="67"/>
      <c r="C277" s="67"/>
      <c r="D277" s="9" t="s">
        <v>43</v>
      </c>
      <c r="E277" s="11">
        <f>+E278+E279</f>
        <v>0</v>
      </c>
      <c r="F277" s="11">
        <f>+F278+F279</f>
        <v>0</v>
      </c>
      <c r="G277" s="11">
        <f t="shared" si="4"/>
        <v>0</v>
      </c>
      <c r="H277" s="11"/>
    </row>
    <row r="278" spans="2:8" x14ac:dyDescent="0.55000000000000004">
      <c r="B278" s="67"/>
      <c r="C278" s="67"/>
      <c r="D278" s="9" t="s">
        <v>277</v>
      </c>
      <c r="E278" s="11"/>
      <c r="F278" s="11"/>
      <c r="G278" s="11">
        <f t="shared" si="4"/>
        <v>0</v>
      </c>
      <c r="H278" s="11"/>
    </row>
    <row r="279" spans="2:8" x14ac:dyDescent="0.55000000000000004">
      <c r="B279" s="67"/>
      <c r="C279" s="67"/>
      <c r="D279" s="9" t="s">
        <v>278</v>
      </c>
      <c r="E279" s="11"/>
      <c r="F279" s="11"/>
      <c r="G279" s="11">
        <f t="shared" si="4"/>
        <v>0</v>
      </c>
      <c r="H279" s="11"/>
    </row>
    <row r="280" spans="2:8" x14ac:dyDescent="0.55000000000000004">
      <c r="B280" s="67"/>
      <c r="C280" s="67"/>
      <c r="D280" s="9" t="s">
        <v>44</v>
      </c>
      <c r="E280" s="11"/>
      <c r="F280" s="11"/>
      <c r="G280" s="11">
        <f t="shared" si="4"/>
        <v>0</v>
      </c>
      <c r="H280" s="11"/>
    </row>
    <row r="281" spans="2:8" x14ac:dyDescent="0.55000000000000004">
      <c r="B281" s="67"/>
      <c r="C281" s="67"/>
      <c r="D281" s="9" t="s">
        <v>45</v>
      </c>
      <c r="E281" s="11">
        <f>+E282+E283</f>
        <v>0</v>
      </c>
      <c r="F281" s="11">
        <f>+F282+F283</f>
        <v>0</v>
      </c>
      <c r="G281" s="11">
        <f t="shared" si="4"/>
        <v>0</v>
      </c>
      <c r="H281" s="11"/>
    </row>
    <row r="282" spans="2:8" x14ac:dyDescent="0.55000000000000004">
      <c r="B282" s="67"/>
      <c r="C282" s="67"/>
      <c r="D282" s="9" t="s">
        <v>279</v>
      </c>
      <c r="E282" s="11"/>
      <c r="F282" s="11"/>
      <c r="G282" s="11">
        <f t="shared" si="4"/>
        <v>0</v>
      </c>
      <c r="H282" s="11"/>
    </row>
    <row r="283" spans="2:8" x14ac:dyDescent="0.55000000000000004">
      <c r="B283" s="67"/>
      <c r="C283" s="67"/>
      <c r="D283" s="9" t="s">
        <v>280</v>
      </c>
      <c r="E283" s="11"/>
      <c r="F283" s="11"/>
      <c r="G283" s="11">
        <f t="shared" si="4"/>
        <v>0</v>
      </c>
      <c r="H283" s="11"/>
    </row>
    <row r="284" spans="2:8" x14ac:dyDescent="0.55000000000000004">
      <c r="B284" s="67"/>
      <c r="C284" s="67"/>
      <c r="D284" s="9" t="s">
        <v>46</v>
      </c>
      <c r="E284" s="11"/>
      <c r="F284" s="11"/>
      <c r="G284" s="11">
        <f t="shared" si="4"/>
        <v>0</v>
      </c>
      <c r="H284" s="11"/>
    </row>
    <row r="285" spans="2:8" x14ac:dyDescent="0.55000000000000004">
      <c r="B285" s="67"/>
      <c r="C285" s="68"/>
      <c r="D285" s="13" t="s">
        <v>47</v>
      </c>
      <c r="E285" s="15">
        <f>+E274+E277+E280+E281+E284</f>
        <v>0</v>
      </c>
      <c r="F285" s="15">
        <f>+F274+F277+F280+F281+F284</f>
        <v>0</v>
      </c>
      <c r="G285" s="15">
        <f t="shared" si="4"/>
        <v>0</v>
      </c>
      <c r="H285" s="15"/>
    </row>
    <row r="286" spans="2:8" x14ac:dyDescent="0.55000000000000004">
      <c r="B286" s="67"/>
      <c r="C286" s="66" t="s">
        <v>29</v>
      </c>
      <c r="D286" s="9" t="s">
        <v>48</v>
      </c>
      <c r="E286" s="11"/>
      <c r="F286" s="11"/>
      <c r="G286" s="11">
        <f t="shared" si="4"/>
        <v>0</v>
      </c>
      <c r="H286" s="11"/>
    </row>
    <row r="287" spans="2:8" x14ac:dyDescent="0.55000000000000004">
      <c r="B287" s="67"/>
      <c r="C287" s="67"/>
      <c r="D287" s="9" t="s">
        <v>49</v>
      </c>
      <c r="E287" s="11">
        <f>+E288+E289+E290+E291</f>
        <v>0</v>
      </c>
      <c r="F287" s="11">
        <f>+F288+F289+F290+F291</f>
        <v>0</v>
      </c>
      <c r="G287" s="11">
        <f t="shared" si="4"/>
        <v>0</v>
      </c>
      <c r="H287" s="11"/>
    </row>
    <row r="288" spans="2:8" x14ac:dyDescent="0.55000000000000004">
      <c r="B288" s="67"/>
      <c r="C288" s="67"/>
      <c r="D288" s="9" t="s">
        <v>281</v>
      </c>
      <c r="E288" s="11"/>
      <c r="F288" s="11"/>
      <c r="G288" s="11">
        <f t="shared" si="4"/>
        <v>0</v>
      </c>
      <c r="H288" s="11"/>
    </row>
    <row r="289" spans="2:8" x14ac:dyDescent="0.55000000000000004">
      <c r="B289" s="67"/>
      <c r="C289" s="67"/>
      <c r="D289" s="9" t="s">
        <v>282</v>
      </c>
      <c r="E289" s="11"/>
      <c r="F289" s="11"/>
      <c r="G289" s="11">
        <f t="shared" si="4"/>
        <v>0</v>
      </c>
      <c r="H289" s="11"/>
    </row>
    <row r="290" spans="2:8" x14ac:dyDescent="0.55000000000000004">
      <c r="B290" s="67"/>
      <c r="C290" s="67"/>
      <c r="D290" s="9" t="s">
        <v>283</v>
      </c>
      <c r="E290" s="11"/>
      <c r="F290" s="11"/>
      <c r="G290" s="11">
        <f t="shared" si="4"/>
        <v>0</v>
      </c>
      <c r="H290" s="11"/>
    </row>
    <row r="291" spans="2:8" x14ac:dyDescent="0.55000000000000004">
      <c r="B291" s="67"/>
      <c r="C291" s="67"/>
      <c r="D291" s="9" t="s">
        <v>284</v>
      </c>
      <c r="E291" s="11"/>
      <c r="F291" s="11"/>
      <c r="G291" s="11">
        <f t="shared" si="4"/>
        <v>0</v>
      </c>
      <c r="H291" s="11"/>
    </row>
    <row r="292" spans="2:8" x14ac:dyDescent="0.55000000000000004">
      <c r="B292" s="67"/>
      <c r="C292" s="67"/>
      <c r="D292" s="9" t="s">
        <v>50</v>
      </c>
      <c r="E292" s="11"/>
      <c r="F292" s="11"/>
      <c r="G292" s="11">
        <f t="shared" si="4"/>
        <v>0</v>
      </c>
      <c r="H292" s="11"/>
    </row>
    <row r="293" spans="2:8" x14ac:dyDescent="0.55000000000000004">
      <c r="B293" s="67"/>
      <c r="C293" s="67"/>
      <c r="D293" s="9" t="s">
        <v>51</v>
      </c>
      <c r="E293" s="11"/>
      <c r="F293" s="11"/>
      <c r="G293" s="11">
        <f t="shared" si="4"/>
        <v>0</v>
      </c>
      <c r="H293" s="11"/>
    </row>
    <row r="294" spans="2:8" x14ac:dyDescent="0.55000000000000004">
      <c r="B294" s="67"/>
      <c r="C294" s="67"/>
      <c r="D294" s="9" t="s">
        <v>52</v>
      </c>
      <c r="E294" s="11"/>
      <c r="F294" s="11"/>
      <c r="G294" s="11">
        <f t="shared" si="4"/>
        <v>0</v>
      </c>
      <c r="H294" s="11"/>
    </row>
    <row r="295" spans="2:8" x14ac:dyDescent="0.55000000000000004">
      <c r="B295" s="67"/>
      <c r="C295" s="68"/>
      <c r="D295" s="13" t="s">
        <v>53</v>
      </c>
      <c r="E295" s="15">
        <f>+E286+E287+E292+E293+E294</f>
        <v>0</v>
      </c>
      <c r="F295" s="15">
        <f>+F286+F287+F292+F293+F294</f>
        <v>0</v>
      </c>
      <c r="G295" s="15">
        <f t="shared" si="4"/>
        <v>0</v>
      </c>
      <c r="H295" s="15"/>
    </row>
    <row r="296" spans="2:8" x14ac:dyDescent="0.55000000000000004">
      <c r="B296" s="68"/>
      <c r="C296" s="19" t="s">
        <v>54</v>
      </c>
      <c r="D296" s="17"/>
      <c r="E296" s="18">
        <f xml:space="preserve"> +E285 - E295</f>
        <v>0</v>
      </c>
      <c r="F296" s="18">
        <f xml:space="preserve"> +F285 - F295</f>
        <v>0</v>
      </c>
      <c r="G296" s="18">
        <f t="shared" si="4"/>
        <v>0</v>
      </c>
      <c r="H296" s="18"/>
    </row>
    <row r="297" spans="2:8" x14ac:dyDescent="0.55000000000000004">
      <c r="B297" s="66" t="s">
        <v>55</v>
      </c>
      <c r="C297" s="66" t="s">
        <v>10</v>
      </c>
      <c r="D297" s="9" t="s">
        <v>56</v>
      </c>
      <c r="E297" s="11"/>
      <c r="F297" s="11"/>
      <c r="G297" s="11">
        <f t="shared" si="4"/>
        <v>0</v>
      </c>
      <c r="H297" s="11"/>
    </row>
    <row r="298" spans="2:8" x14ac:dyDescent="0.55000000000000004">
      <c r="B298" s="67"/>
      <c r="C298" s="67"/>
      <c r="D298" s="9" t="s">
        <v>57</v>
      </c>
      <c r="E298" s="11"/>
      <c r="F298" s="11"/>
      <c r="G298" s="11">
        <f t="shared" si="4"/>
        <v>0</v>
      </c>
      <c r="H298" s="11"/>
    </row>
    <row r="299" spans="2:8" x14ac:dyDescent="0.55000000000000004">
      <c r="B299" s="67"/>
      <c r="C299" s="67"/>
      <c r="D299" s="9" t="s">
        <v>58</v>
      </c>
      <c r="E299" s="11"/>
      <c r="F299" s="11"/>
      <c r="G299" s="11">
        <f t="shared" si="4"/>
        <v>0</v>
      </c>
      <c r="H299" s="11"/>
    </row>
    <row r="300" spans="2:8" x14ac:dyDescent="0.55000000000000004">
      <c r="B300" s="67"/>
      <c r="C300" s="67"/>
      <c r="D300" s="9" t="s">
        <v>59</v>
      </c>
      <c r="E300" s="11"/>
      <c r="F300" s="11"/>
      <c r="G300" s="11">
        <f t="shared" si="4"/>
        <v>0</v>
      </c>
      <c r="H300" s="11"/>
    </row>
    <row r="301" spans="2:8" x14ac:dyDescent="0.55000000000000004">
      <c r="B301" s="67"/>
      <c r="C301" s="67"/>
      <c r="D301" s="9" t="s">
        <v>60</v>
      </c>
      <c r="E301" s="11"/>
      <c r="F301" s="11"/>
      <c r="G301" s="11">
        <f t="shared" si="4"/>
        <v>0</v>
      </c>
      <c r="H301" s="11"/>
    </row>
    <row r="302" spans="2:8" x14ac:dyDescent="0.55000000000000004">
      <c r="B302" s="67"/>
      <c r="C302" s="67"/>
      <c r="D302" s="9" t="s">
        <v>61</v>
      </c>
      <c r="E302" s="11">
        <f>+E303+E304+E305</f>
        <v>0</v>
      </c>
      <c r="F302" s="11">
        <f>+F303+F304+F305</f>
        <v>0</v>
      </c>
      <c r="G302" s="11">
        <f t="shared" si="4"/>
        <v>0</v>
      </c>
      <c r="H302" s="11"/>
    </row>
    <row r="303" spans="2:8" x14ac:dyDescent="0.55000000000000004">
      <c r="B303" s="67"/>
      <c r="C303" s="67"/>
      <c r="D303" s="9" t="s">
        <v>285</v>
      </c>
      <c r="E303" s="11"/>
      <c r="F303" s="11"/>
      <c r="G303" s="11">
        <f t="shared" si="4"/>
        <v>0</v>
      </c>
      <c r="H303" s="11"/>
    </row>
    <row r="304" spans="2:8" x14ac:dyDescent="0.55000000000000004">
      <c r="B304" s="67"/>
      <c r="C304" s="67"/>
      <c r="D304" s="9" t="s">
        <v>286</v>
      </c>
      <c r="E304" s="11"/>
      <c r="F304" s="11"/>
      <c r="G304" s="11">
        <f t="shared" si="4"/>
        <v>0</v>
      </c>
      <c r="H304" s="11"/>
    </row>
    <row r="305" spans="2:8" x14ac:dyDescent="0.55000000000000004">
      <c r="B305" s="67"/>
      <c r="C305" s="67"/>
      <c r="D305" s="9" t="s">
        <v>287</v>
      </c>
      <c r="E305" s="11"/>
      <c r="F305" s="11"/>
      <c r="G305" s="11">
        <f t="shared" si="4"/>
        <v>0</v>
      </c>
      <c r="H305" s="11"/>
    </row>
    <row r="306" spans="2:8" x14ac:dyDescent="0.55000000000000004">
      <c r="B306" s="67"/>
      <c r="C306" s="67"/>
      <c r="D306" s="9" t="s">
        <v>84</v>
      </c>
      <c r="E306" s="11"/>
      <c r="F306" s="11"/>
      <c r="G306" s="11">
        <f t="shared" si="4"/>
        <v>0</v>
      </c>
      <c r="H306" s="11"/>
    </row>
    <row r="307" spans="2:8" x14ac:dyDescent="0.55000000000000004">
      <c r="B307" s="67"/>
      <c r="C307" s="67"/>
      <c r="D307" s="9" t="s">
        <v>102</v>
      </c>
      <c r="E307" s="11"/>
      <c r="F307" s="11"/>
      <c r="G307" s="11">
        <f t="shared" si="4"/>
        <v>0</v>
      </c>
      <c r="H307" s="11"/>
    </row>
    <row r="308" spans="2:8" x14ac:dyDescent="0.55000000000000004">
      <c r="B308" s="67"/>
      <c r="C308" s="67"/>
      <c r="D308" s="9" t="s">
        <v>85</v>
      </c>
      <c r="E308" s="11"/>
      <c r="F308" s="11"/>
      <c r="G308" s="11">
        <f t="shared" si="4"/>
        <v>0</v>
      </c>
      <c r="H308" s="11"/>
    </row>
    <row r="309" spans="2:8" x14ac:dyDescent="0.55000000000000004">
      <c r="B309" s="67"/>
      <c r="C309" s="67"/>
      <c r="D309" s="9" t="s">
        <v>103</v>
      </c>
      <c r="E309" s="11"/>
      <c r="F309" s="11"/>
      <c r="G309" s="11">
        <f t="shared" si="4"/>
        <v>0</v>
      </c>
      <c r="H309" s="11"/>
    </row>
    <row r="310" spans="2:8" x14ac:dyDescent="0.55000000000000004">
      <c r="B310" s="67"/>
      <c r="C310" s="67"/>
      <c r="D310" s="9" t="s">
        <v>86</v>
      </c>
      <c r="E310" s="11"/>
      <c r="F310" s="11"/>
      <c r="G310" s="11">
        <f t="shared" si="4"/>
        <v>0</v>
      </c>
      <c r="H310" s="11"/>
    </row>
    <row r="311" spans="2:8" x14ac:dyDescent="0.55000000000000004">
      <c r="B311" s="67"/>
      <c r="C311" s="67"/>
      <c r="D311" s="9" t="s">
        <v>104</v>
      </c>
      <c r="E311" s="11">
        <v>8510000</v>
      </c>
      <c r="F311" s="11">
        <v>8510000</v>
      </c>
      <c r="G311" s="11">
        <f t="shared" si="4"/>
        <v>0</v>
      </c>
      <c r="H311" s="11"/>
    </row>
    <row r="312" spans="2:8" x14ac:dyDescent="0.55000000000000004">
      <c r="B312" s="67"/>
      <c r="C312" s="67"/>
      <c r="D312" s="9" t="s">
        <v>62</v>
      </c>
      <c r="E312" s="11"/>
      <c r="F312" s="11"/>
      <c r="G312" s="11">
        <f t="shared" si="4"/>
        <v>0</v>
      </c>
      <c r="H312" s="11"/>
    </row>
    <row r="313" spans="2:8" x14ac:dyDescent="0.55000000000000004">
      <c r="B313" s="67"/>
      <c r="C313" s="68"/>
      <c r="D313" s="13" t="s">
        <v>63</v>
      </c>
      <c r="E313" s="15">
        <f>+E297+E298+E299+E300+E301+E302+E306+E307+E308+E309+E310+E311+E312</f>
        <v>8510000</v>
      </c>
      <c r="F313" s="15">
        <f>+F297+F298+F299+F300+F301+F302+F306+F307+F308+F309+F310+F311+F312</f>
        <v>8510000</v>
      </c>
      <c r="G313" s="15">
        <f t="shared" si="4"/>
        <v>0</v>
      </c>
      <c r="H313" s="15"/>
    </row>
    <row r="314" spans="2:8" x14ac:dyDescent="0.55000000000000004">
      <c r="B314" s="67"/>
      <c r="C314" s="66" t="s">
        <v>29</v>
      </c>
      <c r="D314" s="9" t="s">
        <v>64</v>
      </c>
      <c r="E314" s="11"/>
      <c r="F314" s="11"/>
      <c r="G314" s="11">
        <f t="shared" si="4"/>
        <v>0</v>
      </c>
      <c r="H314" s="11"/>
    </row>
    <row r="315" spans="2:8" x14ac:dyDescent="0.55000000000000004">
      <c r="B315" s="67"/>
      <c r="C315" s="67"/>
      <c r="D315" s="9" t="s">
        <v>65</v>
      </c>
      <c r="E315" s="11"/>
      <c r="F315" s="11"/>
      <c r="G315" s="11">
        <f t="shared" si="4"/>
        <v>0</v>
      </c>
      <c r="H315" s="11"/>
    </row>
    <row r="316" spans="2:8" x14ac:dyDescent="0.55000000000000004">
      <c r="B316" s="67"/>
      <c r="C316" s="67"/>
      <c r="D316" s="9" t="s">
        <v>66</v>
      </c>
      <c r="E316" s="11"/>
      <c r="F316" s="11"/>
      <c r="G316" s="11">
        <f t="shared" si="4"/>
        <v>0</v>
      </c>
      <c r="H316" s="11"/>
    </row>
    <row r="317" spans="2:8" x14ac:dyDescent="0.55000000000000004">
      <c r="B317" s="67"/>
      <c r="C317" s="67"/>
      <c r="D317" s="9" t="s">
        <v>67</v>
      </c>
      <c r="E317" s="11"/>
      <c r="F317" s="11"/>
      <c r="G317" s="11">
        <f t="shared" si="4"/>
        <v>0</v>
      </c>
      <c r="H317" s="11"/>
    </row>
    <row r="318" spans="2:8" x14ac:dyDescent="0.55000000000000004">
      <c r="B318" s="67"/>
      <c r="C318" s="67"/>
      <c r="D318" s="9" t="s">
        <v>68</v>
      </c>
      <c r="E318" s="11">
        <f>+E319+E320+E321</f>
        <v>0</v>
      </c>
      <c r="F318" s="11">
        <f>+F319+F320+F321</f>
        <v>0</v>
      </c>
      <c r="G318" s="11">
        <f t="shared" si="4"/>
        <v>0</v>
      </c>
      <c r="H318" s="11"/>
    </row>
    <row r="319" spans="2:8" x14ac:dyDescent="0.55000000000000004">
      <c r="B319" s="67"/>
      <c r="C319" s="67"/>
      <c r="D319" s="9" t="s">
        <v>288</v>
      </c>
      <c r="E319" s="11"/>
      <c r="F319" s="11"/>
      <c r="G319" s="11">
        <f t="shared" si="4"/>
        <v>0</v>
      </c>
      <c r="H319" s="11"/>
    </row>
    <row r="320" spans="2:8" x14ac:dyDescent="0.55000000000000004">
      <c r="B320" s="67"/>
      <c r="C320" s="67"/>
      <c r="D320" s="9" t="s">
        <v>289</v>
      </c>
      <c r="E320" s="11"/>
      <c r="F320" s="11"/>
      <c r="G320" s="11">
        <f t="shared" si="4"/>
        <v>0</v>
      </c>
      <c r="H320" s="11"/>
    </row>
    <row r="321" spans="2:8" x14ac:dyDescent="0.55000000000000004">
      <c r="B321" s="67"/>
      <c r="C321" s="67"/>
      <c r="D321" s="9" t="s">
        <v>290</v>
      </c>
      <c r="E321" s="11"/>
      <c r="F321" s="11"/>
      <c r="G321" s="11">
        <f t="shared" si="4"/>
        <v>0</v>
      </c>
      <c r="H321" s="11"/>
    </row>
    <row r="322" spans="2:8" x14ac:dyDescent="0.55000000000000004">
      <c r="B322" s="67"/>
      <c r="C322" s="67"/>
      <c r="D322" s="9" t="s">
        <v>87</v>
      </c>
      <c r="E322" s="11"/>
      <c r="F322" s="11"/>
      <c r="G322" s="11">
        <f t="shared" si="4"/>
        <v>0</v>
      </c>
      <c r="H322" s="11"/>
    </row>
    <row r="323" spans="2:8" x14ac:dyDescent="0.55000000000000004">
      <c r="B323" s="67"/>
      <c r="C323" s="67"/>
      <c r="D323" s="9" t="s">
        <v>105</v>
      </c>
      <c r="E323" s="11"/>
      <c r="F323" s="11"/>
      <c r="G323" s="11">
        <f t="shared" si="4"/>
        <v>0</v>
      </c>
      <c r="H323" s="11"/>
    </row>
    <row r="324" spans="2:8" x14ac:dyDescent="0.55000000000000004">
      <c r="B324" s="67"/>
      <c r="C324" s="67"/>
      <c r="D324" s="9" t="s">
        <v>88</v>
      </c>
      <c r="E324" s="11"/>
      <c r="F324" s="11"/>
      <c r="G324" s="11">
        <f t="shared" si="4"/>
        <v>0</v>
      </c>
      <c r="H324" s="11"/>
    </row>
    <row r="325" spans="2:8" x14ac:dyDescent="0.55000000000000004">
      <c r="B325" s="67"/>
      <c r="C325" s="67"/>
      <c r="D325" s="20" t="s">
        <v>106</v>
      </c>
      <c r="E325" s="21"/>
      <c r="F325" s="21"/>
      <c r="G325" s="21">
        <f t="shared" si="4"/>
        <v>0</v>
      </c>
      <c r="H325" s="21"/>
    </row>
    <row r="326" spans="2:8" x14ac:dyDescent="0.55000000000000004">
      <c r="B326" s="67"/>
      <c r="C326" s="67"/>
      <c r="D326" s="20" t="s">
        <v>89</v>
      </c>
      <c r="E326" s="21"/>
      <c r="F326" s="21"/>
      <c r="G326" s="21">
        <f t="shared" si="4"/>
        <v>0</v>
      </c>
      <c r="H326" s="21"/>
    </row>
    <row r="327" spans="2:8" x14ac:dyDescent="0.55000000000000004">
      <c r="B327" s="67"/>
      <c r="C327" s="67"/>
      <c r="D327" s="20" t="s">
        <v>107</v>
      </c>
      <c r="E327" s="21">
        <v>18882000</v>
      </c>
      <c r="F327" s="21">
        <v>18882000</v>
      </c>
      <c r="G327" s="21">
        <f t="shared" ref="G327:G335" si="5">E327-F327</f>
        <v>0</v>
      </c>
      <c r="H327" s="21"/>
    </row>
    <row r="328" spans="2:8" x14ac:dyDescent="0.55000000000000004">
      <c r="B328" s="67"/>
      <c r="C328" s="67"/>
      <c r="D328" s="20" t="s">
        <v>69</v>
      </c>
      <c r="E328" s="21"/>
      <c r="F328" s="21"/>
      <c r="G328" s="21">
        <f t="shared" si="5"/>
        <v>0</v>
      </c>
      <c r="H328" s="21"/>
    </row>
    <row r="329" spans="2:8" x14ac:dyDescent="0.55000000000000004">
      <c r="B329" s="67"/>
      <c r="C329" s="68"/>
      <c r="D329" s="22" t="s">
        <v>70</v>
      </c>
      <c r="E329" s="23">
        <f>+E314+E315+E316+E317+E318+E322+E323+E324+E325+E326+E327+E328</f>
        <v>18882000</v>
      </c>
      <c r="F329" s="23">
        <f>+F314+F315+F316+F317+F318+F322+F323+F324+F325+F326+F327+F328</f>
        <v>18882000</v>
      </c>
      <c r="G329" s="23">
        <f t="shared" si="5"/>
        <v>0</v>
      </c>
      <c r="H329" s="23"/>
    </row>
    <row r="330" spans="2:8" x14ac:dyDescent="0.55000000000000004">
      <c r="B330" s="68"/>
      <c r="C330" s="19" t="s">
        <v>71</v>
      </c>
      <c r="D330" s="17"/>
      <c r="E330" s="18">
        <f xml:space="preserve"> +E313 - E329</f>
        <v>-10372000</v>
      </c>
      <c r="F330" s="18">
        <f xml:space="preserve"> +F313 - F329</f>
        <v>-10372000</v>
      </c>
      <c r="G330" s="18">
        <f t="shared" si="5"/>
        <v>0</v>
      </c>
      <c r="H330" s="18"/>
    </row>
    <row r="331" spans="2:8" x14ac:dyDescent="0.55000000000000004">
      <c r="B331" s="24" t="s">
        <v>72</v>
      </c>
      <c r="C331" s="25"/>
      <c r="D331" s="26"/>
      <c r="E331" s="27"/>
      <c r="F331" s="27"/>
      <c r="G331" s="27">
        <f>E331 + E332</f>
        <v>0</v>
      </c>
      <c r="H331" s="27"/>
    </row>
    <row r="332" spans="2:8" x14ac:dyDescent="0.55000000000000004">
      <c r="B332" s="28"/>
      <c r="C332" s="29"/>
      <c r="D332" s="30"/>
      <c r="E332" s="31"/>
      <c r="F332" s="31"/>
      <c r="G332" s="31"/>
      <c r="H332" s="31"/>
    </row>
    <row r="333" spans="2:8" x14ac:dyDescent="0.55000000000000004">
      <c r="B333" s="19" t="s">
        <v>73</v>
      </c>
      <c r="C333" s="16"/>
      <c r="D333" s="17"/>
      <c r="E333" s="18">
        <f xml:space="preserve"> +E273 +E296 +E330 - (E331 + E332)</f>
        <v>-2468000</v>
      </c>
      <c r="F333" s="18">
        <f xml:space="preserve"> +F273 +F296 +F330 - (F331 + F332)</f>
        <v>-2493981</v>
      </c>
      <c r="G333" s="18">
        <f t="shared" si="5"/>
        <v>25981</v>
      </c>
      <c r="H333" s="18"/>
    </row>
    <row r="334" spans="2:8" x14ac:dyDescent="0.55000000000000004">
      <c r="B334" s="19" t="s">
        <v>74</v>
      </c>
      <c r="C334" s="16"/>
      <c r="D334" s="17"/>
      <c r="E334" s="18">
        <v>68070240</v>
      </c>
      <c r="F334" s="18">
        <v>68070240</v>
      </c>
      <c r="G334" s="18">
        <f t="shared" si="5"/>
        <v>0</v>
      </c>
      <c r="H334" s="18"/>
    </row>
    <row r="335" spans="2:8" x14ac:dyDescent="0.55000000000000004">
      <c r="B335" s="19" t="s">
        <v>75</v>
      </c>
      <c r="C335" s="16"/>
      <c r="D335" s="17"/>
      <c r="E335" s="18">
        <f xml:space="preserve"> +E333 +E334</f>
        <v>65602240</v>
      </c>
      <c r="F335" s="18">
        <f xml:space="preserve"> +F333 +F334</f>
        <v>65576259</v>
      </c>
      <c r="G335" s="18">
        <f t="shared" si="5"/>
        <v>25981</v>
      </c>
      <c r="H335" s="18"/>
    </row>
  </sheetData>
  <mergeCells count="12">
    <mergeCell ref="B2:H2"/>
    <mergeCell ref="B3:H3"/>
    <mergeCell ref="B5:D5"/>
    <mergeCell ref="B6:B273"/>
    <mergeCell ref="C6:C193"/>
    <mergeCell ref="C194:C272"/>
    <mergeCell ref="B274:B296"/>
    <mergeCell ref="C274:C285"/>
    <mergeCell ref="C286:C295"/>
    <mergeCell ref="B297:B330"/>
    <mergeCell ref="C297:C313"/>
    <mergeCell ref="C314:C329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2CD23-1470-49EA-99CA-D3229A5F9F25}">
  <dimension ref="B1:H335"/>
  <sheetViews>
    <sheetView workbookViewId="0">
      <selection sqref="A1:XFD1048576"/>
    </sheetView>
  </sheetViews>
  <sheetFormatPr defaultRowHeight="18" x14ac:dyDescent="0.55000000000000004"/>
  <cols>
    <col min="1" max="3" width="2.83203125" customWidth="1"/>
    <col min="4" max="4" width="53" customWidth="1"/>
    <col min="5" max="8" width="20.75" customWidth="1"/>
  </cols>
  <sheetData>
    <row r="1" spans="2:8" ht="22" x14ac:dyDescent="0.55000000000000004">
      <c r="B1" s="1"/>
      <c r="C1" s="1"/>
      <c r="D1" s="1"/>
      <c r="E1" s="2"/>
      <c r="F1" s="2"/>
      <c r="G1" s="3"/>
      <c r="H1" s="3" t="s">
        <v>108</v>
      </c>
    </row>
    <row r="2" spans="2:8" ht="22" x14ac:dyDescent="0.55000000000000004">
      <c r="B2" s="69" t="s">
        <v>291</v>
      </c>
      <c r="C2" s="69"/>
      <c r="D2" s="69"/>
      <c r="E2" s="69"/>
      <c r="F2" s="69"/>
      <c r="G2" s="69"/>
      <c r="H2" s="69"/>
    </row>
    <row r="3" spans="2:8" ht="22" x14ac:dyDescent="0.55000000000000004">
      <c r="B3" s="70" t="s">
        <v>2</v>
      </c>
      <c r="C3" s="70"/>
      <c r="D3" s="70"/>
      <c r="E3" s="70"/>
      <c r="F3" s="70"/>
      <c r="G3" s="70"/>
      <c r="H3" s="70"/>
    </row>
    <row r="4" spans="2:8" x14ac:dyDescent="0.55000000000000004">
      <c r="B4" s="4"/>
      <c r="C4" s="4"/>
      <c r="D4" s="4"/>
      <c r="E4" s="4"/>
      <c r="F4" s="2"/>
      <c r="G4" s="2"/>
      <c r="H4" s="4" t="s">
        <v>3</v>
      </c>
    </row>
    <row r="5" spans="2:8" x14ac:dyDescent="0.55000000000000004">
      <c r="B5" s="71" t="s">
        <v>4</v>
      </c>
      <c r="C5" s="71"/>
      <c r="D5" s="71"/>
      <c r="E5" s="5" t="s">
        <v>5</v>
      </c>
      <c r="F5" s="5" t="s">
        <v>6</v>
      </c>
      <c r="G5" s="5" t="s">
        <v>7</v>
      </c>
      <c r="H5" s="5" t="s">
        <v>8</v>
      </c>
    </row>
    <row r="6" spans="2:8" x14ac:dyDescent="0.55000000000000004">
      <c r="B6" s="66" t="s">
        <v>9</v>
      </c>
      <c r="C6" s="66" t="s">
        <v>10</v>
      </c>
      <c r="D6" s="6" t="s">
        <v>11</v>
      </c>
      <c r="E6" s="8">
        <f>+E7+E11+E19+E26+E29+E33+E45+E53</f>
        <v>44323000</v>
      </c>
      <c r="F6" s="8">
        <f>+F7+F11+F19+F26+F29+F33+F45+F53</f>
        <v>42946259</v>
      </c>
      <c r="G6" s="8">
        <f>E6-F6</f>
        <v>1376741</v>
      </c>
      <c r="H6" s="8"/>
    </row>
    <row r="7" spans="2:8" x14ac:dyDescent="0.55000000000000004">
      <c r="B7" s="67"/>
      <c r="C7" s="67"/>
      <c r="D7" s="9" t="s">
        <v>110</v>
      </c>
      <c r="E7" s="11">
        <f>+E8+E9+E10</f>
        <v>0</v>
      </c>
      <c r="F7" s="11">
        <f>+F8+F9+F10</f>
        <v>0</v>
      </c>
      <c r="G7" s="11">
        <f t="shared" ref="G7:G70" si="0">E7-F7</f>
        <v>0</v>
      </c>
      <c r="H7" s="11"/>
    </row>
    <row r="8" spans="2:8" x14ac:dyDescent="0.55000000000000004">
      <c r="B8" s="67"/>
      <c r="C8" s="67"/>
      <c r="D8" s="9" t="s">
        <v>111</v>
      </c>
      <c r="E8" s="11"/>
      <c r="F8" s="11"/>
      <c r="G8" s="11">
        <f t="shared" si="0"/>
        <v>0</v>
      </c>
      <c r="H8" s="11"/>
    </row>
    <row r="9" spans="2:8" x14ac:dyDescent="0.55000000000000004">
      <c r="B9" s="67"/>
      <c r="C9" s="67"/>
      <c r="D9" s="9" t="s">
        <v>112</v>
      </c>
      <c r="E9" s="11"/>
      <c r="F9" s="11"/>
      <c r="G9" s="11">
        <f t="shared" si="0"/>
        <v>0</v>
      </c>
      <c r="H9" s="11"/>
    </row>
    <row r="10" spans="2:8" x14ac:dyDescent="0.55000000000000004">
      <c r="B10" s="67"/>
      <c r="C10" s="67"/>
      <c r="D10" s="9" t="s">
        <v>113</v>
      </c>
      <c r="E10" s="11"/>
      <c r="F10" s="11"/>
      <c r="G10" s="11">
        <f t="shared" si="0"/>
        <v>0</v>
      </c>
      <c r="H10" s="11"/>
    </row>
    <row r="11" spans="2:8" x14ac:dyDescent="0.55000000000000004">
      <c r="B11" s="67"/>
      <c r="C11" s="67"/>
      <c r="D11" s="9" t="s">
        <v>114</v>
      </c>
      <c r="E11" s="11">
        <f>+E12+E13+E14+E15+E16+E17+E18</f>
        <v>39120000</v>
      </c>
      <c r="F11" s="11">
        <f>+F12+F13+F14+F15+F16+F17+F18</f>
        <v>37598029</v>
      </c>
      <c r="G11" s="11">
        <f t="shared" si="0"/>
        <v>1521971</v>
      </c>
      <c r="H11" s="11"/>
    </row>
    <row r="12" spans="2:8" x14ac:dyDescent="0.55000000000000004">
      <c r="B12" s="67"/>
      <c r="C12" s="67"/>
      <c r="D12" s="9" t="s">
        <v>111</v>
      </c>
      <c r="E12" s="11">
        <v>34740000</v>
      </c>
      <c r="F12" s="11">
        <v>33361068</v>
      </c>
      <c r="G12" s="11">
        <f t="shared" si="0"/>
        <v>1378932</v>
      </c>
      <c r="H12" s="11"/>
    </row>
    <row r="13" spans="2:8" x14ac:dyDescent="0.55000000000000004">
      <c r="B13" s="67"/>
      <c r="C13" s="67"/>
      <c r="D13" s="9" t="s">
        <v>115</v>
      </c>
      <c r="E13" s="11"/>
      <c r="F13" s="11"/>
      <c r="G13" s="11">
        <f t="shared" si="0"/>
        <v>0</v>
      </c>
      <c r="H13" s="11"/>
    </row>
    <row r="14" spans="2:8" x14ac:dyDescent="0.55000000000000004">
      <c r="B14" s="67"/>
      <c r="C14" s="67"/>
      <c r="D14" s="9" t="s">
        <v>116</v>
      </c>
      <c r="E14" s="11">
        <v>3380000</v>
      </c>
      <c r="F14" s="11">
        <v>3221748</v>
      </c>
      <c r="G14" s="11">
        <f t="shared" si="0"/>
        <v>158252</v>
      </c>
      <c r="H14" s="11"/>
    </row>
    <row r="15" spans="2:8" x14ac:dyDescent="0.55000000000000004">
      <c r="B15" s="67"/>
      <c r="C15" s="67"/>
      <c r="D15" s="9" t="s">
        <v>117</v>
      </c>
      <c r="E15" s="11">
        <v>1000000</v>
      </c>
      <c r="F15" s="11">
        <v>1015213</v>
      </c>
      <c r="G15" s="11">
        <f t="shared" si="0"/>
        <v>-15213</v>
      </c>
      <c r="H15" s="11"/>
    </row>
    <row r="16" spans="2:8" x14ac:dyDescent="0.55000000000000004">
      <c r="B16" s="67"/>
      <c r="C16" s="67"/>
      <c r="D16" s="9" t="s">
        <v>118</v>
      </c>
      <c r="E16" s="11"/>
      <c r="F16" s="11"/>
      <c r="G16" s="11">
        <f t="shared" si="0"/>
        <v>0</v>
      </c>
      <c r="H16" s="11"/>
    </row>
    <row r="17" spans="2:8" x14ac:dyDescent="0.55000000000000004">
      <c r="B17" s="67"/>
      <c r="C17" s="67"/>
      <c r="D17" s="9" t="s">
        <v>119</v>
      </c>
      <c r="E17" s="11"/>
      <c r="F17" s="11"/>
      <c r="G17" s="11">
        <f t="shared" si="0"/>
        <v>0</v>
      </c>
      <c r="H17" s="11"/>
    </row>
    <row r="18" spans="2:8" x14ac:dyDescent="0.55000000000000004">
      <c r="B18" s="67"/>
      <c r="C18" s="67"/>
      <c r="D18" s="9" t="s">
        <v>120</v>
      </c>
      <c r="E18" s="11"/>
      <c r="F18" s="11"/>
      <c r="G18" s="11">
        <f t="shared" si="0"/>
        <v>0</v>
      </c>
      <c r="H18" s="11"/>
    </row>
    <row r="19" spans="2:8" x14ac:dyDescent="0.55000000000000004">
      <c r="B19" s="67"/>
      <c r="C19" s="67"/>
      <c r="D19" s="9" t="s">
        <v>121</v>
      </c>
      <c r="E19" s="11">
        <f>+E20+E21+E22+E23+E24+E25</f>
        <v>0</v>
      </c>
      <c r="F19" s="11">
        <f>+F20+F21+F22+F23+F24+F25</f>
        <v>0</v>
      </c>
      <c r="G19" s="11">
        <f t="shared" si="0"/>
        <v>0</v>
      </c>
      <c r="H19" s="11"/>
    </row>
    <row r="20" spans="2:8" x14ac:dyDescent="0.55000000000000004">
      <c r="B20" s="67"/>
      <c r="C20" s="67"/>
      <c r="D20" s="9" t="s">
        <v>111</v>
      </c>
      <c r="E20" s="11"/>
      <c r="F20" s="11"/>
      <c r="G20" s="11">
        <f t="shared" si="0"/>
        <v>0</v>
      </c>
      <c r="H20" s="11"/>
    </row>
    <row r="21" spans="2:8" x14ac:dyDescent="0.55000000000000004">
      <c r="B21" s="67"/>
      <c r="C21" s="67"/>
      <c r="D21" s="9" t="s">
        <v>115</v>
      </c>
      <c r="E21" s="11"/>
      <c r="F21" s="11"/>
      <c r="G21" s="11">
        <f t="shared" si="0"/>
        <v>0</v>
      </c>
      <c r="H21" s="11"/>
    </row>
    <row r="22" spans="2:8" x14ac:dyDescent="0.55000000000000004">
      <c r="B22" s="67"/>
      <c r="C22" s="67"/>
      <c r="D22" s="9" t="s">
        <v>116</v>
      </c>
      <c r="E22" s="11"/>
      <c r="F22" s="11"/>
      <c r="G22" s="11">
        <f t="shared" si="0"/>
        <v>0</v>
      </c>
      <c r="H22" s="11"/>
    </row>
    <row r="23" spans="2:8" x14ac:dyDescent="0.55000000000000004">
      <c r="B23" s="67"/>
      <c r="C23" s="67"/>
      <c r="D23" s="9" t="s">
        <v>117</v>
      </c>
      <c r="E23" s="11"/>
      <c r="F23" s="11"/>
      <c r="G23" s="11">
        <f t="shared" si="0"/>
        <v>0</v>
      </c>
      <c r="H23" s="11"/>
    </row>
    <row r="24" spans="2:8" x14ac:dyDescent="0.55000000000000004">
      <c r="B24" s="67"/>
      <c r="C24" s="67"/>
      <c r="D24" s="9" t="s">
        <v>118</v>
      </c>
      <c r="E24" s="11"/>
      <c r="F24" s="11"/>
      <c r="G24" s="11">
        <f t="shared" si="0"/>
        <v>0</v>
      </c>
      <c r="H24" s="11"/>
    </row>
    <row r="25" spans="2:8" x14ac:dyDescent="0.55000000000000004">
      <c r="B25" s="67"/>
      <c r="C25" s="67"/>
      <c r="D25" s="9" t="s">
        <v>119</v>
      </c>
      <c r="E25" s="11"/>
      <c r="F25" s="11"/>
      <c r="G25" s="11">
        <f t="shared" si="0"/>
        <v>0</v>
      </c>
      <c r="H25" s="11"/>
    </row>
    <row r="26" spans="2:8" x14ac:dyDescent="0.55000000000000004">
      <c r="B26" s="67"/>
      <c r="C26" s="67"/>
      <c r="D26" s="9" t="s">
        <v>122</v>
      </c>
      <c r="E26" s="11">
        <f>+E27+E28</f>
        <v>1550000</v>
      </c>
      <c r="F26" s="11">
        <f>+F27+F28</f>
        <v>1577290</v>
      </c>
      <c r="G26" s="11">
        <f t="shared" si="0"/>
        <v>-27290</v>
      </c>
      <c r="H26" s="11"/>
    </row>
    <row r="27" spans="2:8" x14ac:dyDescent="0.55000000000000004">
      <c r="B27" s="67"/>
      <c r="C27" s="67"/>
      <c r="D27" s="9" t="s">
        <v>123</v>
      </c>
      <c r="E27" s="11">
        <v>1550000</v>
      </c>
      <c r="F27" s="11">
        <v>1577290</v>
      </c>
      <c r="G27" s="11">
        <f t="shared" si="0"/>
        <v>-27290</v>
      </c>
      <c r="H27" s="11"/>
    </row>
    <row r="28" spans="2:8" x14ac:dyDescent="0.55000000000000004">
      <c r="B28" s="67"/>
      <c r="C28" s="67"/>
      <c r="D28" s="9" t="s">
        <v>124</v>
      </c>
      <c r="E28" s="11"/>
      <c r="F28" s="11"/>
      <c r="G28" s="11">
        <f t="shared" si="0"/>
        <v>0</v>
      </c>
      <c r="H28" s="11"/>
    </row>
    <row r="29" spans="2:8" x14ac:dyDescent="0.55000000000000004">
      <c r="B29" s="67"/>
      <c r="C29" s="67"/>
      <c r="D29" s="9" t="s">
        <v>125</v>
      </c>
      <c r="E29" s="11">
        <f>+E30+E31+E32</f>
        <v>1810000</v>
      </c>
      <c r="F29" s="11">
        <f>+F30+F31+F32</f>
        <v>1833540</v>
      </c>
      <c r="G29" s="11">
        <f t="shared" si="0"/>
        <v>-23540</v>
      </c>
      <c r="H29" s="11"/>
    </row>
    <row r="30" spans="2:8" x14ac:dyDescent="0.55000000000000004">
      <c r="B30" s="67"/>
      <c r="C30" s="67"/>
      <c r="D30" s="9" t="s">
        <v>126</v>
      </c>
      <c r="E30" s="11">
        <v>1590000</v>
      </c>
      <c r="F30" s="11">
        <v>1602486</v>
      </c>
      <c r="G30" s="11">
        <f t="shared" si="0"/>
        <v>-12486</v>
      </c>
      <c r="H30" s="11"/>
    </row>
    <row r="31" spans="2:8" x14ac:dyDescent="0.55000000000000004">
      <c r="B31" s="67"/>
      <c r="C31" s="67"/>
      <c r="D31" s="9" t="s">
        <v>127</v>
      </c>
      <c r="E31" s="11"/>
      <c r="F31" s="11"/>
      <c r="G31" s="11">
        <f t="shared" si="0"/>
        <v>0</v>
      </c>
      <c r="H31" s="11"/>
    </row>
    <row r="32" spans="2:8" x14ac:dyDescent="0.55000000000000004">
      <c r="B32" s="67"/>
      <c r="C32" s="67"/>
      <c r="D32" s="9" t="s">
        <v>128</v>
      </c>
      <c r="E32" s="11">
        <v>220000</v>
      </c>
      <c r="F32" s="11">
        <v>231054</v>
      </c>
      <c r="G32" s="11">
        <f t="shared" si="0"/>
        <v>-11054</v>
      </c>
      <c r="H32" s="11"/>
    </row>
    <row r="33" spans="2:8" x14ac:dyDescent="0.55000000000000004">
      <c r="B33" s="67"/>
      <c r="C33" s="67"/>
      <c r="D33" s="9" t="s">
        <v>129</v>
      </c>
      <c r="E33" s="11">
        <f>+E34+E35+E36+E37+E38+E39+E40+E41+E42+E43+E44</f>
        <v>430000</v>
      </c>
      <c r="F33" s="11">
        <f>+F34+F35+F36+F37+F38+F39+F40+F41+F42+F43+F44</f>
        <v>432200</v>
      </c>
      <c r="G33" s="11">
        <f t="shared" si="0"/>
        <v>-2200</v>
      </c>
      <c r="H33" s="11"/>
    </row>
    <row r="34" spans="2:8" x14ac:dyDescent="0.55000000000000004">
      <c r="B34" s="67"/>
      <c r="C34" s="67"/>
      <c r="D34" s="9" t="s">
        <v>130</v>
      </c>
      <c r="E34" s="11"/>
      <c r="F34" s="11"/>
      <c r="G34" s="11">
        <f t="shared" si="0"/>
        <v>0</v>
      </c>
      <c r="H34" s="11"/>
    </row>
    <row r="35" spans="2:8" x14ac:dyDescent="0.55000000000000004">
      <c r="B35" s="67"/>
      <c r="C35" s="67"/>
      <c r="D35" s="9" t="s">
        <v>131</v>
      </c>
      <c r="E35" s="11"/>
      <c r="F35" s="11"/>
      <c r="G35" s="11">
        <f t="shared" si="0"/>
        <v>0</v>
      </c>
      <c r="H35" s="11"/>
    </row>
    <row r="36" spans="2:8" x14ac:dyDescent="0.55000000000000004">
      <c r="B36" s="67"/>
      <c r="C36" s="67"/>
      <c r="D36" s="9" t="s">
        <v>132</v>
      </c>
      <c r="E36" s="11"/>
      <c r="F36" s="11"/>
      <c r="G36" s="11">
        <f t="shared" si="0"/>
        <v>0</v>
      </c>
      <c r="H36" s="11"/>
    </row>
    <row r="37" spans="2:8" x14ac:dyDescent="0.55000000000000004">
      <c r="B37" s="67"/>
      <c r="C37" s="67"/>
      <c r="D37" s="9" t="s">
        <v>133</v>
      </c>
      <c r="E37" s="11"/>
      <c r="F37" s="11"/>
      <c r="G37" s="11">
        <f t="shared" si="0"/>
        <v>0</v>
      </c>
      <c r="H37" s="11"/>
    </row>
    <row r="38" spans="2:8" x14ac:dyDescent="0.55000000000000004">
      <c r="B38" s="67"/>
      <c r="C38" s="67"/>
      <c r="D38" s="9" t="s">
        <v>134</v>
      </c>
      <c r="E38" s="11">
        <v>430000</v>
      </c>
      <c r="F38" s="11">
        <v>432200</v>
      </c>
      <c r="G38" s="11">
        <f t="shared" si="0"/>
        <v>-2200</v>
      </c>
      <c r="H38" s="11"/>
    </row>
    <row r="39" spans="2:8" x14ac:dyDescent="0.55000000000000004">
      <c r="B39" s="67"/>
      <c r="C39" s="67"/>
      <c r="D39" s="9" t="s">
        <v>135</v>
      </c>
      <c r="E39" s="11"/>
      <c r="F39" s="11"/>
      <c r="G39" s="11">
        <f t="shared" si="0"/>
        <v>0</v>
      </c>
      <c r="H39" s="11"/>
    </row>
    <row r="40" spans="2:8" x14ac:dyDescent="0.55000000000000004">
      <c r="B40" s="67"/>
      <c r="C40" s="67"/>
      <c r="D40" s="9" t="s">
        <v>136</v>
      </c>
      <c r="E40" s="11"/>
      <c r="F40" s="11"/>
      <c r="G40" s="11">
        <f t="shared" si="0"/>
        <v>0</v>
      </c>
      <c r="H40" s="11"/>
    </row>
    <row r="41" spans="2:8" x14ac:dyDescent="0.55000000000000004">
      <c r="B41" s="67"/>
      <c r="C41" s="67"/>
      <c r="D41" s="9" t="s">
        <v>137</v>
      </c>
      <c r="E41" s="11"/>
      <c r="F41" s="11"/>
      <c r="G41" s="11">
        <f t="shared" si="0"/>
        <v>0</v>
      </c>
      <c r="H41" s="11"/>
    </row>
    <row r="42" spans="2:8" x14ac:dyDescent="0.55000000000000004">
      <c r="B42" s="67"/>
      <c r="C42" s="67"/>
      <c r="D42" s="9" t="s">
        <v>138</v>
      </c>
      <c r="E42" s="11"/>
      <c r="F42" s="11"/>
      <c r="G42" s="11">
        <f t="shared" si="0"/>
        <v>0</v>
      </c>
      <c r="H42" s="11"/>
    </row>
    <row r="43" spans="2:8" x14ac:dyDescent="0.55000000000000004">
      <c r="B43" s="67"/>
      <c r="C43" s="67"/>
      <c r="D43" s="9" t="s">
        <v>139</v>
      </c>
      <c r="E43" s="11"/>
      <c r="F43" s="11"/>
      <c r="G43" s="11">
        <f t="shared" si="0"/>
        <v>0</v>
      </c>
      <c r="H43" s="11"/>
    </row>
    <row r="44" spans="2:8" x14ac:dyDescent="0.55000000000000004">
      <c r="B44" s="67"/>
      <c r="C44" s="67"/>
      <c r="D44" s="9" t="s">
        <v>140</v>
      </c>
      <c r="E44" s="11"/>
      <c r="F44" s="11"/>
      <c r="G44" s="11">
        <f t="shared" si="0"/>
        <v>0</v>
      </c>
      <c r="H44" s="11"/>
    </row>
    <row r="45" spans="2:8" x14ac:dyDescent="0.55000000000000004">
      <c r="B45" s="67"/>
      <c r="C45" s="67"/>
      <c r="D45" s="9" t="s">
        <v>141</v>
      </c>
      <c r="E45" s="11">
        <f>+E46+E47+E48+E49+E50+E51+E52</f>
        <v>1413000</v>
      </c>
      <c r="F45" s="11">
        <f>+F46+F47+F48+F49+F50+F51+F52</f>
        <v>1505200</v>
      </c>
      <c r="G45" s="11">
        <f t="shared" si="0"/>
        <v>-92200</v>
      </c>
      <c r="H45" s="11"/>
    </row>
    <row r="46" spans="2:8" x14ac:dyDescent="0.55000000000000004">
      <c r="B46" s="67"/>
      <c r="C46" s="67"/>
      <c r="D46" s="9" t="s">
        <v>142</v>
      </c>
      <c r="E46" s="11">
        <v>13000</v>
      </c>
      <c r="F46" s="11">
        <v>2480</v>
      </c>
      <c r="G46" s="11">
        <f t="shared" si="0"/>
        <v>10520</v>
      </c>
      <c r="H46" s="11"/>
    </row>
    <row r="47" spans="2:8" x14ac:dyDescent="0.55000000000000004">
      <c r="B47" s="67"/>
      <c r="C47" s="67"/>
      <c r="D47" s="9" t="s">
        <v>143</v>
      </c>
      <c r="E47" s="11"/>
      <c r="F47" s="11"/>
      <c r="G47" s="11">
        <f t="shared" si="0"/>
        <v>0</v>
      </c>
      <c r="H47" s="11"/>
    </row>
    <row r="48" spans="2:8" x14ac:dyDescent="0.55000000000000004">
      <c r="B48" s="67"/>
      <c r="C48" s="67"/>
      <c r="D48" s="9" t="s">
        <v>144</v>
      </c>
      <c r="E48" s="11"/>
      <c r="F48" s="11"/>
      <c r="G48" s="11">
        <f t="shared" si="0"/>
        <v>0</v>
      </c>
      <c r="H48" s="11"/>
    </row>
    <row r="49" spans="2:8" x14ac:dyDescent="0.55000000000000004">
      <c r="B49" s="67"/>
      <c r="C49" s="67"/>
      <c r="D49" s="9" t="s">
        <v>145</v>
      </c>
      <c r="E49" s="11"/>
      <c r="F49" s="11"/>
      <c r="G49" s="11">
        <f t="shared" si="0"/>
        <v>0</v>
      </c>
      <c r="H49" s="11"/>
    </row>
    <row r="50" spans="2:8" x14ac:dyDescent="0.55000000000000004">
      <c r="B50" s="67"/>
      <c r="C50" s="67"/>
      <c r="D50" s="9" t="s">
        <v>146</v>
      </c>
      <c r="E50" s="11">
        <v>1000000</v>
      </c>
      <c r="F50" s="11">
        <v>940520</v>
      </c>
      <c r="G50" s="11">
        <f t="shared" si="0"/>
        <v>59480</v>
      </c>
      <c r="H50" s="11"/>
    </row>
    <row r="51" spans="2:8" x14ac:dyDescent="0.55000000000000004">
      <c r="B51" s="67"/>
      <c r="C51" s="67"/>
      <c r="D51" s="9" t="s">
        <v>147</v>
      </c>
      <c r="E51" s="11"/>
      <c r="F51" s="11"/>
      <c r="G51" s="11">
        <f t="shared" si="0"/>
        <v>0</v>
      </c>
      <c r="H51" s="11"/>
    </row>
    <row r="52" spans="2:8" x14ac:dyDescent="0.55000000000000004">
      <c r="B52" s="67"/>
      <c r="C52" s="67"/>
      <c r="D52" s="9" t="s">
        <v>148</v>
      </c>
      <c r="E52" s="11">
        <v>400000</v>
      </c>
      <c r="F52" s="11">
        <v>562200</v>
      </c>
      <c r="G52" s="11">
        <f t="shared" si="0"/>
        <v>-162200</v>
      </c>
      <c r="H52" s="11"/>
    </row>
    <row r="53" spans="2:8" x14ac:dyDescent="0.55000000000000004">
      <c r="B53" s="67"/>
      <c r="C53" s="67"/>
      <c r="D53" s="9" t="s">
        <v>149</v>
      </c>
      <c r="E53" s="11"/>
      <c r="F53" s="11"/>
      <c r="G53" s="11">
        <f t="shared" si="0"/>
        <v>0</v>
      </c>
      <c r="H53" s="11"/>
    </row>
    <row r="54" spans="2:8" x14ac:dyDescent="0.55000000000000004">
      <c r="B54" s="67"/>
      <c r="C54" s="67"/>
      <c r="D54" s="9" t="s">
        <v>12</v>
      </c>
      <c r="E54" s="11">
        <f>+E55+E60+E66</f>
        <v>111580000</v>
      </c>
      <c r="F54" s="11">
        <f>+F55+F60+F66</f>
        <v>110054691</v>
      </c>
      <c r="G54" s="11">
        <f t="shared" si="0"/>
        <v>1525309</v>
      </c>
      <c r="H54" s="11"/>
    </row>
    <row r="55" spans="2:8" x14ac:dyDescent="0.55000000000000004">
      <c r="B55" s="67"/>
      <c r="C55" s="67"/>
      <c r="D55" s="9" t="s">
        <v>150</v>
      </c>
      <c r="E55" s="11">
        <f>+E56+E57+E58+E59</f>
        <v>110950000</v>
      </c>
      <c r="F55" s="11">
        <f>+F56+F57+F58+F59</f>
        <v>109315781</v>
      </c>
      <c r="G55" s="11">
        <f t="shared" si="0"/>
        <v>1634219</v>
      </c>
      <c r="H55" s="11"/>
    </row>
    <row r="56" spans="2:8" x14ac:dyDescent="0.55000000000000004">
      <c r="B56" s="67"/>
      <c r="C56" s="67"/>
      <c r="D56" s="9" t="s">
        <v>151</v>
      </c>
      <c r="E56" s="11">
        <v>81050000</v>
      </c>
      <c r="F56" s="11">
        <v>80122786</v>
      </c>
      <c r="G56" s="11">
        <f t="shared" si="0"/>
        <v>927214</v>
      </c>
      <c r="H56" s="11"/>
    </row>
    <row r="57" spans="2:8" x14ac:dyDescent="0.55000000000000004">
      <c r="B57" s="67"/>
      <c r="C57" s="67"/>
      <c r="D57" s="9" t="s">
        <v>126</v>
      </c>
      <c r="E57" s="11">
        <v>29900000</v>
      </c>
      <c r="F57" s="11">
        <v>29192995</v>
      </c>
      <c r="G57" s="11">
        <f t="shared" si="0"/>
        <v>707005</v>
      </c>
      <c r="H57" s="11"/>
    </row>
    <row r="58" spans="2:8" x14ac:dyDescent="0.55000000000000004">
      <c r="B58" s="67"/>
      <c r="C58" s="67"/>
      <c r="D58" s="9" t="s">
        <v>140</v>
      </c>
      <c r="E58" s="11"/>
      <c r="F58" s="11"/>
      <c r="G58" s="11">
        <f t="shared" si="0"/>
        <v>0</v>
      </c>
      <c r="H58" s="11"/>
    </row>
    <row r="59" spans="2:8" x14ac:dyDescent="0.55000000000000004">
      <c r="B59" s="67"/>
      <c r="C59" s="67"/>
      <c r="D59" s="9" t="s">
        <v>148</v>
      </c>
      <c r="E59" s="11"/>
      <c r="F59" s="11"/>
      <c r="G59" s="11">
        <f t="shared" si="0"/>
        <v>0</v>
      </c>
      <c r="H59" s="11"/>
    </row>
    <row r="60" spans="2:8" x14ac:dyDescent="0.55000000000000004">
      <c r="B60" s="67"/>
      <c r="C60" s="67"/>
      <c r="D60" s="9" t="s">
        <v>152</v>
      </c>
      <c r="E60" s="11">
        <f>+E61+E62+E63+E64+E65</f>
        <v>0</v>
      </c>
      <c r="F60" s="11">
        <f>+F61+F62+F63+F64+F65</f>
        <v>0</v>
      </c>
      <c r="G60" s="11">
        <f t="shared" si="0"/>
        <v>0</v>
      </c>
      <c r="H60" s="11"/>
    </row>
    <row r="61" spans="2:8" x14ac:dyDescent="0.55000000000000004">
      <c r="B61" s="67"/>
      <c r="C61" s="67"/>
      <c r="D61" s="9" t="s">
        <v>153</v>
      </c>
      <c r="E61" s="11"/>
      <c r="F61" s="11"/>
      <c r="G61" s="11">
        <f t="shared" si="0"/>
        <v>0</v>
      </c>
      <c r="H61" s="11"/>
    </row>
    <row r="62" spans="2:8" x14ac:dyDescent="0.55000000000000004">
      <c r="B62" s="67"/>
      <c r="C62" s="67"/>
      <c r="D62" s="9" t="s">
        <v>140</v>
      </c>
      <c r="E62" s="11"/>
      <c r="F62" s="11"/>
      <c r="G62" s="11">
        <f t="shared" si="0"/>
        <v>0</v>
      </c>
      <c r="H62" s="11"/>
    </row>
    <row r="63" spans="2:8" x14ac:dyDescent="0.55000000000000004">
      <c r="B63" s="67"/>
      <c r="C63" s="67"/>
      <c r="D63" s="9" t="s">
        <v>142</v>
      </c>
      <c r="E63" s="11"/>
      <c r="F63" s="11"/>
      <c r="G63" s="11">
        <f t="shared" si="0"/>
        <v>0</v>
      </c>
      <c r="H63" s="11"/>
    </row>
    <row r="64" spans="2:8" x14ac:dyDescent="0.55000000000000004">
      <c r="B64" s="67"/>
      <c r="C64" s="67"/>
      <c r="D64" s="9" t="s">
        <v>143</v>
      </c>
      <c r="E64" s="11"/>
      <c r="F64" s="11"/>
      <c r="G64" s="11">
        <f t="shared" si="0"/>
        <v>0</v>
      </c>
      <c r="H64" s="11"/>
    </row>
    <row r="65" spans="2:8" x14ac:dyDescent="0.55000000000000004">
      <c r="B65" s="67"/>
      <c r="C65" s="67"/>
      <c r="D65" s="9" t="s">
        <v>148</v>
      </c>
      <c r="E65" s="11"/>
      <c r="F65" s="11"/>
      <c r="G65" s="11">
        <f t="shared" si="0"/>
        <v>0</v>
      </c>
      <c r="H65" s="11"/>
    </row>
    <row r="66" spans="2:8" x14ac:dyDescent="0.55000000000000004">
      <c r="B66" s="67"/>
      <c r="C66" s="67"/>
      <c r="D66" s="9" t="s">
        <v>141</v>
      </c>
      <c r="E66" s="11">
        <f>+E67+E68+E69</f>
        <v>630000</v>
      </c>
      <c r="F66" s="11">
        <f>+F67+F68+F69</f>
        <v>738910</v>
      </c>
      <c r="G66" s="11">
        <f t="shared" si="0"/>
        <v>-108910</v>
      </c>
      <c r="H66" s="11"/>
    </row>
    <row r="67" spans="2:8" x14ac:dyDescent="0.55000000000000004">
      <c r="B67" s="67"/>
      <c r="C67" s="67"/>
      <c r="D67" s="9" t="s">
        <v>153</v>
      </c>
      <c r="E67" s="11"/>
      <c r="F67" s="11"/>
      <c r="G67" s="11">
        <f t="shared" si="0"/>
        <v>0</v>
      </c>
      <c r="H67" s="11"/>
    </row>
    <row r="68" spans="2:8" x14ac:dyDescent="0.55000000000000004">
      <c r="B68" s="67"/>
      <c r="C68" s="67"/>
      <c r="D68" s="9" t="s">
        <v>140</v>
      </c>
      <c r="E68" s="11">
        <v>630000</v>
      </c>
      <c r="F68" s="11">
        <v>738910</v>
      </c>
      <c r="G68" s="11">
        <f t="shared" si="0"/>
        <v>-108910</v>
      </c>
      <c r="H68" s="11"/>
    </row>
    <row r="69" spans="2:8" x14ac:dyDescent="0.55000000000000004">
      <c r="B69" s="67"/>
      <c r="C69" s="67"/>
      <c r="D69" s="9" t="s">
        <v>148</v>
      </c>
      <c r="E69" s="11"/>
      <c r="F69" s="11"/>
      <c r="G69" s="11">
        <f t="shared" si="0"/>
        <v>0</v>
      </c>
      <c r="H69" s="11"/>
    </row>
    <row r="70" spans="2:8" x14ac:dyDescent="0.55000000000000004">
      <c r="B70" s="67"/>
      <c r="C70" s="67"/>
      <c r="D70" s="9" t="s">
        <v>13</v>
      </c>
      <c r="E70" s="11">
        <f>+E71+E74+E75</f>
        <v>0</v>
      </c>
      <c r="F70" s="11">
        <f>+F71+F74+F75</f>
        <v>0</v>
      </c>
      <c r="G70" s="11">
        <f t="shared" si="0"/>
        <v>0</v>
      </c>
      <c r="H70" s="11"/>
    </row>
    <row r="71" spans="2:8" x14ac:dyDescent="0.55000000000000004">
      <c r="B71" s="67"/>
      <c r="C71" s="67"/>
      <c r="D71" s="9" t="s">
        <v>154</v>
      </c>
      <c r="E71" s="11">
        <f>+E72+E73</f>
        <v>0</v>
      </c>
      <c r="F71" s="11">
        <f>+F72+F73</f>
        <v>0</v>
      </c>
      <c r="G71" s="11">
        <f t="shared" ref="G71:G134" si="1">E71-F71</f>
        <v>0</v>
      </c>
      <c r="H71" s="11"/>
    </row>
    <row r="72" spans="2:8" x14ac:dyDescent="0.55000000000000004">
      <c r="B72" s="67"/>
      <c r="C72" s="67"/>
      <c r="D72" s="9" t="s">
        <v>151</v>
      </c>
      <c r="E72" s="11"/>
      <c r="F72" s="11"/>
      <c r="G72" s="11">
        <f t="shared" si="1"/>
        <v>0</v>
      </c>
      <c r="H72" s="11"/>
    </row>
    <row r="73" spans="2:8" x14ac:dyDescent="0.55000000000000004">
      <c r="B73" s="67"/>
      <c r="C73" s="67"/>
      <c r="D73" s="9" t="s">
        <v>126</v>
      </c>
      <c r="E73" s="11"/>
      <c r="F73" s="11"/>
      <c r="G73" s="11">
        <f t="shared" si="1"/>
        <v>0</v>
      </c>
      <c r="H73" s="11"/>
    </row>
    <row r="74" spans="2:8" x14ac:dyDescent="0.55000000000000004">
      <c r="B74" s="67"/>
      <c r="C74" s="67"/>
      <c r="D74" s="9" t="s">
        <v>155</v>
      </c>
      <c r="E74" s="11"/>
      <c r="F74" s="11"/>
      <c r="G74" s="11">
        <f t="shared" si="1"/>
        <v>0</v>
      </c>
      <c r="H74" s="11"/>
    </row>
    <row r="75" spans="2:8" x14ac:dyDescent="0.55000000000000004">
      <c r="B75" s="67"/>
      <c r="C75" s="67"/>
      <c r="D75" s="9" t="s">
        <v>141</v>
      </c>
      <c r="E75" s="11">
        <f>+E76+E77+E78+E79+E80</f>
        <v>0</v>
      </c>
      <c r="F75" s="11">
        <f>+F76+F77+F78+F79+F80</f>
        <v>0</v>
      </c>
      <c r="G75" s="11">
        <f t="shared" si="1"/>
        <v>0</v>
      </c>
      <c r="H75" s="11"/>
    </row>
    <row r="76" spans="2:8" x14ac:dyDescent="0.55000000000000004">
      <c r="B76" s="67"/>
      <c r="C76" s="67"/>
      <c r="D76" s="9" t="s">
        <v>142</v>
      </c>
      <c r="E76" s="11"/>
      <c r="F76" s="11"/>
      <c r="G76" s="11">
        <f t="shared" si="1"/>
        <v>0</v>
      </c>
      <c r="H76" s="11"/>
    </row>
    <row r="77" spans="2:8" x14ac:dyDescent="0.55000000000000004">
      <c r="B77" s="67"/>
      <c r="C77" s="67"/>
      <c r="D77" s="9" t="s">
        <v>143</v>
      </c>
      <c r="E77" s="11"/>
      <c r="F77" s="11"/>
      <c r="G77" s="11">
        <f t="shared" si="1"/>
        <v>0</v>
      </c>
      <c r="H77" s="11"/>
    </row>
    <row r="78" spans="2:8" x14ac:dyDescent="0.55000000000000004">
      <c r="B78" s="67"/>
      <c r="C78" s="67"/>
      <c r="D78" s="9" t="s">
        <v>146</v>
      </c>
      <c r="E78" s="11"/>
      <c r="F78" s="11"/>
      <c r="G78" s="11">
        <f t="shared" si="1"/>
        <v>0</v>
      </c>
      <c r="H78" s="11"/>
    </row>
    <row r="79" spans="2:8" x14ac:dyDescent="0.55000000000000004">
      <c r="B79" s="67"/>
      <c r="C79" s="67"/>
      <c r="D79" s="9" t="s">
        <v>147</v>
      </c>
      <c r="E79" s="11"/>
      <c r="F79" s="11"/>
      <c r="G79" s="11">
        <f t="shared" si="1"/>
        <v>0</v>
      </c>
      <c r="H79" s="11"/>
    </row>
    <row r="80" spans="2:8" x14ac:dyDescent="0.55000000000000004">
      <c r="B80" s="67"/>
      <c r="C80" s="67"/>
      <c r="D80" s="9" t="s">
        <v>148</v>
      </c>
      <c r="E80" s="11"/>
      <c r="F80" s="11"/>
      <c r="G80" s="11">
        <f t="shared" si="1"/>
        <v>0</v>
      </c>
      <c r="H80" s="11"/>
    </row>
    <row r="81" spans="2:8" x14ac:dyDescent="0.55000000000000004">
      <c r="B81" s="67"/>
      <c r="C81" s="67"/>
      <c r="D81" s="9" t="s">
        <v>14</v>
      </c>
      <c r="E81" s="11">
        <f>+E82+E85+E88+E91+E94+E95+E99+E100</f>
        <v>0</v>
      </c>
      <c r="F81" s="11">
        <f>+F82+F85+F88+F91+F94+F95+F99+F100</f>
        <v>0</v>
      </c>
      <c r="G81" s="11">
        <f t="shared" si="1"/>
        <v>0</v>
      </c>
      <c r="H81" s="11"/>
    </row>
    <row r="82" spans="2:8" x14ac:dyDescent="0.55000000000000004">
      <c r="B82" s="67"/>
      <c r="C82" s="67"/>
      <c r="D82" s="9" t="s">
        <v>156</v>
      </c>
      <c r="E82" s="11">
        <f>+E83+E84</f>
        <v>0</v>
      </c>
      <c r="F82" s="11">
        <f>+F83+F84</f>
        <v>0</v>
      </c>
      <c r="G82" s="11">
        <f t="shared" si="1"/>
        <v>0</v>
      </c>
      <c r="H82" s="11"/>
    </row>
    <row r="83" spans="2:8" x14ac:dyDescent="0.55000000000000004">
      <c r="B83" s="67"/>
      <c r="C83" s="67"/>
      <c r="D83" s="9" t="s">
        <v>157</v>
      </c>
      <c r="E83" s="11"/>
      <c r="F83" s="11"/>
      <c r="G83" s="11">
        <f t="shared" si="1"/>
        <v>0</v>
      </c>
      <c r="H83" s="11"/>
    </row>
    <row r="84" spans="2:8" x14ac:dyDescent="0.55000000000000004">
      <c r="B84" s="67"/>
      <c r="C84" s="67"/>
      <c r="D84" s="9" t="s">
        <v>120</v>
      </c>
      <c r="E84" s="11"/>
      <c r="F84" s="11"/>
      <c r="G84" s="11">
        <f t="shared" si="1"/>
        <v>0</v>
      </c>
      <c r="H84" s="11"/>
    </row>
    <row r="85" spans="2:8" x14ac:dyDescent="0.55000000000000004">
      <c r="B85" s="67"/>
      <c r="C85" s="67"/>
      <c r="D85" s="9" t="s">
        <v>158</v>
      </c>
      <c r="E85" s="11">
        <f>+E86+E87</f>
        <v>0</v>
      </c>
      <c r="F85" s="11">
        <f>+F86+F87</f>
        <v>0</v>
      </c>
      <c r="G85" s="11">
        <f t="shared" si="1"/>
        <v>0</v>
      </c>
      <c r="H85" s="11"/>
    </row>
    <row r="86" spans="2:8" x14ac:dyDescent="0.55000000000000004">
      <c r="B86" s="67"/>
      <c r="C86" s="67"/>
      <c r="D86" s="9" t="s">
        <v>159</v>
      </c>
      <c r="E86" s="11"/>
      <c r="F86" s="11"/>
      <c r="G86" s="11">
        <f t="shared" si="1"/>
        <v>0</v>
      </c>
      <c r="H86" s="11"/>
    </row>
    <row r="87" spans="2:8" x14ac:dyDescent="0.55000000000000004">
      <c r="B87" s="67"/>
      <c r="C87" s="67"/>
      <c r="D87" s="9" t="s">
        <v>120</v>
      </c>
      <c r="E87" s="11"/>
      <c r="F87" s="11"/>
      <c r="G87" s="11">
        <f t="shared" si="1"/>
        <v>0</v>
      </c>
      <c r="H87" s="11"/>
    </row>
    <row r="88" spans="2:8" x14ac:dyDescent="0.55000000000000004">
      <c r="B88" s="67"/>
      <c r="C88" s="67"/>
      <c r="D88" s="9" t="s">
        <v>160</v>
      </c>
      <c r="E88" s="11">
        <f>+E89+E90</f>
        <v>0</v>
      </c>
      <c r="F88" s="11">
        <f>+F89+F90</f>
        <v>0</v>
      </c>
      <c r="G88" s="11">
        <f t="shared" si="1"/>
        <v>0</v>
      </c>
      <c r="H88" s="11"/>
    </row>
    <row r="89" spans="2:8" x14ac:dyDescent="0.55000000000000004">
      <c r="B89" s="67"/>
      <c r="C89" s="67"/>
      <c r="D89" s="9" t="s">
        <v>161</v>
      </c>
      <c r="E89" s="11"/>
      <c r="F89" s="11"/>
      <c r="G89" s="11">
        <f t="shared" si="1"/>
        <v>0</v>
      </c>
      <c r="H89" s="11"/>
    </row>
    <row r="90" spans="2:8" x14ac:dyDescent="0.55000000000000004">
      <c r="B90" s="67"/>
      <c r="C90" s="67"/>
      <c r="D90" s="9" t="s">
        <v>120</v>
      </c>
      <c r="E90" s="11"/>
      <c r="F90" s="11"/>
      <c r="G90" s="11">
        <f t="shared" si="1"/>
        <v>0</v>
      </c>
      <c r="H90" s="11"/>
    </row>
    <row r="91" spans="2:8" x14ac:dyDescent="0.55000000000000004">
      <c r="B91" s="67"/>
      <c r="C91" s="67"/>
      <c r="D91" s="9" t="s">
        <v>162</v>
      </c>
      <c r="E91" s="11">
        <f>+E92+E93</f>
        <v>0</v>
      </c>
      <c r="F91" s="11">
        <f>+F92+F93</f>
        <v>0</v>
      </c>
      <c r="G91" s="11">
        <f t="shared" si="1"/>
        <v>0</v>
      </c>
      <c r="H91" s="11"/>
    </row>
    <row r="92" spans="2:8" x14ac:dyDescent="0.55000000000000004">
      <c r="B92" s="67"/>
      <c r="C92" s="67"/>
      <c r="D92" s="9" t="s">
        <v>163</v>
      </c>
      <c r="E92" s="11"/>
      <c r="F92" s="11"/>
      <c r="G92" s="11">
        <f t="shared" si="1"/>
        <v>0</v>
      </c>
      <c r="H92" s="11"/>
    </row>
    <row r="93" spans="2:8" x14ac:dyDescent="0.55000000000000004">
      <c r="B93" s="67"/>
      <c r="C93" s="67"/>
      <c r="D93" s="9" t="s">
        <v>120</v>
      </c>
      <c r="E93" s="11"/>
      <c r="F93" s="11"/>
      <c r="G93" s="11">
        <f t="shared" si="1"/>
        <v>0</v>
      </c>
      <c r="H93" s="11"/>
    </row>
    <row r="94" spans="2:8" x14ac:dyDescent="0.55000000000000004">
      <c r="B94" s="67"/>
      <c r="C94" s="67"/>
      <c r="D94" s="9" t="s">
        <v>164</v>
      </c>
      <c r="E94" s="11"/>
      <c r="F94" s="11"/>
      <c r="G94" s="11">
        <f t="shared" si="1"/>
        <v>0</v>
      </c>
      <c r="H94" s="11"/>
    </row>
    <row r="95" spans="2:8" x14ac:dyDescent="0.55000000000000004">
      <c r="B95" s="67"/>
      <c r="C95" s="67"/>
      <c r="D95" s="9" t="s">
        <v>129</v>
      </c>
      <c r="E95" s="11">
        <f>+E96+E97+E98</f>
        <v>0</v>
      </c>
      <c r="F95" s="11">
        <f>+F96+F97+F98</f>
        <v>0</v>
      </c>
      <c r="G95" s="11">
        <f t="shared" si="1"/>
        <v>0</v>
      </c>
      <c r="H95" s="11"/>
    </row>
    <row r="96" spans="2:8" x14ac:dyDescent="0.55000000000000004">
      <c r="B96" s="67"/>
      <c r="C96" s="67"/>
      <c r="D96" s="9" t="s">
        <v>165</v>
      </c>
      <c r="E96" s="11"/>
      <c r="F96" s="11"/>
      <c r="G96" s="11">
        <f t="shared" si="1"/>
        <v>0</v>
      </c>
      <c r="H96" s="11"/>
    </row>
    <row r="97" spans="2:8" x14ac:dyDescent="0.55000000000000004">
      <c r="B97" s="67"/>
      <c r="C97" s="67"/>
      <c r="D97" s="9" t="s">
        <v>166</v>
      </c>
      <c r="E97" s="11"/>
      <c r="F97" s="11"/>
      <c r="G97" s="11">
        <f t="shared" si="1"/>
        <v>0</v>
      </c>
      <c r="H97" s="11"/>
    </row>
    <row r="98" spans="2:8" x14ac:dyDescent="0.55000000000000004">
      <c r="B98" s="67"/>
      <c r="C98" s="67"/>
      <c r="D98" s="9" t="s">
        <v>140</v>
      </c>
      <c r="E98" s="11"/>
      <c r="F98" s="11"/>
      <c r="G98" s="11">
        <f t="shared" si="1"/>
        <v>0</v>
      </c>
      <c r="H98" s="11"/>
    </row>
    <row r="99" spans="2:8" x14ac:dyDescent="0.55000000000000004">
      <c r="B99" s="67"/>
      <c r="C99" s="67"/>
      <c r="D99" s="9" t="s">
        <v>155</v>
      </c>
      <c r="E99" s="11"/>
      <c r="F99" s="11"/>
      <c r="G99" s="11">
        <f t="shared" si="1"/>
        <v>0</v>
      </c>
      <c r="H99" s="11"/>
    </row>
    <row r="100" spans="2:8" x14ac:dyDescent="0.55000000000000004">
      <c r="B100" s="67"/>
      <c r="C100" s="67"/>
      <c r="D100" s="9" t="s">
        <v>141</v>
      </c>
      <c r="E100" s="11">
        <f>+E101+E102+E103+E104+E105</f>
        <v>0</v>
      </c>
      <c r="F100" s="11">
        <f>+F101+F102+F103+F104+F105</f>
        <v>0</v>
      </c>
      <c r="G100" s="11">
        <f t="shared" si="1"/>
        <v>0</v>
      </c>
      <c r="H100" s="11"/>
    </row>
    <row r="101" spans="2:8" x14ac:dyDescent="0.55000000000000004">
      <c r="B101" s="67"/>
      <c r="C101" s="67"/>
      <c r="D101" s="9" t="s">
        <v>142</v>
      </c>
      <c r="E101" s="11"/>
      <c r="F101" s="11"/>
      <c r="G101" s="11">
        <f t="shared" si="1"/>
        <v>0</v>
      </c>
      <c r="H101" s="11"/>
    </row>
    <row r="102" spans="2:8" x14ac:dyDescent="0.55000000000000004">
      <c r="B102" s="67"/>
      <c r="C102" s="67"/>
      <c r="D102" s="9" t="s">
        <v>143</v>
      </c>
      <c r="E102" s="11"/>
      <c r="F102" s="11"/>
      <c r="G102" s="11">
        <f t="shared" si="1"/>
        <v>0</v>
      </c>
      <c r="H102" s="11"/>
    </row>
    <row r="103" spans="2:8" x14ac:dyDescent="0.55000000000000004">
      <c r="B103" s="67"/>
      <c r="C103" s="67"/>
      <c r="D103" s="9" t="s">
        <v>146</v>
      </c>
      <c r="E103" s="11"/>
      <c r="F103" s="11"/>
      <c r="G103" s="11">
        <f t="shared" si="1"/>
        <v>0</v>
      </c>
      <c r="H103" s="11"/>
    </row>
    <row r="104" spans="2:8" x14ac:dyDescent="0.55000000000000004">
      <c r="B104" s="67"/>
      <c r="C104" s="67"/>
      <c r="D104" s="9" t="s">
        <v>147</v>
      </c>
      <c r="E104" s="11"/>
      <c r="F104" s="11"/>
      <c r="G104" s="11">
        <f t="shared" si="1"/>
        <v>0</v>
      </c>
      <c r="H104" s="11"/>
    </row>
    <row r="105" spans="2:8" x14ac:dyDescent="0.55000000000000004">
      <c r="B105" s="67"/>
      <c r="C105" s="67"/>
      <c r="D105" s="9" t="s">
        <v>148</v>
      </c>
      <c r="E105" s="11"/>
      <c r="F105" s="11"/>
      <c r="G105" s="11">
        <f t="shared" si="1"/>
        <v>0</v>
      </c>
      <c r="H105" s="11"/>
    </row>
    <row r="106" spans="2:8" x14ac:dyDescent="0.55000000000000004">
      <c r="B106" s="67"/>
      <c r="C106" s="67"/>
      <c r="D106" s="9" t="s">
        <v>15</v>
      </c>
      <c r="E106" s="11"/>
      <c r="F106" s="11"/>
      <c r="G106" s="11">
        <f t="shared" si="1"/>
        <v>0</v>
      </c>
      <c r="H106" s="11"/>
    </row>
    <row r="107" spans="2:8" x14ac:dyDescent="0.55000000000000004">
      <c r="B107" s="67"/>
      <c r="C107" s="67"/>
      <c r="D107" s="9" t="s">
        <v>16</v>
      </c>
      <c r="E107" s="11">
        <f>+E108+E117+E122+E123+E127+E130+E136</f>
        <v>25272000</v>
      </c>
      <c r="F107" s="11">
        <f>+F108+F117+F122+F123+F127+F130+F136</f>
        <v>24913510</v>
      </c>
      <c r="G107" s="11">
        <f t="shared" si="1"/>
        <v>358490</v>
      </c>
      <c r="H107" s="11"/>
    </row>
    <row r="108" spans="2:8" x14ac:dyDescent="0.55000000000000004">
      <c r="B108" s="67"/>
      <c r="C108" s="67"/>
      <c r="D108" s="9" t="s">
        <v>167</v>
      </c>
      <c r="E108" s="11">
        <f>+E109+E110+E111+E112+E113+E114+E115+E116</f>
        <v>24890000</v>
      </c>
      <c r="F108" s="11">
        <f>+F109+F110+F111+F112+F113+F114+F115+F116</f>
        <v>24529434</v>
      </c>
      <c r="G108" s="11">
        <f t="shared" si="1"/>
        <v>360566</v>
      </c>
      <c r="H108" s="11"/>
    </row>
    <row r="109" spans="2:8" x14ac:dyDescent="0.55000000000000004">
      <c r="B109" s="67"/>
      <c r="C109" s="67"/>
      <c r="D109" s="9" t="s">
        <v>168</v>
      </c>
      <c r="E109" s="11">
        <v>24890000</v>
      </c>
      <c r="F109" s="11">
        <v>24529434</v>
      </c>
      <c r="G109" s="11">
        <f t="shared" si="1"/>
        <v>360566</v>
      </c>
      <c r="H109" s="11"/>
    </row>
    <row r="110" spans="2:8" x14ac:dyDescent="0.55000000000000004">
      <c r="B110" s="67"/>
      <c r="C110" s="67"/>
      <c r="D110" s="9" t="s">
        <v>169</v>
      </c>
      <c r="E110" s="11"/>
      <c r="F110" s="11"/>
      <c r="G110" s="11">
        <f t="shared" si="1"/>
        <v>0</v>
      </c>
      <c r="H110" s="11"/>
    </row>
    <row r="111" spans="2:8" x14ac:dyDescent="0.55000000000000004">
      <c r="B111" s="67"/>
      <c r="C111" s="67"/>
      <c r="D111" s="9" t="s">
        <v>170</v>
      </c>
      <c r="E111" s="11"/>
      <c r="F111" s="11"/>
      <c r="G111" s="11">
        <f t="shared" si="1"/>
        <v>0</v>
      </c>
      <c r="H111" s="11"/>
    </row>
    <row r="112" spans="2:8" x14ac:dyDescent="0.55000000000000004">
      <c r="B112" s="67"/>
      <c r="C112" s="67"/>
      <c r="D112" s="9" t="s">
        <v>171</v>
      </c>
      <c r="E112" s="11"/>
      <c r="F112" s="11"/>
      <c r="G112" s="11">
        <f t="shared" si="1"/>
        <v>0</v>
      </c>
      <c r="H112" s="11"/>
    </row>
    <row r="113" spans="2:8" x14ac:dyDescent="0.55000000000000004">
      <c r="B113" s="67"/>
      <c r="C113" s="67"/>
      <c r="D113" s="9" t="s">
        <v>172</v>
      </c>
      <c r="E113" s="11"/>
      <c r="F113" s="11"/>
      <c r="G113" s="11">
        <f t="shared" si="1"/>
        <v>0</v>
      </c>
      <c r="H113" s="11"/>
    </row>
    <row r="114" spans="2:8" x14ac:dyDescent="0.55000000000000004">
      <c r="B114" s="67"/>
      <c r="C114" s="67"/>
      <c r="D114" s="9" t="s">
        <v>173</v>
      </c>
      <c r="E114" s="11"/>
      <c r="F114" s="11"/>
      <c r="G114" s="11">
        <f t="shared" si="1"/>
        <v>0</v>
      </c>
      <c r="H114" s="11"/>
    </row>
    <row r="115" spans="2:8" x14ac:dyDescent="0.55000000000000004">
      <c r="B115" s="67"/>
      <c r="C115" s="67"/>
      <c r="D115" s="9" t="s">
        <v>174</v>
      </c>
      <c r="E115" s="11"/>
      <c r="F115" s="11"/>
      <c r="G115" s="11">
        <f t="shared" si="1"/>
        <v>0</v>
      </c>
      <c r="H115" s="11"/>
    </row>
    <row r="116" spans="2:8" x14ac:dyDescent="0.55000000000000004">
      <c r="B116" s="67"/>
      <c r="C116" s="67"/>
      <c r="D116" s="9" t="s">
        <v>175</v>
      </c>
      <c r="E116" s="11"/>
      <c r="F116" s="11"/>
      <c r="G116" s="11">
        <f t="shared" si="1"/>
        <v>0</v>
      </c>
      <c r="H116" s="11"/>
    </row>
    <row r="117" spans="2:8" x14ac:dyDescent="0.55000000000000004">
      <c r="B117" s="67"/>
      <c r="C117" s="67"/>
      <c r="D117" s="9" t="s">
        <v>176</v>
      </c>
      <c r="E117" s="11">
        <f>+E118+E119+E120+E121</f>
        <v>0</v>
      </c>
      <c r="F117" s="11">
        <f>+F118+F119+F120+F121</f>
        <v>0</v>
      </c>
      <c r="G117" s="11">
        <f t="shared" si="1"/>
        <v>0</v>
      </c>
      <c r="H117" s="11"/>
    </row>
    <row r="118" spans="2:8" x14ac:dyDescent="0.55000000000000004">
      <c r="B118" s="67"/>
      <c r="C118" s="67"/>
      <c r="D118" s="9" t="s">
        <v>177</v>
      </c>
      <c r="E118" s="11"/>
      <c r="F118" s="11"/>
      <c r="G118" s="11">
        <f t="shared" si="1"/>
        <v>0</v>
      </c>
      <c r="H118" s="11"/>
    </row>
    <row r="119" spans="2:8" x14ac:dyDescent="0.55000000000000004">
      <c r="B119" s="67"/>
      <c r="C119" s="67"/>
      <c r="D119" s="9" t="s">
        <v>178</v>
      </c>
      <c r="E119" s="11"/>
      <c r="F119" s="11"/>
      <c r="G119" s="11">
        <f t="shared" si="1"/>
        <v>0</v>
      </c>
      <c r="H119" s="11"/>
    </row>
    <row r="120" spans="2:8" x14ac:dyDescent="0.55000000000000004">
      <c r="B120" s="67"/>
      <c r="C120" s="67"/>
      <c r="D120" s="9" t="s">
        <v>179</v>
      </c>
      <c r="E120" s="11"/>
      <c r="F120" s="11"/>
      <c r="G120" s="11">
        <f t="shared" si="1"/>
        <v>0</v>
      </c>
      <c r="H120" s="11"/>
    </row>
    <row r="121" spans="2:8" x14ac:dyDescent="0.55000000000000004">
      <c r="B121" s="67"/>
      <c r="C121" s="67"/>
      <c r="D121" s="9" t="s">
        <v>180</v>
      </c>
      <c r="E121" s="11"/>
      <c r="F121" s="11"/>
      <c r="G121" s="11">
        <f t="shared" si="1"/>
        <v>0</v>
      </c>
      <c r="H121" s="11"/>
    </row>
    <row r="122" spans="2:8" x14ac:dyDescent="0.55000000000000004">
      <c r="B122" s="67"/>
      <c r="C122" s="67"/>
      <c r="D122" s="9" t="s">
        <v>181</v>
      </c>
      <c r="E122" s="11">
        <v>382000</v>
      </c>
      <c r="F122" s="11">
        <v>384076</v>
      </c>
      <c r="G122" s="11">
        <f t="shared" si="1"/>
        <v>-2076</v>
      </c>
      <c r="H122" s="11"/>
    </row>
    <row r="123" spans="2:8" x14ac:dyDescent="0.55000000000000004">
      <c r="B123" s="67"/>
      <c r="C123" s="67"/>
      <c r="D123" s="9" t="s">
        <v>182</v>
      </c>
      <c r="E123" s="11">
        <f>+E124+E125+E126</f>
        <v>0</v>
      </c>
      <c r="F123" s="11">
        <f>+F124+F125+F126</f>
        <v>0</v>
      </c>
      <c r="G123" s="11">
        <f t="shared" si="1"/>
        <v>0</v>
      </c>
      <c r="H123" s="11"/>
    </row>
    <row r="124" spans="2:8" x14ac:dyDescent="0.55000000000000004">
      <c r="B124" s="67"/>
      <c r="C124" s="67"/>
      <c r="D124" s="9" t="s">
        <v>183</v>
      </c>
      <c r="E124" s="11"/>
      <c r="F124" s="11"/>
      <c r="G124" s="11">
        <f t="shared" si="1"/>
        <v>0</v>
      </c>
      <c r="H124" s="11"/>
    </row>
    <row r="125" spans="2:8" x14ac:dyDescent="0.55000000000000004">
      <c r="B125" s="67"/>
      <c r="C125" s="67"/>
      <c r="D125" s="9" t="s">
        <v>184</v>
      </c>
      <c r="E125" s="11"/>
      <c r="F125" s="11"/>
      <c r="G125" s="11">
        <f t="shared" si="1"/>
        <v>0</v>
      </c>
      <c r="H125" s="11"/>
    </row>
    <row r="126" spans="2:8" x14ac:dyDescent="0.55000000000000004">
      <c r="B126" s="67"/>
      <c r="C126" s="67"/>
      <c r="D126" s="9" t="s">
        <v>185</v>
      </c>
      <c r="E126" s="11"/>
      <c r="F126" s="11"/>
      <c r="G126" s="11">
        <f t="shared" si="1"/>
        <v>0</v>
      </c>
      <c r="H126" s="11"/>
    </row>
    <row r="127" spans="2:8" x14ac:dyDescent="0.55000000000000004">
      <c r="B127" s="67"/>
      <c r="C127" s="67"/>
      <c r="D127" s="9" t="s">
        <v>186</v>
      </c>
      <c r="E127" s="11">
        <f>+E128+E129</f>
        <v>0</v>
      </c>
      <c r="F127" s="11">
        <f>+F128+F129</f>
        <v>0</v>
      </c>
      <c r="G127" s="11">
        <f t="shared" si="1"/>
        <v>0</v>
      </c>
      <c r="H127" s="11"/>
    </row>
    <row r="128" spans="2:8" x14ac:dyDescent="0.55000000000000004">
      <c r="B128" s="67"/>
      <c r="C128" s="67"/>
      <c r="D128" s="9" t="s">
        <v>120</v>
      </c>
      <c r="E128" s="11"/>
      <c r="F128" s="11"/>
      <c r="G128" s="11">
        <f t="shared" si="1"/>
        <v>0</v>
      </c>
      <c r="H128" s="11"/>
    </row>
    <row r="129" spans="2:8" x14ac:dyDescent="0.55000000000000004">
      <c r="B129" s="67"/>
      <c r="C129" s="67"/>
      <c r="D129" s="9" t="s">
        <v>187</v>
      </c>
      <c r="E129" s="11"/>
      <c r="F129" s="11"/>
      <c r="G129" s="11">
        <f t="shared" si="1"/>
        <v>0</v>
      </c>
      <c r="H129" s="11"/>
    </row>
    <row r="130" spans="2:8" x14ac:dyDescent="0.55000000000000004">
      <c r="B130" s="67"/>
      <c r="C130" s="67"/>
      <c r="D130" s="9" t="s">
        <v>141</v>
      </c>
      <c r="E130" s="11">
        <f>+E131+E132+E133+E134+E135</f>
        <v>0</v>
      </c>
      <c r="F130" s="11">
        <f>+F131+F132+F133+F134+F135</f>
        <v>0</v>
      </c>
      <c r="G130" s="11">
        <f t="shared" si="1"/>
        <v>0</v>
      </c>
      <c r="H130" s="11"/>
    </row>
    <row r="131" spans="2:8" x14ac:dyDescent="0.55000000000000004">
      <c r="B131" s="67"/>
      <c r="C131" s="67"/>
      <c r="D131" s="9" t="s">
        <v>142</v>
      </c>
      <c r="E131" s="11"/>
      <c r="F131" s="11"/>
      <c r="G131" s="11">
        <f t="shared" si="1"/>
        <v>0</v>
      </c>
      <c r="H131" s="11"/>
    </row>
    <row r="132" spans="2:8" x14ac:dyDescent="0.55000000000000004">
      <c r="B132" s="67"/>
      <c r="C132" s="67"/>
      <c r="D132" s="9" t="s">
        <v>143</v>
      </c>
      <c r="E132" s="11"/>
      <c r="F132" s="11"/>
      <c r="G132" s="11">
        <f t="shared" si="1"/>
        <v>0</v>
      </c>
      <c r="H132" s="11"/>
    </row>
    <row r="133" spans="2:8" x14ac:dyDescent="0.55000000000000004">
      <c r="B133" s="67"/>
      <c r="C133" s="67"/>
      <c r="D133" s="9" t="s">
        <v>146</v>
      </c>
      <c r="E133" s="11"/>
      <c r="F133" s="11"/>
      <c r="G133" s="11">
        <f t="shared" si="1"/>
        <v>0</v>
      </c>
      <c r="H133" s="11"/>
    </row>
    <row r="134" spans="2:8" x14ac:dyDescent="0.55000000000000004">
      <c r="B134" s="67"/>
      <c r="C134" s="67"/>
      <c r="D134" s="9" t="s">
        <v>147</v>
      </c>
      <c r="E134" s="11"/>
      <c r="F134" s="11"/>
      <c r="G134" s="11">
        <f t="shared" si="1"/>
        <v>0</v>
      </c>
      <c r="H134" s="11"/>
    </row>
    <row r="135" spans="2:8" x14ac:dyDescent="0.55000000000000004">
      <c r="B135" s="67"/>
      <c r="C135" s="67"/>
      <c r="D135" s="9" t="s">
        <v>148</v>
      </c>
      <c r="E135" s="11"/>
      <c r="F135" s="11"/>
      <c r="G135" s="11">
        <f t="shared" ref="G135:G198" si="2">E135-F135</f>
        <v>0</v>
      </c>
      <c r="H135" s="11"/>
    </row>
    <row r="136" spans="2:8" x14ac:dyDescent="0.55000000000000004">
      <c r="B136" s="67"/>
      <c r="C136" s="67"/>
      <c r="D136" s="9" t="s">
        <v>149</v>
      </c>
      <c r="E136" s="11"/>
      <c r="F136" s="11"/>
      <c r="G136" s="11">
        <f t="shared" si="2"/>
        <v>0</v>
      </c>
      <c r="H136" s="11"/>
    </row>
    <row r="137" spans="2:8" x14ac:dyDescent="0.55000000000000004">
      <c r="B137" s="67"/>
      <c r="C137" s="67"/>
      <c r="D137" s="9" t="s">
        <v>17</v>
      </c>
      <c r="E137" s="11">
        <f>+E138+E141+E142+E143</f>
        <v>0</v>
      </c>
      <c r="F137" s="11">
        <f>+F138+F141+F142+F143</f>
        <v>0</v>
      </c>
      <c r="G137" s="11">
        <f t="shared" si="2"/>
        <v>0</v>
      </c>
      <c r="H137" s="11"/>
    </row>
    <row r="138" spans="2:8" x14ac:dyDescent="0.55000000000000004">
      <c r="B138" s="67"/>
      <c r="C138" s="67"/>
      <c r="D138" s="9" t="s">
        <v>154</v>
      </c>
      <c r="E138" s="11">
        <f>+E139+E140</f>
        <v>0</v>
      </c>
      <c r="F138" s="11">
        <f>+F139+F140</f>
        <v>0</v>
      </c>
      <c r="G138" s="11">
        <f t="shared" si="2"/>
        <v>0</v>
      </c>
      <c r="H138" s="11"/>
    </row>
    <row r="139" spans="2:8" x14ac:dyDescent="0.55000000000000004">
      <c r="B139" s="67"/>
      <c r="C139" s="67"/>
      <c r="D139" s="9" t="s">
        <v>151</v>
      </c>
      <c r="E139" s="11"/>
      <c r="F139" s="11"/>
      <c r="G139" s="11">
        <f t="shared" si="2"/>
        <v>0</v>
      </c>
      <c r="H139" s="11"/>
    </row>
    <row r="140" spans="2:8" x14ac:dyDescent="0.55000000000000004">
      <c r="B140" s="67"/>
      <c r="C140" s="67"/>
      <c r="D140" s="9" t="s">
        <v>126</v>
      </c>
      <c r="E140" s="11"/>
      <c r="F140" s="11"/>
      <c r="G140" s="11">
        <f t="shared" si="2"/>
        <v>0</v>
      </c>
      <c r="H140" s="11"/>
    </row>
    <row r="141" spans="2:8" x14ac:dyDescent="0.55000000000000004">
      <c r="B141" s="67"/>
      <c r="C141" s="67"/>
      <c r="D141" s="9" t="s">
        <v>188</v>
      </c>
      <c r="E141" s="11"/>
      <c r="F141" s="11"/>
      <c r="G141" s="11">
        <f t="shared" si="2"/>
        <v>0</v>
      </c>
      <c r="H141" s="11"/>
    </row>
    <row r="142" spans="2:8" x14ac:dyDescent="0.55000000000000004">
      <c r="B142" s="67"/>
      <c r="C142" s="67"/>
      <c r="D142" s="9" t="s">
        <v>181</v>
      </c>
      <c r="E142" s="11"/>
      <c r="F142" s="11"/>
      <c r="G142" s="11">
        <f t="shared" si="2"/>
        <v>0</v>
      </c>
      <c r="H142" s="11"/>
    </row>
    <row r="143" spans="2:8" x14ac:dyDescent="0.55000000000000004">
      <c r="B143" s="67"/>
      <c r="C143" s="67"/>
      <c r="D143" s="9" t="s">
        <v>141</v>
      </c>
      <c r="E143" s="11">
        <f>+E144+E145+E146+E147+E148</f>
        <v>0</v>
      </c>
      <c r="F143" s="11">
        <f>+F144+F145+F146+F147+F148</f>
        <v>0</v>
      </c>
      <c r="G143" s="11">
        <f t="shared" si="2"/>
        <v>0</v>
      </c>
      <c r="H143" s="11"/>
    </row>
    <row r="144" spans="2:8" x14ac:dyDescent="0.55000000000000004">
      <c r="B144" s="67"/>
      <c r="C144" s="67"/>
      <c r="D144" s="9" t="s">
        <v>142</v>
      </c>
      <c r="E144" s="11"/>
      <c r="F144" s="11"/>
      <c r="G144" s="11">
        <f t="shared" si="2"/>
        <v>0</v>
      </c>
      <c r="H144" s="11"/>
    </row>
    <row r="145" spans="2:8" x14ac:dyDescent="0.55000000000000004">
      <c r="B145" s="67"/>
      <c r="C145" s="67"/>
      <c r="D145" s="9" t="s">
        <v>143</v>
      </c>
      <c r="E145" s="11"/>
      <c r="F145" s="11"/>
      <c r="G145" s="11">
        <f t="shared" si="2"/>
        <v>0</v>
      </c>
      <c r="H145" s="11"/>
    </row>
    <row r="146" spans="2:8" x14ac:dyDescent="0.55000000000000004">
      <c r="B146" s="67"/>
      <c r="C146" s="67"/>
      <c r="D146" s="9" t="s">
        <v>146</v>
      </c>
      <c r="E146" s="11"/>
      <c r="F146" s="11"/>
      <c r="G146" s="11">
        <f t="shared" si="2"/>
        <v>0</v>
      </c>
      <c r="H146" s="11"/>
    </row>
    <row r="147" spans="2:8" x14ac:dyDescent="0.55000000000000004">
      <c r="B147" s="67"/>
      <c r="C147" s="67"/>
      <c r="D147" s="9" t="s">
        <v>147</v>
      </c>
      <c r="E147" s="11"/>
      <c r="F147" s="11"/>
      <c r="G147" s="11">
        <f t="shared" si="2"/>
        <v>0</v>
      </c>
      <c r="H147" s="11"/>
    </row>
    <row r="148" spans="2:8" x14ac:dyDescent="0.55000000000000004">
      <c r="B148" s="67"/>
      <c r="C148" s="67"/>
      <c r="D148" s="9" t="s">
        <v>148</v>
      </c>
      <c r="E148" s="11"/>
      <c r="F148" s="11"/>
      <c r="G148" s="11">
        <f t="shared" si="2"/>
        <v>0</v>
      </c>
      <c r="H148" s="11"/>
    </row>
    <row r="149" spans="2:8" x14ac:dyDescent="0.55000000000000004">
      <c r="B149" s="67"/>
      <c r="C149" s="67"/>
      <c r="D149" s="9" t="s">
        <v>18</v>
      </c>
      <c r="E149" s="11">
        <f>+E150+E151+E152+E153+E154+E155+E156+E157+E158+E159+E162+E168</f>
        <v>0</v>
      </c>
      <c r="F149" s="11">
        <f>+F150+F151+F152+F153+F154+F155+F156+F157+F158+F159+F162+F168</f>
        <v>0</v>
      </c>
      <c r="G149" s="11">
        <f t="shared" si="2"/>
        <v>0</v>
      </c>
      <c r="H149" s="11"/>
    </row>
    <row r="150" spans="2:8" x14ac:dyDescent="0.55000000000000004">
      <c r="B150" s="67"/>
      <c r="C150" s="67"/>
      <c r="D150" s="9" t="s">
        <v>189</v>
      </c>
      <c r="E150" s="11"/>
      <c r="F150" s="11"/>
      <c r="G150" s="11">
        <f t="shared" si="2"/>
        <v>0</v>
      </c>
      <c r="H150" s="11"/>
    </row>
    <row r="151" spans="2:8" x14ac:dyDescent="0.55000000000000004">
      <c r="B151" s="67"/>
      <c r="C151" s="67"/>
      <c r="D151" s="9" t="s">
        <v>190</v>
      </c>
      <c r="E151" s="11"/>
      <c r="F151" s="11"/>
      <c r="G151" s="11">
        <f t="shared" si="2"/>
        <v>0</v>
      </c>
      <c r="H151" s="11"/>
    </row>
    <row r="152" spans="2:8" x14ac:dyDescent="0.55000000000000004">
      <c r="B152" s="67"/>
      <c r="C152" s="67"/>
      <c r="D152" s="9" t="s">
        <v>191</v>
      </c>
      <c r="E152" s="11"/>
      <c r="F152" s="11"/>
      <c r="G152" s="11">
        <f t="shared" si="2"/>
        <v>0</v>
      </c>
      <c r="H152" s="11"/>
    </row>
    <row r="153" spans="2:8" x14ac:dyDescent="0.55000000000000004">
      <c r="B153" s="67"/>
      <c r="C153" s="67"/>
      <c r="D153" s="9" t="s">
        <v>192</v>
      </c>
      <c r="E153" s="11"/>
      <c r="F153" s="11"/>
      <c r="G153" s="11">
        <f t="shared" si="2"/>
        <v>0</v>
      </c>
      <c r="H153" s="11"/>
    </row>
    <row r="154" spans="2:8" x14ac:dyDescent="0.55000000000000004">
      <c r="B154" s="67"/>
      <c r="C154" s="67"/>
      <c r="D154" s="9" t="s">
        <v>193</v>
      </c>
      <c r="E154" s="11"/>
      <c r="F154" s="11"/>
      <c r="G154" s="11">
        <f t="shared" si="2"/>
        <v>0</v>
      </c>
      <c r="H154" s="11"/>
    </row>
    <row r="155" spans="2:8" x14ac:dyDescent="0.55000000000000004">
      <c r="B155" s="67"/>
      <c r="C155" s="67"/>
      <c r="D155" s="9" t="s">
        <v>194</v>
      </c>
      <c r="E155" s="11"/>
      <c r="F155" s="11"/>
      <c r="G155" s="11">
        <f t="shared" si="2"/>
        <v>0</v>
      </c>
      <c r="H155" s="11"/>
    </row>
    <row r="156" spans="2:8" x14ac:dyDescent="0.55000000000000004">
      <c r="B156" s="67"/>
      <c r="C156" s="67"/>
      <c r="D156" s="9" t="s">
        <v>195</v>
      </c>
      <c r="E156" s="11"/>
      <c r="F156" s="11"/>
      <c r="G156" s="11">
        <f t="shared" si="2"/>
        <v>0</v>
      </c>
      <c r="H156" s="11"/>
    </row>
    <row r="157" spans="2:8" x14ac:dyDescent="0.55000000000000004">
      <c r="B157" s="67"/>
      <c r="C157" s="67"/>
      <c r="D157" s="9" t="s">
        <v>196</v>
      </c>
      <c r="E157" s="11"/>
      <c r="F157" s="11"/>
      <c r="G157" s="11">
        <f t="shared" si="2"/>
        <v>0</v>
      </c>
      <c r="H157" s="11"/>
    </row>
    <row r="158" spans="2:8" x14ac:dyDescent="0.55000000000000004">
      <c r="B158" s="67"/>
      <c r="C158" s="67"/>
      <c r="D158" s="9" t="s">
        <v>197</v>
      </c>
      <c r="E158" s="11"/>
      <c r="F158" s="11"/>
      <c r="G158" s="11">
        <f t="shared" si="2"/>
        <v>0</v>
      </c>
      <c r="H158" s="11"/>
    </row>
    <row r="159" spans="2:8" x14ac:dyDescent="0.55000000000000004">
      <c r="B159" s="67"/>
      <c r="C159" s="67"/>
      <c r="D159" s="9" t="s">
        <v>198</v>
      </c>
      <c r="E159" s="11">
        <f>+E160+E161</f>
        <v>0</v>
      </c>
      <c r="F159" s="11">
        <f>+F160+F161</f>
        <v>0</v>
      </c>
      <c r="G159" s="11">
        <f t="shared" si="2"/>
        <v>0</v>
      </c>
      <c r="H159" s="11"/>
    </row>
    <row r="160" spans="2:8" x14ac:dyDescent="0.55000000000000004">
      <c r="B160" s="67"/>
      <c r="C160" s="67"/>
      <c r="D160" s="9" t="s">
        <v>199</v>
      </c>
      <c r="E160" s="11"/>
      <c r="F160" s="11"/>
      <c r="G160" s="11">
        <f t="shared" si="2"/>
        <v>0</v>
      </c>
      <c r="H160" s="11"/>
    </row>
    <row r="161" spans="2:8" x14ac:dyDescent="0.55000000000000004">
      <c r="B161" s="67"/>
      <c r="C161" s="67"/>
      <c r="D161" s="9" t="s">
        <v>200</v>
      </c>
      <c r="E161" s="11"/>
      <c r="F161" s="11"/>
      <c r="G161" s="11">
        <f t="shared" si="2"/>
        <v>0</v>
      </c>
      <c r="H161" s="11"/>
    </row>
    <row r="162" spans="2:8" x14ac:dyDescent="0.55000000000000004">
      <c r="B162" s="67"/>
      <c r="C162" s="67"/>
      <c r="D162" s="9" t="s">
        <v>201</v>
      </c>
      <c r="E162" s="11">
        <f>+E163+E164+E165+E166+E167</f>
        <v>0</v>
      </c>
      <c r="F162" s="11">
        <f>+F163+F164+F165+F166+F167</f>
        <v>0</v>
      </c>
      <c r="G162" s="11">
        <f t="shared" si="2"/>
        <v>0</v>
      </c>
      <c r="H162" s="11"/>
    </row>
    <row r="163" spans="2:8" x14ac:dyDescent="0.55000000000000004">
      <c r="B163" s="67"/>
      <c r="C163" s="67"/>
      <c r="D163" s="9" t="s">
        <v>142</v>
      </c>
      <c r="E163" s="11"/>
      <c r="F163" s="11"/>
      <c r="G163" s="11">
        <f t="shared" si="2"/>
        <v>0</v>
      </c>
      <c r="H163" s="11"/>
    </row>
    <row r="164" spans="2:8" x14ac:dyDescent="0.55000000000000004">
      <c r="B164" s="67"/>
      <c r="C164" s="67"/>
      <c r="D164" s="9" t="s">
        <v>143</v>
      </c>
      <c r="E164" s="11"/>
      <c r="F164" s="11"/>
      <c r="G164" s="11">
        <f t="shared" si="2"/>
        <v>0</v>
      </c>
      <c r="H164" s="11"/>
    </row>
    <row r="165" spans="2:8" x14ac:dyDescent="0.55000000000000004">
      <c r="B165" s="67"/>
      <c r="C165" s="67"/>
      <c r="D165" s="9" t="s">
        <v>146</v>
      </c>
      <c r="E165" s="11"/>
      <c r="F165" s="11"/>
      <c r="G165" s="11">
        <f t="shared" si="2"/>
        <v>0</v>
      </c>
      <c r="H165" s="11"/>
    </row>
    <row r="166" spans="2:8" x14ac:dyDescent="0.55000000000000004">
      <c r="B166" s="67"/>
      <c r="C166" s="67"/>
      <c r="D166" s="9" t="s">
        <v>147</v>
      </c>
      <c r="E166" s="11"/>
      <c r="F166" s="11"/>
      <c r="G166" s="11">
        <f t="shared" si="2"/>
        <v>0</v>
      </c>
      <c r="H166" s="11"/>
    </row>
    <row r="167" spans="2:8" x14ac:dyDescent="0.55000000000000004">
      <c r="B167" s="67"/>
      <c r="C167" s="67"/>
      <c r="D167" s="9" t="s">
        <v>202</v>
      </c>
      <c r="E167" s="11"/>
      <c r="F167" s="11"/>
      <c r="G167" s="11">
        <f t="shared" si="2"/>
        <v>0</v>
      </c>
      <c r="H167" s="11"/>
    </row>
    <row r="168" spans="2:8" x14ac:dyDescent="0.55000000000000004">
      <c r="B168" s="67"/>
      <c r="C168" s="67"/>
      <c r="D168" s="9" t="s">
        <v>149</v>
      </c>
      <c r="E168" s="11"/>
      <c r="F168" s="11"/>
      <c r="G168" s="11">
        <f t="shared" si="2"/>
        <v>0</v>
      </c>
      <c r="H168" s="11"/>
    </row>
    <row r="169" spans="2:8" x14ac:dyDescent="0.55000000000000004">
      <c r="B169" s="67"/>
      <c r="C169" s="67"/>
      <c r="D169" s="9" t="s">
        <v>19</v>
      </c>
      <c r="E169" s="11">
        <f>+E170</f>
        <v>0</v>
      </c>
      <c r="F169" s="11">
        <f>+F170</f>
        <v>0</v>
      </c>
      <c r="G169" s="11">
        <f t="shared" si="2"/>
        <v>0</v>
      </c>
      <c r="H169" s="11"/>
    </row>
    <row r="170" spans="2:8" x14ac:dyDescent="0.55000000000000004">
      <c r="B170" s="67"/>
      <c r="C170" s="67"/>
      <c r="D170" s="9" t="s">
        <v>141</v>
      </c>
      <c r="E170" s="11">
        <f>+E171+E172</f>
        <v>0</v>
      </c>
      <c r="F170" s="11">
        <f>+F171+F172</f>
        <v>0</v>
      </c>
      <c r="G170" s="11">
        <f t="shared" si="2"/>
        <v>0</v>
      </c>
      <c r="H170" s="11"/>
    </row>
    <row r="171" spans="2:8" x14ac:dyDescent="0.55000000000000004">
      <c r="B171" s="67"/>
      <c r="C171" s="67"/>
      <c r="D171" s="9" t="s">
        <v>203</v>
      </c>
      <c r="E171" s="11"/>
      <c r="F171" s="11"/>
      <c r="G171" s="11">
        <f t="shared" si="2"/>
        <v>0</v>
      </c>
      <c r="H171" s="11"/>
    </row>
    <row r="172" spans="2:8" x14ac:dyDescent="0.55000000000000004">
      <c r="B172" s="67"/>
      <c r="C172" s="67"/>
      <c r="D172" s="9" t="s">
        <v>204</v>
      </c>
      <c r="E172" s="11"/>
      <c r="F172" s="11"/>
      <c r="G172" s="11">
        <f t="shared" si="2"/>
        <v>0</v>
      </c>
      <c r="H172" s="11"/>
    </row>
    <row r="173" spans="2:8" x14ac:dyDescent="0.55000000000000004">
      <c r="B173" s="67"/>
      <c r="C173" s="67"/>
      <c r="D173" s="9" t="s">
        <v>20</v>
      </c>
      <c r="E173" s="11">
        <f>+E174</f>
        <v>0</v>
      </c>
      <c r="F173" s="11">
        <f>+F174</f>
        <v>0</v>
      </c>
      <c r="G173" s="11">
        <f t="shared" si="2"/>
        <v>0</v>
      </c>
      <c r="H173" s="11"/>
    </row>
    <row r="174" spans="2:8" x14ac:dyDescent="0.55000000000000004">
      <c r="B174" s="67"/>
      <c r="C174" s="67"/>
      <c r="D174" s="9" t="s">
        <v>141</v>
      </c>
      <c r="E174" s="11">
        <f>+E175+E176</f>
        <v>0</v>
      </c>
      <c r="F174" s="11">
        <f>+F175+F176</f>
        <v>0</v>
      </c>
      <c r="G174" s="11">
        <f t="shared" si="2"/>
        <v>0</v>
      </c>
      <c r="H174" s="11"/>
    </row>
    <row r="175" spans="2:8" x14ac:dyDescent="0.55000000000000004">
      <c r="B175" s="67"/>
      <c r="C175" s="67"/>
      <c r="D175" s="9" t="s">
        <v>205</v>
      </c>
      <c r="E175" s="11"/>
      <c r="F175" s="11"/>
      <c r="G175" s="11">
        <f t="shared" si="2"/>
        <v>0</v>
      </c>
      <c r="H175" s="11"/>
    </row>
    <row r="176" spans="2:8" x14ac:dyDescent="0.55000000000000004">
      <c r="B176" s="67"/>
      <c r="C176" s="67"/>
      <c r="D176" s="9" t="s">
        <v>204</v>
      </c>
      <c r="E176" s="11"/>
      <c r="F176" s="11"/>
      <c r="G176" s="11">
        <f t="shared" si="2"/>
        <v>0</v>
      </c>
      <c r="H176" s="11"/>
    </row>
    <row r="177" spans="2:8" x14ac:dyDescent="0.55000000000000004">
      <c r="B177" s="67"/>
      <c r="C177" s="67"/>
      <c r="D177" s="9" t="s">
        <v>21</v>
      </c>
      <c r="E177" s="11">
        <f>+E178</f>
        <v>0</v>
      </c>
      <c r="F177" s="11">
        <f>+F178</f>
        <v>0</v>
      </c>
      <c r="G177" s="11">
        <f t="shared" si="2"/>
        <v>0</v>
      </c>
      <c r="H177" s="11"/>
    </row>
    <row r="178" spans="2:8" x14ac:dyDescent="0.55000000000000004">
      <c r="B178" s="67"/>
      <c r="C178" s="67"/>
      <c r="D178" s="9" t="s">
        <v>141</v>
      </c>
      <c r="E178" s="11">
        <f>+E179</f>
        <v>0</v>
      </c>
      <c r="F178" s="11">
        <f>+F179</f>
        <v>0</v>
      </c>
      <c r="G178" s="11">
        <f t="shared" si="2"/>
        <v>0</v>
      </c>
      <c r="H178" s="11"/>
    </row>
    <row r="179" spans="2:8" x14ac:dyDescent="0.55000000000000004">
      <c r="B179" s="67"/>
      <c r="C179" s="67"/>
      <c r="D179" s="9" t="s">
        <v>204</v>
      </c>
      <c r="E179" s="11"/>
      <c r="F179" s="11"/>
      <c r="G179" s="11">
        <f t="shared" si="2"/>
        <v>0</v>
      </c>
      <c r="H179" s="11"/>
    </row>
    <row r="180" spans="2:8" x14ac:dyDescent="0.55000000000000004">
      <c r="B180" s="67"/>
      <c r="C180" s="67"/>
      <c r="D180" s="9" t="s">
        <v>22</v>
      </c>
      <c r="E180" s="11">
        <f>+E181</f>
        <v>0</v>
      </c>
      <c r="F180" s="11">
        <f>+F181</f>
        <v>0</v>
      </c>
      <c r="G180" s="11">
        <f t="shared" si="2"/>
        <v>0</v>
      </c>
      <c r="H180" s="11"/>
    </row>
    <row r="181" spans="2:8" x14ac:dyDescent="0.55000000000000004">
      <c r="B181" s="67"/>
      <c r="C181" s="67"/>
      <c r="D181" s="9" t="s">
        <v>206</v>
      </c>
      <c r="E181" s="11"/>
      <c r="F181" s="11"/>
      <c r="G181" s="11">
        <f t="shared" si="2"/>
        <v>0</v>
      </c>
      <c r="H181" s="11"/>
    </row>
    <row r="182" spans="2:8" x14ac:dyDescent="0.55000000000000004">
      <c r="B182" s="67"/>
      <c r="C182" s="67"/>
      <c r="D182" s="9" t="s">
        <v>23</v>
      </c>
      <c r="E182" s="11"/>
      <c r="F182" s="11"/>
      <c r="G182" s="11">
        <f t="shared" si="2"/>
        <v>0</v>
      </c>
      <c r="H182" s="11"/>
    </row>
    <row r="183" spans="2:8" x14ac:dyDescent="0.55000000000000004">
      <c r="B183" s="67"/>
      <c r="C183" s="67"/>
      <c r="D183" s="9" t="s">
        <v>24</v>
      </c>
      <c r="E183" s="11"/>
      <c r="F183" s="11">
        <v>998718</v>
      </c>
      <c r="G183" s="11">
        <f t="shared" si="2"/>
        <v>-998718</v>
      </c>
      <c r="H183" s="11"/>
    </row>
    <row r="184" spans="2:8" x14ac:dyDescent="0.55000000000000004">
      <c r="B184" s="67"/>
      <c r="C184" s="67"/>
      <c r="D184" s="9" t="s">
        <v>25</v>
      </c>
      <c r="E184" s="11">
        <v>2300</v>
      </c>
      <c r="F184" s="11">
        <v>705</v>
      </c>
      <c r="G184" s="11">
        <f t="shared" si="2"/>
        <v>1595</v>
      </c>
      <c r="H184" s="11"/>
    </row>
    <row r="185" spans="2:8" x14ac:dyDescent="0.55000000000000004">
      <c r="B185" s="67"/>
      <c r="C185" s="67"/>
      <c r="D185" s="9" t="s">
        <v>26</v>
      </c>
      <c r="E185" s="11">
        <f>+E186+E187+E188</f>
        <v>1030000</v>
      </c>
      <c r="F185" s="11">
        <f>+F186+F187+F188</f>
        <v>1079919</v>
      </c>
      <c r="G185" s="11">
        <f t="shared" si="2"/>
        <v>-49919</v>
      </c>
      <c r="H185" s="11"/>
    </row>
    <row r="186" spans="2:8" x14ac:dyDescent="0.55000000000000004">
      <c r="B186" s="67"/>
      <c r="C186" s="67"/>
      <c r="D186" s="9" t="s">
        <v>207</v>
      </c>
      <c r="E186" s="11"/>
      <c r="F186" s="11"/>
      <c r="G186" s="11">
        <f t="shared" si="2"/>
        <v>0</v>
      </c>
      <c r="H186" s="11"/>
    </row>
    <row r="187" spans="2:8" x14ac:dyDescent="0.55000000000000004">
      <c r="B187" s="67"/>
      <c r="C187" s="67"/>
      <c r="D187" s="9" t="s">
        <v>208</v>
      </c>
      <c r="E187" s="11">
        <v>10000</v>
      </c>
      <c r="F187" s="11">
        <v>8521</v>
      </c>
      <c r="G187" s="11">
        <f t="shared" si="2"/>
        <v>1479</v>
      </c>
      <c r="H187" s="11"/>
    </row>
    <row r="188" spans="2:8" x14ac:dyDescent="0.55000000000000004">
      <c r="B188" s="67"/>
      <c r="C188" s="67"/>
      <c r="D188" s="9" t="s">
        <v>209</v>
      </c>
      <c r="E188" s="11">
        <v>1020000</v>
      </c>
      <c r="F188" s="11">
        <v>1071398</v>
      </c>
      <c r="G188" s="11">
        <f t="shared" si="2"/>
        <v>-51398</v>
      </c>
      <c r="H188" s="11"/>
    </row>
    <row r="189" spans="2:8" x14ac:dyDescent="0.55000000000000004">
      <c r="B189" s="67"/>
      <c r="C189" s="67"/>
      <c r="D189" s="9" t="s">
        <v>27</v>
      </c>
      <c r="E189" s="11">
        <f>+E190+E191+E192</f>
        <v>0</v>
      </c>
      <c r="F189" s="11">
        <f>+F190+F191+F192</f>
        <v>0</v>
      </c>
      <c r="G189" s="11">
        <f t="shared" si="2"/>
        <v>0</v>
      </c>
      <c r="H189" s="11"/>
    </row>
    <row r="190" spans="2:8" x14ac:dyDescent="0.55000000000000004">
      <c r="B190" s="67"/>
      <c r="C190" s="67"/>
      <c r="D190" s="9" t="s">
        <v>210</v>
      </c>
      <c r="E190" s="11"/>
      <c r="F190" s="11"/>
      <c r="G190" s="11">
        <f t="shared" si="2"/>
        <v>0</v>
      </c>
      <c r="H190" s="11"/>
    </row>
    <row r="191" spans="2:8" x14ac:dyDescent="0.55000000000000004">
      <c r="B191" s="67"/>
      <c r="C191" s="67"/>
      <c r="D191" s="9" t="s">
        <v>211</v>
      </c>
      <c r="E191" s="11"/>
      <c r="F191" s="11"/>
      <c r="G191" s="11">
        <f t="shared" si="2"/>
        <v>0</v>
      </c>
      <c r="H191" s="11"/>
    </row>
    <row r="192" spans="2:8" x14ac:dyDescent="0.55000000000000004">
      <c r="B192" s="67"/>
      <c r="C192" s="67"/>
      <c r="D192" s="9" t="s">
        <v>212</v>
      </c>
      <c r="E192" s="11"/>
      <c r="F192" s="11"/>
      <c r="G192" s="11">
        <f t="shared" si="2"/>
        <v>0</v>
      </c>
      <c r="H192" s="11"/>
    </row>
    <row r="193" spans="2:8" x14ac:dyDescent="0.55000000000000004">
      <c r="B193" s="67"/>
      <c r="C193" s="68"/>
      <c r="D193" s="13" t="s">
        <v>28</v>
      </c>
      <c r="E193" s="15">
        <f>+E6+E54+E70+E81+E106+E107+E137+E149+E169+E173+E177+E180+E182+E183+E184+E185+E189</f>
        <v>182207300</v>
      </c>
      <c r="F193" s="15">
        <f>+F6+F54+F70+F81+F106+F107+F137+F149+F169+F173+F177+F180+F182+F183+F184+F185+F189</f>
        <v>179993802</v>
      </c>
      <c r="G193" s="15">
        <f t="shared" si="2"/>
        <v>2213498</v>
      </c>
      <c r="H193" s="15"/>
    </row>
    <row r="194" spans="2:8" x14ac:dyDescent="0.55000000000000004">
      <c r="B194" s="67"/>
      <c r="C194" s="66" t="s">
        <v>29</v>
      </c>
      <c r="D194" s="9" t="s">
        <v>30</v>
      </c>
      <c r="E194" s="11">
        <f>+E195+E196+E197+E198+E199+E200+E201+E202</f>
        <v>134917000</v>
      </c>
      <c r="F194" s="11">
        <f>+F195+F196+F197+F198+F199+F200+F201+F202</f>
        <v>138567777</v>
      </c>
      <c r="G194" s="11">
        <f t="shared" si="2"/>
        <v>-3650777</v>
      </c>
      <c r="H194" s="11"/>
    </row>
    <row r="195" spans="2:8" x14ac:dyDescent="0.55000000000000004">
      <c r="B195" s="67"/>
      <c r="C195" s="67"/>
      <c r="D195" s="9" t="s">
        <v>213</v>
      </c>
      <c r="E195" s="11"/>
      <c r="F195" s="11"/>
      <c r="G195" s="11">
        <f t="shared" si="2"/>
        <v>0</v>
      </c>
      <c r="H195" s="11"/>
    </row>
    <row r="196" spans="2:8" x14ac:dyDescent="0.55000000000000004">
      <c r="B196" s="67"/>
      <c r="C196" s="67"/>
      <c r="D196" s="9" t="s">
        <v>214</v>
      </c>
      <c r="E196" s="11">
        <v>31335000</v>
      </c>
      <c r="F196" s="11">
        <v>31289253</v>
      </c>
      <c r="G196" s="11">
        <f t="shared" si="2"/>
        <v>45747</v>
      </c>
      <c r="H196" s="11"/>
    </row>
    <row r="197" spans="2:8" x14ac:dyDescent="0.55000000000000004">
      <c r="B197" s="67"/>
      <c r="C197" s="67"/>
      <c r="D197" s="9" t="s">
        <v>215</v>
      </c>
      <c r="E197" s="11">
        <v>8230000</v>
      </c>
      <c r="F197" s="11">
        <v>9524324</v>
      </c>
      <c r="G197" s="11">
        <f t="shared" si="2"/>
        <v>-1294324</v>
      </c>
      <c r="H197" s="11"/>
    </row>
    <row r="198" spans="2:8" x14ac:dyDescent="0.55000000000000004">
      <c r="B198" s="67"/>
      <c r="C198" s="67"/>
      <c r="D198" s="9" t="s">
        <v>216</v>
      </c>
      <c r="E198" s="11">
        <v>84136000</v>
      </c>
      <c r="F198" s="11">
        <v>85633763</v>
      </c>
      <c r="G198" s="11">
        <f t="shared" si="2"/>
        <v>-1497763</v>
      </c>
      <c r="H198" s="11"/>
    </row>
    <row r="199" spans="2:8" x14ac:dyDescent="0.55000000000000004">
      <c r="B199" s="67"/>
      <c r="C199" s="67"/>
      <c r="D199" s="9" t="s">
        <v>217</v>
      </c>
      <c r="E199" s="11"/>
      <c r="F199" s="11"/>
      <c r="G199" s="11">
        <f t="shared" ref="G199:G262" si="3">E199-F199</f>
        <v>0</v>
      </c>
      <c r="H199" s="11"/>
    </row>
    <row r="200" spans="2:8" x14ac:dyDescent="0.55000000000000004">
      <c r="B200" s="67"/>
      <c r="C200" s="67"/>
      <c r="D200" s="9" t="s">
        <v>218</v>
      </c>
      <c r="E200" s="11">
        <v>791000</v>
      </c>
      <c r="F200" s="11">
        <v>485261</v>
      </c>
      <c r="G200" s="11">
        <f t="shared" si="3"/>
        <v>305739</v>
      </c>
      <c r="H200" s="11"/>
    </row>
    <row r="201" spans="2:8" x14ac:dyDescent="0.55000000000000004">
      <c r="B201" s="67"/>
      <c r="C201" s="67"/>
      <c r="D201" s="9" t="s">
        <v>219</v>
      </c>
      <c r="E201" s="11"/>
      <c r="F201" s="11"/>
      <c r="G201" s="11">
        <f t="shared" si="3"/>
        <v>0</v>
      </c>
      <c r="H201" s="11"/>
    </row>
    <row r="202" spans="2:8" x14ac:dyDescent="0.55000000000000004">
      <c r="B202" s="67"/>
      <c r="C202" s="67"/>
      <c r="D202" s="9" t="s">
        <v>220</v>
      </c>
      <c r="E202" s="11">
        <v>10425000</v>
      </c>
      <c r="F202" s="11">
        <v>11635176</v>
      </c>
      <c r="G202" s="11">
        <f t="shared" si="3"/>
        <v>-1210176</v>
      </c>
      <c r="H202" s="11"/>
    </row>
    <row r="203" spans="2:8" x14ac:dyDescent="0.55000000000000004">
      <c r="B203" s="67"/>
      <c r="C203" s="67"/>
      <c r="D203" s="9" t="s">
        <v>31</v>
      </c>
      <c r="E203" s="11">
        <f>+E204+E205+E206+E207+E208+E209+E210+E211+E212+E213+E214+E215+E216+E217+E218+E219+E220+E221+E222+E223+E224+E225+E226+E227+E228+E229+E230+E231</f>
        <v>38348500</v>
      </c>
      <c r="F203" s="11">
        <f>+F204+F205+F206+F207+F208+F209+F210+F211+F212+F213+F214+F215+F216+F217+F218+F219+F220+F221+F222+F223+F224+F225+F226+F227+F228+F229+F230+F231</f>
        <v>38703456</v>
      </c>
      <c r="G203" s="11">
        <f t="shared" si="3"/>
        <v>-354956</v>
      </c>
      <c r="H203" s="11"/>
    </row>
    <row r="204" spans="2:8" x14ac:dyDescent="0.55000000000000004">
      <c r="B204" s="67"/>
      <c r="C204" s="67"/>
      <c r="D204" s="9" t="s">
        <v>221</v>
      </c>
      <c r="E204" s="11">
        <v>14110000</v>
      </c>
      <c r="F204" s="11">
        <v>14331327</v>
      </c>
      <c r="G204" s="11">
        <f t="shared" si="3"/>
        <v>-221327</v>
      </c>
      <c r="H204" s="11"/>
    </row>
    <row r="205" spans="2:8" x14ac:dyDescent="0.55000000000000004">
      <c r="B205" s="67"/>
      <c r="C205" s="67"/>
      <c r="D205" s="9" t="s">
        <v>222</v>
      </c>
      <c r="E205" s="11">
        <v>40000</v>
      </c>
      <c r="F205" s="11">
        <v>41861</v>
      </c>
      <c r="G205" s="11">
        <f t="shared" si="3"/>
        <v>-1861</v>
      </c>
      <c r="H205" s="11"/>
    </row>
    <row r="206" spans="2:8" x14ac:dyDescent="0.55000000000000004">
      <c r="B206" s="67"/>
      <c r="C206" s="67"/>
      <c r="D206" s="9" t="s">
        <v>223</v>
      </c>
      <c r="E206" s="11"/>
      <c r="F206" s="11"/>
      <c r="G206" s="11">
        <f t="shared" si="3"/>
        <v>0</v>
      </c>
      <c r="H206" s="11"/>
    </row>
    <row r="207" spans="2:8" x14ac:dyDescent="0.55000000000000004">
      <c r="B207" s="67"/>
      <c r="C207" s="67"/>
      <c r="D207" s="9" t="s">
        <v>224</v>
      </c>
      <c r="E207" s="11"/>
      <c r="F207" s="11"/>
      <c r="G207" s="11">
        <f t="shared" si="3"/>
        <v>0</v>
      </c>
      <c r="H207" s="11"/>
    </row>
    <row r="208" spans="2:8" x14ac:dyDescent="0.55000000000000004">
      <c r="B208" s="67"/>
      <c r="C208" s="67"/>
      <c r="D208" s="9" t="s">
        <v>225</v>
      </c>
      <c r="E208" s="11">
        <v>128000</v>
      </c>
      <c r="F208" s="11">
        <v>93236</v>
      </c>
      <c r="G208" s="11">
        <f t="shared" si="3"/>
        <v>34764</v>
      </c>
      <c r="H208" s="11"/>
    </row>
    <row r="209" spans="2:8" x14ac:dyDescent="0.55000000000000004">
      <c r="B209" s="67"/>
      <c r="C209" s="67"/>
      <c r="D209" s="9" t="s">
        <v>226</v>
      </c>
      <c r="E209" s="11"/>
      <c r="F209" s="11"/>
      <c r="G209" s="11">
        <f t="shared" si="3"/>
        <v>0</v>
      </c>
      <c r="H209" s="11"/>
    </row>
    <row r="210" spans="2:8" x14ac:dyDescent="0.55000000000000004">
      <c r="B210" s="67"/>
      <c r="C210" s="67"/>
      <c r="D210" s="9" t="s">
        <v>227</v>
      </c>
      <c r="E210" s="11"/>
      <c r="F210" s="11"/>
      <c r="G210" s="11">
        <f t="shared" si="3"/>
        <v>0</v>
      </c>
      <c r="H210" s="11"/>
    </row>
    <row r="211" spans="2:8" x14ac:dyDescent="0.55000000000000004">
      <c r="B211" s="67"/>
      <c r="C211" s="67"/>
      <c r="D211" s="9" t="s">
        <v>228</v>
      </c>
      <c r="E211" s="11">
        <v>2800000</v>
      </c>
      <c r="F211" s="11">
        <v>2359366</v>
      </c>
      <c r="G211" s="11">
        <f t="shared" si="3"/>
        <v>440634</v>
      </c>
      <c r="H211" s="11"/>
    </row>
    <row r="212" spans="2:8" x14ac:dyDescent="0.55000000000000004">
      <c r="B212" s="67"/>
      <c r="C212" s="67"/>
      <c r="D212" s="9" t="s">
        <v>229</v>
      </c>
      <c r="E212" s="11">
        <v>96000</v>
      </c>
      <c r="F212" s="11">
        <v>91474</v>
      </c>
      <c r="G212" s="11">
        <f t="shared" si="3"/>
        <v>4526</v>
      </c>
      <c r="H212" s="11"/>
    </row>
    <row r="213" spans="2:8" x14ac:dyDescent="0.55000000000000004">
      <c r="B213" s="67"/>
      <c r="C213" s="67"/>
      <c r="D213" s="9" t="s">
        <v>230</v>
      </c>
      <c r="E213" s="11"/>
      <c r="F213" s="11"/>
      <c r="G213" s="11">
        <f t="shared" si="3"/>
        <v>0</v>
      </c>
      <c r="H213" s="11"/>
    </row>
    <row r="214" spans="2:8" x14ac:dyDescent="0.55000000000000004">
      <c r="B214" s="67"/>
      <c r="C214" s="67"/>
      <c r="D214" s="9" t="s">
        <v>231</v>
      </c>
      <c r="E214" s="11">
        <v>1080000</v>
      </c>
      <c r="F214" s="11">
        <v>1125512</v>
      </c>
      <c r="G214" s="11">
        <f t="shared" si="3"/>
        <v>-45512</v>
      </c>
      <c r="H214" s="11"/>
    </row>
    <row r="215" spans="2:8" x14ac:dyDescent="0.55000000000000004">
      <c r="B215" s="67"/>
      <c r="C215" s="67"/>
      <c r="D215" s="9" t="s">
        <v>232</v>
      </c>
      <c r="E215" s="11">
        <v>8822000</v>
      </c>
      <c r="F215" s="11">
        <v>8779853</v>
      </c>
      <c r="G215" s="11">
        <f t="shared" si="3"/>
        <v>42147</v>
      </c>
      <c r="H215" s="11"/>
    </row>
    <row r="216" spans="2:8" x14ac:dyDescent="0.55000000000000004">
      <c r="B216" s="67"/>
      <c r="C216" s="67"/>
      <c r="D216" s="9" t="s">
        <v>233</v>
      </c>
      <c r="E216" s="11">
        <v>620000</v>
      </c>
      <c r="F216" s="11">
        <v>610432</v>
      </c>
      <c r="G216" s="11">
        <f t="shared" si="3"/>
        <v>9568</v>
      </c>
      <c r="H216" s="11"/>
    </row>
    <row r="217" spans="2:8" x14ac:dyDescent="0.55000000000000004">
      <c r="B217" s="67"/>
      <c r="C217" s="67"/>
      <c r="D217" s="9" t="s">
        <v>234</v>
      </c>
      <c r="E217" s="11">
        <v>612000</v>
      </c>
      <c r="F217" s="11">
        <v>809966</v>
      </c>
      <c r="G217" s="11">
        <f t="shared" si="3"/>
        <v>-197966</v>
      </c>
      <c r="H217" s="11"/>
    </row>
    <row r="218" spans="2:8" x14ac:dyDescent="0.55000000000000004">
      <c r="B218" s="67"/>
      <c r="C218" s="67"/>
      <c r="D218" s="9" t="s">
        <v>235</v>
      </c>
      <c r="E218" s="11">
        <v>1412000</v>
      </c>
      <c r="F218" s="11">
        <v>1672266</v>
      </c>
      <c r="G218" s="11">
        <f t="shared" si="3"/>
        <v>-260266</v>
      </c>
      <c r="H218" s="11"/>
    </row>
    <row r="219" spans="2:8" x14ac:dyDescent="0.55000000000000004">
      <c r="B219" s="67"/>
      <c r="C219" s="67"/>
      <c r="D219" s="9" t="s">
        <v>236</v>
      </c>
      <c r="E219" s="11">
        <v>3170000</v>
      </c>
      <c r="F219" s="11">
        <v>3387862</v>
      </c>
      <c r="G219" s="11">
        <f t="shared" si="3"/>
        <v>-217862</v>
      </c>
      <c r="H219" s="11"/>
    </row>
    <row r="220" spans="2:8" x14ac:dyDescent="0.55000000000000004">
      <c r="B220" s="67"/>
      <c r="C220" s="67"/>
      <c r="D220" s="9" t="s">
        <v>237</v>
      </c>
      <c r="E220" s="11"/>
      <c r="F220" s="11"/>
      <c r="G220" s="11">
        <f t="shared" si="3"/>
        <v>0</v>
      </c>
      <c r="H220" s="11"/>
    </row>
    <row r="221" spans="2:8" x14ac:dyDescent="0.55000000000000004">
      <c r="B221" s="67"/>
      <c r="C221" s="67"/>
      <c r="D221" s="9" t="s">
        <v>238</v>
      </c>
      <c r="E221" s="11"/>
      <c r="F221" s="11"/>
      <c r="G221" s="11">
        <f t="shared" si="3"/>
        <v>0</v>
      </c>
      <c r="H221" s="11"/>
    </row>
    <row r="222" spans="2:8" x14ac:dyDescent="0.55000000000000004">
      <c r="B222" s="67"/>
      <c r="C222" s="67"/>
      <c r="D222" s="9" t="s">
        <v>239</v>
      </c>
      <c r="E222" s="11">
        <v>2300000</v>
      </c>
      <c r="F222" s="11">
        <v>2212786</v>
      </c>
      <c r="G222" s="11">
        <f t="shared" si="3"/>
        <v>87214</v>
      </c>
      <c r="H222" s="11"/>
    </row>
    <row r="223" spans="2:8" x14ac:dyDescent="0.55000000000000004">
      <c r="B223" s="67"/>
      <c r="C223" s="67"/>
      <c r="D223" s="9" t="s">
        <v>240</v>
      </c>
      <c r="E223" s="11">
        <v>61000</v>
      </c>
      <c r="F223" s="11">
        <v>65200</v>
      </c>
      <c r="G223" s="11">
        <f t="shared" si="3"/>
        <v>-4200</v>
      </c>
      <c r="H223" s="11"/>
    </row>
    <row r="224" spans="2:8" x14ac:dyDescent="0.55000000000000004">
      <c r="B224" s="67"/>
      <c r="C224" s="67"/>
      <c r="D224" s="9" t="s">
        <v>241</v>
      </c>
      <c r="E224" s="11">
        <v>2934000</v>
      </c>
      <c r="F224" s="11">
        <v>2961404</v>
      </c>
      <c r="G224" s="11">
        <f t="shared" si="3"/>
        <v>-27404</v>
      </c>
      <c r="H224" s="11"/>
    </row>
    <row r="225" spans="2:8" x14ac:dyDescent="0.55000000000000004">
      <c r="B225" s="67"/>
      <c r="C225" s="67"/>
      <c r="D225" s="9" t="s">
        <v>242</v>
      </c>
      <c r="E225" s="11"/>
      <c r="F225" s="11"/>
      <c r="G225" s="11">
        <f t="shared" si="3"/>
        <v>0</v>
      </c>
      <c r="H225" s="11"/>
    </row>
    <row r="226" spans="2:8" x14ac:dyDescent="0.55000000000000004">
      <c r="B226" s="67"/>
      <c r="C226" s="67"/>
      <c r="D226" s="9" t="s">
        <v>243</v>
      </c>
      <c r="E226" s="11"/>
      <c r="F226" s="11"/>
      <c r="G226" s="11">
        <f t="shared" si="3"/>
        <v>0</v>
      </c>
      <c r="H226" s="11"/>
    </row>
    <row r="227" spans="2:8" x14ac:dyDescent="0.55000000000000004">
      <c r="B227" s="67"/>
      <c r="C227" s="67"/>
      <c r="D227" s="9" t="s">
        <v>244</v>
      </c>
      <c r="E227" s="11"/>
      <c r="F227" s="11"/>
      <c r="G227" s="11">
        <f t="shared" si="3"/>
        <v>0</v>
      </c>
      <c r="H227" s="11"/>
    </row>
    <row r="228" spans="2:8" x14ac:dyDescent="0.55000000000000004">
      <c r="B228" s="67"/>
      <c r="C228" s="67"/>
      <c r="D228" s="9" t="s">
        <v>245</v>
      </c>
      <c r="E228" s="11"/>
      <c r="F228" s="11"/>
      <c r="G228" s="11">
        <f t="shared" si="3"/>
        <v>0</v>
      </c>
      <c r="H228" s="11"/>
    </row>
    <row r="229" spans="2:8" x14ac:dyDescent="0.55000000000000004">
      <c r="B229" s="67"/>
      <c r="C229" s="67"/>
      <c r="D229" s="9" t="s">
        <v>246</v>
      </c>
      <c r="E229" s="11"/>
      <c r="F229" s="11"/>
      <c r="G229" s="11">
        <f t="shared" si="3"/>
        <v>0</v>
      </c>
      <c r="H229" s="11"/>
    </row>
    <row r="230" spans="2:8" x14ac:dyDescent="0.55000000000000004">
      <c r="B230" s="67"/>
      <c r="C230" s="67"/>
      <c r="D230" s="9" t="s">
        <v>247</v>
      </c>
      <c r="E230" s="11"/>
      <c r="F230" s="11"/>
      <c r="G230" s="11">
        <f t="shared" si="3"/>
        <v>0</v>
      </c>
      <c r="H230" s="11"/>
    </row>
    <row r="231" spans="2:8" x14ac:dyDescent="0.55000000000000004">
      <c r="B231" s="67"/>
      <c r="C231" s="67"/>
      <c r="D231" s="9" t="s">
        <v>248</v>
      </c>
      <c r="E231" s="11">
        <v>163500</v>
      </c>
      <c r="F231" s="11">
        <v>160911</v>
      </c>
      <c r="G231" s="11">
        <f t="shared" si="3"/>
        <v>2589</v>
      </c>
      <c r="H231" s="11"/>
    </row>
    <row r="232" spans="2:8" x14ac:dyDescent="0.55000000000000004">
      <c r="B232" s="67"/>
      <c r="C232" s="67"/>
      <c r="D232" s="9" t="s">
        <v>32</v>
      </c>
      <c r="E232" s="11">
        <f>+E233+E234+E235+E236+E237+E238+E239+E240+E241+E242+E243+E244+E245+E246+E247+E248+E249+E250+E251+E252+E253+E254</f>
        <v>10817000</v>
      </c>
      <c r="F232" s="11">
        <f>+F233+F234+F235+F236+F237+F238+F239+F240+F241+F242+F243+F244+F245+F246+F247+F248+F249+F250+F251+F252+F253+F254</f>
        <v>10356222</v>
      </c>
      <c r="G232" s="11">
        <f t="shared" si="3"/>
        <v>460778</v>
      </c>
      <c r="H232" s="11"/>
    </row>
    <row r="233" spans="2:8" x14ac:dyDescent="0.55000000000000004">
      <c r="B233" s="67"/>
      <c r="C233" s="67"/>
      <c r="D233" s="9" t="s">
        <v>249</v>
      </c>
      <c r="E233" s="11">
        <v>584000</v>
      </c>
      <c r="F233" s="11">
        <v>501718</v>
      </c>
      <c r="G233" s="11">
        <f t="shared" si="3"/>
        <v>82282</v>
      </c>
      <c r="H233" s="11"/>
    </row>
    <row r="234" spans="2:8" x14ac:dyDescent="0.55000000000000004">
      <c r="B234" s="67"/>
      <c r="C234" s="67"/>
      <c r="D234" s="9" t="s">
        <v>250</v>
      </c>
      <c r="E234" s="11">
        <v>70000</v>
      </c>
      <c r="F234" s="11">
        <v>76575</v>
      </c>
      <c r="G234" s="11">
        <f t="shared" si="3"/>
        <v>-6575</v>
      </c>
      <c r="H234" s="11"/>
    </row>
    <row r="235" spans="2:8" x14ac:dyDescent="0.55000000000000004">
      <c r="B235" s="67"/>
      <c r="C235" s="67"/>
      <c r="D235" s="9" t="s">
        <v>251</v>
      </c>
      <c r="E235" s="11">
        <v>259000</v>
      </c>
      <c r="F235" s="11">
        <v>246051</v>
      </c>
      <c r="G235" s="11">
        <f t="shared" si="3"/>
        <v>12949</v>
      </c>
      <c r="H235" s="11"/>
    </row>
    <row r="236" spans="2:8" x14ac:dyDescent="0.55000000000000004">
      <c r="B236" s="67"/>
      <c r="C236" s="67"/>
      <c r="D236" s="9" t="s">
        <v>252</v>
      </c>
      <c r="E236" s="11">
        <v>1028000</v>
      </c>
      <c r="F236" s="11">
        <v>1173078</v>
      </c>
      <c r="G236" s="11">
        <f t="shared" si="3"/>
        <v>-145078</v>
      </c>
      <c r="H236" s="11"/>
    </row>
    <row r="237" spans="2:8" x14ac:dyDescent="0.55000000000000004">
      <c r="B237" s="67"/>
      <c r="C237" s="67"/>
      <c r="D237" s="9" t="s">
        <v>253</v>
      </c>
      <c r="E237" s="11">
        <v>1055000</v>
      </c>
      <c r="F237" s="11">
        <v>1032868</v>
      </c>
      <c r="G237" s="11">
        <f t="shared" si="3"/>
        <v>22132</v>
      </c>
      <c r="H237" s="11"/>
    </row>
    <row r="238" spans="2:8" x14ac:dyDescent="0.55000000000000004">
      <c r="B238" s="67"/>
      <c r="C238" s="67"/>
      <c r="D238" s="9" t="s">
        <v>254</v>
      </c>
      <c r="E238" s="11">
        <v>50000</v>
      </c>
      <c r="F238" s="11">
        <v>50000</v>
      </c>
      <c r="G238" s="11">
        <f t="shared" si="3"/>
        <v>0</v>
      </c>
      <c r="H238" s="11"/>
    </row>
    <row r="239" spans="2:8" x14ac:dyDescent="0.55000000000000004">
      <c r="B239" s="67"/>
      <c r="C239" s="67"/>
      <c r="D239" s="9" t="s">
        <v>232</v>
      </c>
      <c r="E239" s="11">
        <v>565000</v>
      </c>
      <c r="F239" s="11">
        <v>492533</v>
      </c>
      <c r="G239" s="11">
        <f t="shared" si="3"/>
        <v>72467</v>
      </c>
      <c r="H239" s="11"/>
    </row>
    <row r="240" spans="2:8" x14ac:dyDescent="0.55000000000000004">
      <c r="B240" s="67"/>
      <c r="C240" s="67"/>
      <c r="D240" s="9" t="s">
        <v>233</v>
      </c>
      <c r="E240" s="11"/>
      <c r="F240" s="11"/>
      <c r="G240" s="11">
        <f t="shared" si="3"/>
        <v>0</v>
      </c>
      <c r="H240" s="11"/>
    </row>
    <row r="241" spans="2:8" x14ac:dyDescent="0.55000000000000004">
      <c r="B241" s="67"/>
      <c r="C241" s="67"/>
      <c r="D241" s="9" t="s">
        <v>239</v>
      </c>
      <c r="E241" s="11">
        <v>45000</v>
      </c>
      <c r="F241" s="11">
        <v>19250</v>
      </c>
      <c r="G241" s="11">
        <f t="shared" si="3"/>
        <v>25750</v>
      </c>
      <c r="H241" s="11"/>
    </row>
    <row r="242" spans="2:8" x14ac:dyDescent="0.55000000000000004">
      <c r="B242" s="67"/>
      <c r="C242" s="67"/>
      <c r="D242" s="9" t="s">
        <v>255</v>
      </c>
      <c r="E242" s="11">
        <v>607000</v>
      </c>
      <c r="F242" s="11">
        <v>553995</v>
      </c>
      <c r="G242" s="11">
        <f t="shared" si="3"/>
        <v>53005</v>
      </c>
      <c r="H242" s="11"/>
    </row>
    <row r="243" spans="2:8" x14ac:dyDescent="0.55000000000000004">
      <c r="B243" s="67"/>
      <c r="C243" s="67"/>
      <c r="D243" s="9" t="s">
        <v>256</v>
      </c>
      <c r="E243" s="11">
        <v>12000</v>
      </c>
      <c r="F243" s="11"/>
      <c r="G243" s="11">
        <f t="shared" si="3"/>
        <v>12000</v>
      </c>
      <c r="H243" s="11"/>
    </row>
    <row r="244" spans="2:8" x14ac:dyDescent="0.55000000000000004">
      <c r="B244" s="67"/>
      <c r="C244" s="67"/>
      <c r="D244" s="9" t="s">
        <v>257</v>
      </c>
      <c r="E244" s="11"/>
      <c r="F244" s="11"/>
      <c r="G244" s="11">
        <f t="shared" si="3"/>
        <v>0</v>
      </c>
      <c r="H244" s="11"/>
    </row>
    <row r="245" spans="2:8" x14ac:dyDescent="0.55000000000000004">
      <c r="B245" s="67"/>
      <c r="C245" s="67"/>
      <c r="D245" s="9" t="s">
        <v>258</v>
      </c>
      <c r="E245" s="11">
        <v>3142000</v>
      </c>
      <c r="F245" s="11">
        <v>2929190</v>
      </c>
      <c r="G245" s="11">
        <f t="shared" si="3"/>
        <v>212810</v>
      </c>
      <c r="H245" s="11"/>
    </row>
    <row r="246" spans="2:8" x14ac:dyDescent="0.55000000000000004">
      <c r="B246" s="67"/>
      <c r="C246" s="67"/>
      <c r="D246" s="9" t="s">
        <v>259</v>
      </c>
      <c r="E246" s="11">
        <v>254000</v>
      </c>
      <c r="F246" s="11">
        <v>252718</v>
      </c>
      <c r="G246" s="11">
        <f t="shared" si="3"/>
        <v>1282</v>
      </c>
      <c r="H246" s="11"/>
    </row>
    <row r="247" spans="2:8" x14ac:dyDescent="0.55000000000000004">
      <c r="B247" s="67"/>
      <c r="C247" s="67"/>
      <c r="D247" s="9" t="s">
        <v>235</v>
      </c>
      <c r="E247" s="11"/>
      <c r="F247" s="11"/>
      <c r="G247" s="11">
        <f t="shared" si="3"/>
        <v>0</v>
      </c>
      <c r="H247" s="11"/>
    </row>
    <row r="248" spans="2:8" x14ac:dyDescent="0.55000000000000004">
      <c r="B248" s="67"/>
      <c r="C248" s="67"/>
      <c r="D248" s="9" t="s">
        <v>236</v>
      </c>
      <c r="E248" s="11"/>
      <c r="F248" s="11"/>
      <c r="G248" s="11">
        <f t="shared" si="3"/>
        <v>0</v>
      </c>
      <c r="H248" s="11"/>
    </row>
    <row r="249" spans="2:8" x14ac:dyDescent="0.55000000000000004">
      <c r="B249" s="67"/>
      <c r="C249" s="67"/>
      <c r="D249" s="9" t="s">
        <v>260</v>
      </c>
      <c r="E249" s="11"/>
      <c r="F249" s="11"/>
      <c r="G249" s="11">
        <f t="shared" si="3"/>
        <v>0</v>
      </c>
      <c r="H249" s="11"/>
    </row>
    <row r="250" spans="2:8" x14ac:dyDescent="0.55000000000000004">
      <c r="B250" s="67"/>
      <c r="C250" s="67"/>
      <c r="D250" s="9" t="s">
        <v>261</v>
      </c>
      <c r="E250" s="11">
        <v>1000</v>
      </c>
      <c r="F250" s="11"/>
      <c r="G250" s="11">
        <f t="shared" si="3"/>
        <v>1000</v>
      </c>
      <c r="H250" s="11"/>
    </row>
    <row r="251" spans="2:8" x14ac:dyDescent="0.55000000000000004">
      <c r="B251" s="67"/>
      <c r="C251" s="67"/>
      <c r="D251" s="9" t="s">
        <v>262</v>
      </c>
      <c r="E251" s="11">
        <v>2335000</v>
      </c>
      <c r="F251" s="11">
        <v>2231911</v>
      </c>
      <c r="G251" s="11">
        <f t="shared" si="3"/>
        <v>103089</v>
      </c>
      <c r="H251" s="11"/>
    </row>
    <row r="252" spans="2:8" x14ac:dyDescent="0.55000000000000004">
      <c r="B252" s="67"/>
      <c r="C252" s="67"/>
      <c r="D252" s="9" t="s">
        <v>263</v>
      </c>
      <c r="E252" s="11"/>
      <c r="F252" s="11"/>
      <c r="G252" s="11">
        <f t="shared" si="3"/>
        <v>0</v>
      </c>
      <c r="H252" s="11"/>
    </row>
    <row r="253" spans="2:8" x14ac:dyDescent="0.55000000000000004">
      <c r="B253" s="67"/>
      <c r="C253" s="67"/>
      <c r="D253" s="9" t="s">
        <v>264</v>
      </c>
      <c r="E253" s="11">
        <v>200000</v>
      </c>
      <c r="F253" s="11">
        <v>202625</v>
      </c>
      <c r="G253" s="11">
        <f t="shared" si="3"/>
        <v>-2625</v>
      </c>
      <c r="H253" s="11"/>
    </row>
    <row r="254" spans="2:8" x14ac:dyDescent="0.55000000000000004">
      <c r="B254" s="67"/>
      <c r="C254" s="67"/>
      <c r="D254" s="9" t="s">
        <v>248</v>
      </c>
      <c r="E254" s="11">
        <v>610000</v>
      </c>
      <c r="F254" s="11">
        <v>593710</v>
      </c>
      <c r="G254" s="11">
        <f t="shared" si="3"/>
        <v>16290</v>
      </c>
      <c r="H254" s="11"/>
    </row>
    <row r="255" spans="2:8" x14ac:dyDescent="0.55000000000000004">
      <c r="B255" s="67"/>
      <c r="C255" s="67"/>
      <c r="D255" s="9" t="s">
        <v>33</v>
      </c>
      <c r="E255" s="11">
        <f>+E256+E259</f>
        <v>0</v>
      </c>
      <c r="F255" s="11">
        <f>+F256+F259</f>
        <v>0</v>
      </c>
      <c r="G255" s="11">
        <f t="shared" si="3"/>
        <v>0</v>
      </c>
      <c r="H255" s="11"/>
    </row>
    <row r="256" spans="2:8" x14ac:dyDescent="0.55000000000000004">
      <c r="B256" s="67"/>
      <c r="C256" s="67"/>
      <c r="D256" s="9" t="s">
        <v>265</v>
      </c>
      <c r="E256" s="11">
        <f>+E257+E258</f>
        <v>0</v>
      </c>
      <c r="F256" s="11">
        <f>+F257+F258</f>
        <v>0</v>
      </c>
      <c r="G256" s="11">
        <f t="shared" si="3"/>
        <v>0</v>
      </c>
      <c r="H256" s="11"/>
    </row>
    <row r="257" spans="2:8" x14ac:dyDescent="0.55000000000000004">
      <c r="B257" s="67"/>
      <c r="C257" s="67"/>
      <c r="D257" s="9" t="s">
        <v>266</v>
      </c>
      <c r="E257" s="11"/>
      <c r="F257" s="11"/>
      <c r="G257" s="11">
        <f t="shared" si="3"/>
        <v>0</v>
      </c>
      <c r="H257" s="11"/>
    </row>
    <row r="258" spans="2:8" x14ac:dyDescent="0.55000000000000004">
      <c r="B258" s="67"/>
      <c r="C258" s="67"/>
      <c r="D258" s="9" t="s">
        <v>267</v>
      </c>
      <c r="E258" s="11"/>
      <c r="F258" s="11"/>
      <c r="G258" s="11">
        <f t="shared" si="3"/>
        <v>0</v>
      </c>
      <c r="H258" s="11"/>
    </row>
    <row r="259" spans="2:8" x14ac:dyDescent="0.55000000000000004">
      <c r="B259" s="67"/>
      <c r="C259" s="67"/>
      <c r="D259" s="9" t="s">
        <v>268</v>
      </c>
      <c r="E259" s="11"/>
      <c r="F259" s="11"/>
      <c r="G259" s="11">
        <f t="shared" si="3"/>
        <v>0</v>
      </c>
      <c r="H259" s="11"/>
    </row>
    <row r="260" spans="2:8" x14ac:dyDescent="0.55000000000000004">
      <c r="B260" s="67"/>
      <c r="C260" s="67"/>
      <c r="D260" s="9" t="s">
        <v>34</v>
      </c>
      <c r="E260" s="11"/>
      <c r="F260" s="11"/>
      <c r="G260" s="11">
        <f t="shared" si="3"/>
        <v>0</v>
      </c>
      <c r="H260" s="11"/>
    </row>
    <row r="261" spans="2:8" x14ac:dyDescent="0.55000000000000004">
      <c r="B261" s="67"/>
      <c r="C261" s="67"/>
      <c r="D261" s="9" t="s">
        <v>35</v>
      </c>
      <c r="E261" s="11"/>
      <c r="F261" s="11"/>
      <c r="G261" s="11">
        <f t="shared" si="3"/>
        <v>0</v>
      </c>
      <c r="H261" s="11"/>
    </row>
    <row r="262" spans="2:8" x14ac:dyDescent="0.55000000000000004">
      <c r="B262" s="67"/>
      <c r="C262" s="67"/>
      <c r="D262" s="9" t="s">
        <v>36</v>
      </c>
      <c r="E262" s="11">
        <v>130900</v>
      </c>
      <c r="F262" s="11">
        <v>130900</v>
      </c>
      <c r="G262" s="11">
        <f t="shared" si="3"/>
        <v>0</v>
      </c>
      <c r="H262" s="11"/>
    </row>
    <row r="263" spans="2:8" x14ac:dyDescent="0.55000000000000004">
      <c r="B263" s="67"/>
      <c r="C263" s="67"/>
      <c r="D263" s="9" t="s">
        <v>37</v>
      </c>
      <c r="E263" s="11">
        <f>+E264+E265</f>
        <v>0</v>
      </c>
      <c r="F263" s="11">
        <f>+F264+F265</f>
        <v>0</v>
      </c>
      <c r="G263" s="11">
        <f t="shared" ref="G263:G326" si="4">E263-F263</f>
        <v>0</v>
      </c>
      <c r="H263" s="11"/>
    </row>
    <row r="264" spans="2:8" x14ac:dyDescent="0.55000000000000004">
      <c r="B264" s="67"/>
      <c r="C264" s="67"/>
      <c r="D264" s="9" t="s">
        <v>269</v>
      </c>
      <c r="E264" s="11"/>
      <c r="F264" s="11"/>
      <c r="G264" s="11">
        <f t="shared" si="4"/>
        <v>0</v>
      </c>
      <c r="H264" s="11"/>
    </row>
    <row r="265" spans="2:8" x14ac:dyDescent="0.55000000000000004">
      <c r="B265" s="67"/>
      <c r="C265" s="67"/>
      <c r="D265" s="9" t="s">
        <v>248</v>
      </c>
      <c r="E265" s="11"/>
      <c r="F265" s="11"/>
      <c r="G265" s="11">
        <f t="shared" si="4"/>
        <v>0</v>
      </c>
      <c r="H265" s="11"/>
    </row>
    <row r="266" spans="2:8" x14ac:dyDescent="0.55000000000000004">
      <c r="B266" s="67"/>
      <c r="C266" s="67"/>
      <c r="D266" s="9" t="s">
        <v>38</v>
      </c>
      <c r="E266" s="11">
        <f>+E267+E268+E270+E271</f>
        <v>0</v>
      </c>
      <c r="F266" s="11">
        <f>+F267+F268+F270+F271</f>
        <v>0</v>
      </c>
      <c r="G266" s="11">
        <f t="shared" si="4"/>
        <v>0</v>
      </c>
      <c r="H266" s="11"/>
    </row>
    <row r="267" spans="2:8" x14ac:dyDescent="0.55000000000000004">
      <c r="B267" s="67"/>
      <c r="C267" s="67"/>
      <c r="D267" s="9" t="s">
        <v>270</v>
      </c>
      <c r="E267" s="11"/>
      <c r="F267" s="11"/>
      <c r="G267" s="11">
        <f t="shared" si="4"/>
        <v>0</v>
      </c>
      <c r="H267" s="11"/>
    </row>
    <row r="268" spans="2:8" x14ac:dyDescent="0.55000000000000004">
      <c r="B268" s="67"/>
      <c r="C268" s="67"/>
      <c r="D268" s="9" t="s">
        <v>271</v>
      </c>
      <c r="E268" s="11">
        <f>+E269</f>
        <v>0</v>
      </c>
      <c r="F268" s="11">
        <f>+F269</f>
        <v>0</v>
      </c>
      <c r="G268" s="11">
        <f t="shared" si="4"/>
        <v>0</v>
      </c>
      <c r="H268" s="11"/>
    </row>
    <row r="269" spans="2:8" x14ac:dyDescent="0.55000000000000004">
      <c r="B269" s="67"/>
      <c r="C269" s="67"/>
      <c r="D269" s="9" t="s">
        <v>272</v>
      </c>
      <c r="E269" s="11"/>
      <c r="F269" s="11"/>
      <c r="G269" s="11">
        <f t="shared" si="4"/>
        <v>0</v>
      </c>
      <c r="H269" s="11"/>
    </row>
    <row r="270" spans="2:8" x14ac:dyDescent="0.55000000000000004">
      <c r="B270" s="67"/>
      <c r="C270" s="67"/>
      <c r="D270" s="9" t="s">
        <v>273</v>
      </c>
      <c r="E270" s="11"/>
      <c r="F270" s="11"/>
      <c r="G270" s="11">
        <f t="shared" si="4"/>
        <v>0</v>
      </c>
      <c r="H270" s="11"/>
    </row>
    <row r="271" spans="2:8" x14ac:dyDescent="0.55000000000000004">
      <c r="B271" s="67"/>
      <c r="C271" s="67"/>
      <c r="D271" s="9" t="s">
        <v>274</v>
      </c>
      <c r="E271" s="11"/>
      <c r="F271" s="11"/>
      <c r="G271" s="11">
        <f t="shared" si="4"/>
        <v>0</v>
      </c>
      <c r="H271" s="11"/>
    </row>
    <row r="272" spans="2:8" x14ac:dyDescent="0.55000000000000004">
      <c r="B272" s="67"/>
      <c r="C272" s="68"/>
      <c r="D272" s="13" t="s">
        <v>39</v>
      </c>
      <c r="E272" s="15">
        <f>+E194+E203+E232+E255+E260+E261+E262+E263+E266</f>
        <v>184213400</v>
      </c>
      <c r="F272" s="15">
        <f>+F194+F203+F232+F255+F260+F261+F262+F263+F266</f>
        <v>187758355</v>
      </c>
      <c r="G272" s="15">
        <f t="shared" si="4"/>
        <v>-3544955</v>
      </c>
      <c r="H272" s="15"/>
    </row>
    <row r="273" spans="2:8" x14ac:dyDescent="0.55000000000000004">
      <c r="B273" s="68"/>
      <c r="C273" s="16" t="s">
        <v>40</v>
      </c>
      <c r="D273" s="17"/>
      <c r="E273" s="18">
        <f xml:space="preserve"> +E193 - E272</f>
        <v>-2006100</v>
      </c>
      <c r="F273" s="18">
        <f xml:space="preserve"> +F193 - F272</f>
        <v>-7764553</v>
      </c>
      <c r="G273" s="18">
        <f t="shared" si="4"/>
        <v>5758453</v>
      </c>
      <c r="H273" s="18"/>
    </row>
    <row r="274" spans="2:8" x14ac:dyDescent="0.55000000000000004">
      <c r="B274" s="66" t="s">
        <v>41</v>
      </c>
      <c r="C274" s="66" t="s">
        <v>10</v>
      </c>
      <c r="D274" s="9" t="s">
        <v>42</v>
      </c>
      <c r="E274" s="11">
        <f>+E275+E276</f>
        <v>0</v>
      </c>
      <c r="F274" s="11">
        <f>+F275+F276</f>
        <v>0</v>
      </c>
      <c r="G274" s="11">
        <f t="shared" si="4"/>
        <v>0</v>
      </c>
      <c r="H274" s="11"/>
    </row>
    <row r="275" spans="2:8" x14ac:dyDescent="0.55000000000000004">
      <c r="B275" s="67"/>
      <c r="C275" s="67"/>
      <c r="D275" s="9" t="s">
        <v>275</v>
      </c>
      <c r="E275" s="11"/>
      <c r="F275" s="11"/>
      <c r="G275" s="11">
        <f t="shared" si="4"/>
        <v>0</v>
      </c>
      <c r="H275" s="11"/>
    </row>
    <row r="276" spans="2:8" x14ac:dyDescent="0.55000000000000004">
      <c r="B276" s="67"/>
      <c r="C276" s="67"/>
      <c r="D276" s="9" t="s">
        <v>276</v>
      </c>
      <c r="E276" s="11"/>
      <c r="F276" s="11"/>
      <c r="G276" s="11">
        <f t="shared" si="4"/>
        <v>0</v>
      </c>
      <c r="H276" s="11"/>
    </row>
    <row r="277" spans="2:8" x14ac:dyDescent="0.55000000000000004">
      <c r="B277" s="67"/>
      <c r="C277" s="67"/>
      <c r="D277" s="9" t="s">
        <v>43</v>
      </c>
      <c r="E277" s="11">
        <f>+E278+E279</f>
        <v>0</v>
      </c>
      <c r="F277" s="11">
        <f>+F278+F279</f>
        <v>0</v>
      </c>
      <c r="G277" s="11">
        <f t="shared" si="4"/>
        <v>0</v>
      </c>
      <c r="H277" s="11"/>
    </row>
    <row r="278" spans="2:8" x14ac:dyDescent="0.55000000000000004">
      <c r="B278" s="67"/>
      <c r="C278" s="67"/>
      <c r="D278" s="9" t="s">
        <v>277</v>
      </c>
      <c r="E278" s="11"/>
      <c r="F278" s="11"/>
      <c r="G278" s="11">
        <f t="shared" si="4"/>
        <v>0</v>
      </c>
      <c r="H278" s="11"/>
    </row>
    <row r="279" spans="2:8" x14ac:dyDescent="0.55000000000000004">
      <c r="B279" s="67"/>
      <c r="C279" s="67"/>
      <c r="D279" s="9" t="s">
        <v>278</v>
      </c>
      <c r="E279" s="11"/>
      <c r="F279" s="11"/>
      <c r="G279" s="11">
        <f t="shared" si="4"/>
        <v>0</v>
      </c>
      <c r="H279" s="11"/>
    </row>
    <row r="280" spans="2:8" x14ac:dyDescent="0.55000000000000004">
      <c r="B280" s="67"/>
      <c r="C280" s="67"/>
      <c r="D280" s="9" t="s">
        <v>44</v>
      </c>
      <c r="E280" s="11"/>
      <c r="F280" s="11"/>
      <c r="G280" s="11">
        <f t="shared" si="4"/>
        <v>0</v>
      </c>
      <c r="H280" s="11"/>
    </row>
    <row r="281" spans="2:8" x14ac:dyDescent="0.55000000000000004">
      <c r="B281" s="67"/>
      <c r="C281" s="67"/>
      <c r="D281" s="9" t="s">
        <v>45</v>
      </c>
      <c r="E281" s="11">
        <f>+E282+E283</f>
        <v>0</v>
      </c>
      <c r="F281" s="11">
        <f>+F282+F283</f>
        <v>11845</v>
      </c>
      <c r="G281" s="11">
        <f t="shared" si="4"/>
        <v>-11845</v>
      </c>
      <c r="H281" s="11"/>
    </row>
    <row r="282" spans="2:8" x14ac:dyDescent="0.55000000000000004">
      <c r="B282" s="67"/>
      <c r="C282" s="67"/>
      <c r="D282" s="9" t="s">
        <v>279</v>
      </c>
      <c r="E282" s="11"/>
      <c r="F282" s="11">
        <v>11845</v>
      </c>
      <c r="G282" s="11">
        <f t="shared" si="4"/>
        <v>-11845</v>
      </c>
      <c r="H282" s="11"/>
    </row>
    <row r="283" spans="2:8" x14ac:dyDescent="0.55000000000000004">
      <c r="B283" s="67"/>
      <c r="C283" s="67"/>
      <c r="D283" s="9" t="s">
        <v>280</v>
      </c>
      <c r="E283" s="11"/>
      <c r="F283" s="11"/>
      <c r="G283" s="11">
        <f t="shared" si="4"/>
        <v>0</v>
      </c>
      <c r="H283" s="11"/>
    </row>
    <row r="284" spans="2:8" x14ac:dyDescent="0.55000000000000004">
      <c r="B284" s="67"/>
      <c r="C284" s="67"/>
      <c r="D284" s="9" t="s">
        <v>46</v>
      </c>
      <c r="E284" s="11"/>
      <c r="F284" s="11"/>
      <c r="G284" s="11">
        <f t="shared" si="4"/>
        <v>0</v>
      </c>
      <c r="H284" s="11"/>
    </row>
    <row r="285" spans="2:8" x14ac:dyDescent="0.55000000000000004">
      <c r="B285" s="67"/>
      <c r="C285" s="68"/>
      <c r="D285" s="13" t="s">
        <v>47</v>
      </c>
      <c r="E285" s="15">
        <f>+E274+E277+E280+E281+E284</f>
        <v>0</v>
      </c>
      <c r="F285" s="15">
        <f>+F274+F277+F280+F281+F284</f>
        <v>11845</v>
      </c>
      <c r="G285" s="15">
        <f t="shared" si="4"/>
        <v>-11845</v>
      </c>
      <c r="H285" s="15"/>
    </row>
    <row r="286" spans="2:8" x14ac:dyDescent="0.55000000000000004">
      <c r="B286" s="67"/>
      <c r="C286" s="66" t="s">
        <v>29</v>
      </c>
      <c r="D286" s="9" t="s">
        <v>48</v>
      </c>
      <c r="E286" s="11">
        <v>1100000</v>
      </c>
      <c r="F286" s="11">
        <v>1100000</v>
      </c>
      <c r="G286" s="11">
        <f t="shared" si="4"/>
        <v>0</v>
      </c>
      <c r="H286" s="11"/>
    </row>
    <row r="287" spans="2:8" x14ac:dyDescent="0.55000000000000004">
      <c r="B287" s="67"/>
      <c r="C287" s="67"/>
      <c r="D287" s="9" t="s">
        <v>49</v>
      </c>
      <c r="E287" s="11">
        <f>+E288+E289+E290+E291</f>
        <v>2666200</v>
      </c>
      <c r="F287" s="11">
        <f>+F288+F289+F290+F291</f>
        <v>2911200</v>
      </c>
      <c r="G287" s="11">
        <f t="shared" si="4"/>
        <v>-245000</v>
      </c>
      <c r="H287" s="11"/>
    </row>
    <row r="288" spans="2:8" x14ac:dyDescent="0.55000000000000004">
      <c r="B288" s="67"/>
      <c r="C288" s="67"/>
      <c r="D288" s="9" t="s">
        <v>281</v>
      </c>
      <c r="E288" s="11"/>
      <c r="F288" s="11"/>
      <c r="G288" s="11">
        <f t="shared" si="4"/>
        <v>0</v>
      </c>
      <c r="H288" s="11"/>
    </row>
    <row r="289" spans="2:8" x14ac:dyDescent="0.55000000000000004">
      <c r="B289" s="67"/>
      <c r="C289" s="67"/>
      <c r="D289" s="9" t="s">
        <v>282</v>
      </c>
      <c r="E289" s="11"/>
      <c r="F289" s="11"/>
      <c r="G289" s="11">
        <f t="shared" si="4"/>
        <v>0</v>
      </c>
      <c r="H289" s="11"/>
    </row>
    <row r="290" spans="2:8" x14ac:dyDescent="0.55000000000000004">
      <c r="B290" s="67"/>
      <c r="C290" s="67"/>
      <c r="D290" s="9" t="s">
        <v>283</v>
      </c>
      <c r="E290" s="11"/>
      <c r="F290" s="11"/>
      <c r="G290" s="11">
        <f t="shared" si="4"/>
        <v>0</v>
      </c>
      <c r="H290" s="11"/>
    </row>
    <row r="291" spans="2:8" x14ac:dyDescent="0.55000000000000004">
      <c r="B291" s="67"/>
      <c r="C291" s="67"/>
      <c r="D291" s="9" t="s">
        <v>284</v>
      </c>
      <c r="E291" s="11">
        <v>2666200</v>
      </c>
      <c r="F291" s="11">
        <v>2911200</v>
      </c>
      <c r="G291" s="11">
        <f t="shared" si="4"/>
        <v>-245000</v>
      </c>
      <c r="H291" s="11"/>
    </row>
    <row r="292" spans="2:8" x14ac:dyDescent="0.55000000000000004">
      <c r="B292" s="67"/>
      <c r="C292" s="67"/>
      <c r="D292" s="9" t="s">
        <v>50</v>
      </c>
      <c r="E292" s="11"/>
      <c r="F292" s="11"/>
      <c r="G292" s="11">
        <f t="shared" si="4"/>
        <v>0</v>
      </c>
      <c r="H292" s="11"/>
    </row>
    <row r="293" spans="2:8" x14ac:dyDescent="0.55000000000000004">
      <c r="B293" s="67"/>
      <c r="C293" s="67"/>
      <c r="D293" s="9" t="s">
        <v>51</v>
      </c>
      <c r="E293" s="11"/>
      <c r="F293" s="11"/>
      <c r="G293" s="11">
        <f t="shared" si="4"/>
        <v>0</v>
      </c>
      <c r="H293" s="11"/>
    </row>
    <row r="294" spans="2:8" x14ac:dyDescent="0.55000000000000004">
      <c r="B294" s="67"/>
      <c r="C294" s="67"/>
      <c r="D294" s="9" t="s">
        <v>52</v>
      </c>
      <c r="E294" s="11"/>
      <c r="F294" s="11"/>
      <c r="G294" s="11">
        <f t="shared" si="4"/>
        <v>0</v>
      </c>
      <c r="H294" s="11"/>
    </row>
    <row r="295" spans="2:8" x14ac:dyDescent="0.55000000000000004">
      <c r="B295" s="67"/>
      <c r="C295" s="68"/>
      <c r="D295" s="13" t="s">
        <v>53</v>
      </c>
      <c r="E295" s="15">
        <f>+E286+E287+E292+E293+E294</f>
        <v>3766200</v>
      </c>
      <c r="F295" s="15">
        <f>+F286+F287+F292+F293+F294</f>
        <v>4011200</v>
      </c>
      <c r="G295" s="15">
        <f t="shared" si="4"/>
        <v>-245000</v>
      </c>
      <c r="H295" s="15"/>
    </row>
    <row r="296" spans="2:8" x14ac:dyDescent="0.55000000000000004">
      <c r="B296" s="68"/>
      <c r="C296" s="19" t="s">
        <v>54</v>
      </c>
      <c r="D296" s="17"/>
      <c r="E296" s="18">
        <f xml:space="preserve"> +E285 - E295</f>
        <v>-3766200</v>
      </c>
      <c r="F296" s="18">
        <f xml:space="preserve"> +F285 - F295</f>
        <v>-3999355</v>
      </c>
      <c r="G296" s="18">
        <f t="shared" si="4"/>
        <v>233155</v>
      </c>
      <c r="H296" s="18"/>
    </row>
    <row r="297" spans="2:8" x14ac:dyDescent="0.55000000000000004">
      <c r="B297" s="66" t="s">
        <v>55</v>
      </c>
      <c r="C297" s="66" t="s">
        <v>10</v>
      </c>
      <c r="D297" s="9" t="s">
        <v>56</v>
      </c>
      <c r="E297" s="11"/>
      <c r="F297" s="11"/>
      <c r="G297" s="11">
        <f t="shared" si="4"/>
        <v>0</v>
      </c>
      <c r="H297" s="11"/>
    </row>
    <row r="298" spans="2:8" x14ac:dyDescent="0.55000000000000004">
      <c r="B298" s="67"/>
      <c r="C298" s="67"/>
      <c r="D298" s="9" t="s">
        <v>57</v>
      </c>
      <c r="E298" s="11"/>
      <c r="F298" s="11"/>
      <c r="G298" s="11">
        <f t="shared" si="4"/>
        <v>0</v>
      </c>
      <c r="H298" s="11"/>
    </row>
    <row r="299" spans="2:8" x14ac:dyDescent="0.55000000000000004">
      <c r="B299" s="67"/>
      <c r="C299" s="67"/>
      <c r="D299" s="9" t="s">
        <v>58</v>
      </c>
      <c r="E299" s="11"/>
      <c r="F299" s="11"/>
      <c r="G299" s="11">
        <f t="shared" si="4"/>
        <v>0</v>
      </c>
      <c r="H299" s="11"/>
    </row>
    <row r="300" spans="2:8" x14ac:dyDescent="0.55000000000000004">
      <c r="B300" s="67"/>
      <c r="C300" s="67"/>
      <c r="D300" s="9" t="s">
        <v>59</v>
      </c>
      <c r="E300" s="11"/>
      <c r="F300" s="11"/>
      <c r="G300" s="11">
        <f t="shared" si="4"/>
        <v>0</v>
      </c>
      <c r="H300" s="11"/>
    </row>
    <row r="301" spans="2:8" x14ac:dyDescent="0.55000000000000004">
      <c r="B301" s="67"/>
      <c r="C301" s="67"/>
      <c r="D301" s="9" t="s">
        <v>60</v>
      </c>
      <c r="E301" s="11"/>
      <c r="F301" s="11"/>
      <c r="G301" s="11">
        <f t="shared" si="4"/>
        <v>0</v>
      </c>
      <c r="H301" s="11"/>
    </row>
    <row r="302" spans="2:8" x14ac:dyDescent="0.55000000000000004">
      <c r="B302" s="67"/>
      <c r="C302" s="67"/>
      <c r="D302" s="9" t="s">
        <v>61</v>
      </c>
      <c r="E302" s="11">
        <f>+E303+E304+E305</f>
        <v>2500000</v>
      </c>
      <c r="F302" s="11">
        <f>+F303+F304+F305</f>
        <v>2500000</v>
      </c>
      <c r="G302" s="11">
        <f t="shared" si="4"/>
        <v>0</v>
      </c>
      <c r="H302" s="11"/>
    </row>
    <row r="303" spans="2:8" x14ac:dyDescent="0.55000000000000004">
      <c r="B303" s="67"/>
      <c r="C303" s="67"/>
      <c r="D303" s="9" t="s">
        <v>285</v>
      </c>
      <c r="E303" s="11"/>
      <c r="F303" s="11"/>
      <c r="G303" s="11">
        <f t="shared" si="4"/>
        <v>0</v>
      </c>
      <c r="H303" s="11"/>
    </row>
    <row r="304" spans="2:8" x14ac:dyDescent="0.55000000000000004">
      <c r="B304" s="67"/>
      <c r="C304" s="67"/>
      <c r="D304" s="9" t="s">
        <v>286</v>
      </c>
      <c r="E304" s="11"/>
      <c r="F304" s="11"/>
      <c r="G304" s="11">
        <f t="shared" si="4"/>
        <v>0</v>
      </c>
      <c r="H304" s="11"/>
    </row>
    <row r="305" spans="2:8" x14ac:dyDescent="0.55000000000000004">
      <c r="B305" s="67"/>
      <c r="C305" s="67"/>
      <c r="D305" s="9" t="s">
        <v>287</v>
      </c>
      <c r="E305" s="11">
        <v>2500000</v>
      </c>
      <c r="F305" s="11">
        <v>2500000</v>
      </c>
      <c r="G305" s="11">
        <f t="shared" si="4"/>
        <v>0</v>
      </c>
      <c r="H305" s="11"/>
    </row>
    <row r="306" spans="2:8" x14ac:dyDescent="0.55000000000000004">
      <c r="B306" s="67"/>
      <c r="C306" s="67"/>
      <c r="D306" s="9" t="s">
        <v>84</v>
      </c>
      <c r="E306" s="11"/>
      <c r="F306" s="11"/>
      <c r="G306" s="11">
        <f t="shared" si="4"/>
        <v>0</v>
      </c>
      <c r="H306" s="11"/>
    </row>
    <row r="307" spans="2:8" x14ac:dyDescent="0.55000000000000004">
      <c r="B307" s="67"/>
      <c r="C307" s="67"/>
      <c r="D307" s="9" t="s">
        <v>102</v>
      </c>
      <c r="E307" s="11"/>
      <c r="F307" s="11"/>
      <c r="G307" s="11">
        <f t="shared" si="4"/>
        <v>0</v>
      </c>
      <c r="H307" s="11"/>
    </row>
    <row r="308" spans="2:8" x14ac:dyDescent="0.55000000000000004">
      <c r="B308" s="67"/>
      <c r="C308" s="67"/>
      <c r="D308" s="9" t="s">
        <v>85</v>
      </c>
      <c r="E308" s="11"/>
      <c r="F308" s="11"/>
      <c r="G308" s="11">
        <f t="shared" si="4"/>
        <v>0</v>
      </c>
      <c r="H308" s="11"/>
    </row>
    <row r="309" spans="2:8" x14ac:dyDescent="0.55000000000000004">
      <c r="B309" s="67"/>
      <c r="C309" s="67"/>
      <c r="D309" s="9" t="s">
        <v>103</v>
      </c>
      <c r="E309" s="11"/>
      <c r="F309" s="11"/>
      <c r="G309" s="11">
        <f t="shared" si="4"/>
        <v>0</v>
      </c>
      <c r="H309" s="11"/>
    </row>
    <row r="310" spans="2:8" x14ac:dyDescent="0.55000000000000004">
      <c r="B310" s="67"/>
      <c r="C310" s="67"/>
      <c r="D310" s="9" t="s">
        <v>86</v>
      </c>
      <c r="E310" s="11"/>
      <c r="F310" s="11"/>
      <c r="G310" s="11">
        <f t="shared" si="4"/>
        <v>0</v>
      </c>
      <c r="H310" s="11"/>
    </row>
    <row r="311" spans="2:8" x14ac:dyDescent="0.55000000000000004">
      <c r="B311" s="67"/>
      <c r="C311" s="67"/>
      <c r="D311" s="9" t="s">
        <v>104</v>
      </c>
      <c r="E311" s="11">
        <v>9582000</v>
      </c>
      <c r="F311" s="11">
        <v>9582000</v>
      </c>
      <c r="G311" s="11">
        <f t="shared" si="4"/>
        <v>0</v>
      </c>
      <c r="H311" s="11"/>
    </row>
    <row r="312" spans="2:8" x14ac:dyDescent="0.55000000000000004">
      <c r="B312" s="67"/>
      <c r="C312" s="67"/>
      <c r="D312" s="9" t="s">
        <v>62</v>
      </c>
      <c r="E312" s="11"/>
      <c r="F312" s="11"/>
      <c r="G312" s="11">
        <f t="shared" si="4"/>
        <v>0</v>
      </c>
      <c r="H312" s="11"/>
    </row>
    <row r="313" spans="2:8" x14ac:dyDescent="0.55000000000000004">
      <c r="B313" s="67"/>
      <c r="C313" s="68"/>
      <c r="D313" s="13" t="s">
        <v>63</v>
      </c>
      <c r="E313" s="15">
        <f>+E297+E298+E299+E300+E301+E302+E306+E307+E308+E309+E310+E311+E312</f>
        <v>12082000</v>
      </c>
      <c r="F313" s="15">
        <f>+F297+F298+F299+F300+F301+F302+F306+F307+F308+F309+F310+F311+F312</f>
        <v>12082000</v>
      </c>
      <c r="G313" s="15">
        <f t="shared" si="4"/>
        <v>0</v>
      </c>
      <c r="H313" s="15"/>
    </row>
    <row r="314" spans="2:8" x14ac:dyDescent="0.55000000000000004">
      <c r="B314" s="67"/>
      <c r="C314" s="66" t="s">
        <v>29</v>
      </c>
      <c r="D314" s="9" t="s">
        <v>64</v>
      </c>
      <c r="E314" s="11"/>
      <c r="F314" s="11"/>
      <c r="G314" s="11">
        <f t="shared" si="4"/>
        <v>0</v>
      </c>
      <c r="H314" s="11"/>
    </row>
    <row r="315" spans="2:8" x14ac:dyDescent="0.55000000000000004">
      <c r="B315" s="67"/>
      <c r="C315" s="67"/>
      <c r="D315" s="9" t="s">
        <v>65</v>
      </c>
      <c r="E315" s="11"/>
      <c r="F315" s="11"/>
      <c r="G315" s="11">
        <f t="shared" si="4"/>
        <v>0</v>
      </c>
      <c r="H315" s="11"/>
    </row>
    <row r="316" spans="2:8" x14ac:dyDescent="0.55000000000000004">
      <c r="B316" s="67"/>
      <c r="C316" s="67"/>
      <c r="D316" s="9" t="s">
        <v>66</v>
      </c>
      <c r="E316" s="11"/>
      <c r="F316" s="11"/>
      <c r="G316" s="11">
        <f t="shared" si="4"/>
        <v>0</v>
      </c>
      <c r="H316" s="11"/>
    </row>
    <row r="317" spans="2:8" x14ac:dyDescent="0.55000000000000004">
      <c r="B317" s="67"/>
      <c r="C317" s="67"/>
      <c r="D317" s="9" t="s">
        <v>67</v>
      </c>
      <c r="E317" s="11"/>
      <c r="F317" s="11"/>
      <c r="G317" s="11">
        <f t="shared" si="4"/>
        <v>0</v>
      </c>
      <c r="H317" s="11"/>
    </row>
    <row r="318" spans="2:8" x14ac:dyDescent="0.55000000000000004">
      <c r="B318" s="67"/>
      <c r="C318" s="67"/>
      <c r="D318" s="9" t="s">
        <v>68</v>
      </c>
      <c r="E318" s="11">
        <f>+E319+E320+E321</f>
        <v>706000</v>
      </c>
      <c r="F318" s="11">
        <f>+F319+F320+F321</f>
        <v>724183</v>
      </c>
      <c r="G318" s="11">
        <f t="shared" si="4"/>
        <v>-18183</v>
      </c>
      <c r="H318" s="11"/>
    </row>
    <row r="319" spans="2:8" x14ac:dyDescent="0.55000000000000004">
      <c r="B319" s="67"/>
      <c r="C319" s="67"/>
      <c r="D319" s="9" t="s">
        <v>288</v>
      </c>
      <c r="E319" s="11">
        <v>706000</v>
      </c>
      <c r="F319" s="11">
        <v>724183</v>
      </c>
      <c r="G319" s="11">
        <f t="shared" si="4"/>
        <v>-18183</v>
      </c>
      <c r="H319" s="11"/>
    </row>
    <row r="320" spans="2:8" x14ac:dyDescent="0.55000000000000004">
      <c r="B320" s="67"/>
      <c r="C320" s="67"/>
      <c r="D320" s="9" t="s">
        <v>289</v>
      </c>
      <c r="E320" s="11"/>
      <c r="F320" s="11"/>
      <c r="G320" s="11">
        <f t="shared" si="4"/>
        <v>0</v>
      </c>
      <c r="H320" s="11"/>
    </row>
    <row r="321" spans="2:8" x14ac:dyDescent="0.55000000000000004">
      <c r="B321" s="67"/>
      <c r="C321" s="67"/>
      <c r="D321" s="9" t="s">
        <v>290</v>
      </c>
      <c r="E321" s="11"/>
      <c r="F321" s="11"/>
      <c r="G321" s="11">
        <f t="shared" si="4"/>
        <v>0</v>
      </c>
      <c r="H321" s="11"/>
    </row>
    <row r="322" spans="2:8" x14ac:dyDescent="0.55000000000000004">
      <c r="B322" s="67"/>
      <c r="C322" s="67"/>
      <c r="D322" s="9" t="s">
        <v>87</v>
      </c>
      <c r="E322" s="11"/>
      <c r="F322" s="11"/>
      <c r="G322" s="11">
        <f t="shared" si="4"/>
        <v>0</v>
      </c>
      <c r="H322" s="11"/>
    </row>
    <row r="323" spans="2:8" x14ac:dyDescent="0.55000000000000004">
      <c r="B323" s="67"/>
      <c r="C323" s="67"/>
      <c r="D323" s="9" t="s">
        <v>105</v>
      </c>
      <c r="E323" s="11"/>
      <c r="F323" s="11"/>
      <c r="G323" s="11">
        <f t="shared" si="4"/>
        <v>0</v>
      </c>
      <c r="H323" s="11"/>
    </row>
    <row r="324" spans="2:8" x14ac:dyDescent="0.55000000000000004">
      <c r="B324" s="67"/>
      <c r="C324" s="67"/>
      <c r="D324" s="9" t="s">
        <v>88</v>
      </c>
      <c r="E324" s="11"/>
      <c r="F324" s="11"/>
      <c r="G324" s="11">
        <f t="shared" si="4"/>
        <v>0</v>
      </c>
      <c r="H324" s="11"/>
    </row>
    <row r="325" spans="2:8" x14ac:dyDescent="0.55000000000000004">
      <c r="B325" s="67"/>
      <c r="C325" s="67"/>
      <c r="D325" s="20" t="s">
        <v>106</v>
      </c>
      <c r="E325" s="21"/>
      <c r="F325" s="21"/>
      <c r="G325" s="21">
        <f t="shared" si="4"/>
        <v>0</v>
      </c>
      <c r="H325" s="21"/>
    </row>
    <row r="326" spans="2:8" x14ac:dyDescent="0.55000000000000004">
      <c r="B326" s="67"/>
      <c r="C326" s="67"/>
      <c r="D326" s="20" t="s">
        <v>89</v>
      </c>
      <c r="E326" s="21"/>
      <c r="F326" s="21"/>
      <c r="G326" s="21">
        <f t="shared" si="4"/>
        <v>0</v>
      </c>
      <c r="H326" s="21"/>
    </row>
    <row r="327" spans="2:8" x14ac:dyDescent="0.55000000000000004">
      <c r="B327" s="67"/>
      <c r="C327" s="67"/>
      <c r="D327" s="20" t="s">
        <v>107</v>
      </c>
      <c r="E327" s="21">
        <v>8000000</v>
      </c>
      <c r="F327" s="21">
        <v>8000000</v>
      </c>
      <c r="G327" s="21">
        <f t="shared" ref="G327:G330" si="5">E327-F327</f>
        <v>0</v>
      </c>
      <c r="H327" s="21"/>
    </row>
    <row r="328" spans="2:8" x14ac:dyDescent="0.55000000000000004">
      <c r="B328" s="67"/>
      <c r="C328" s="67"/>
      <c r="D328" s="20" t="s">
        <v>69</v>
      </c>
      <c r="E328" s="21"/>
      <c r="F328" s="21"/>
      <c r="G328" s="21">
        <f t="shared" si="5"/>
        <v>0</v>
      </c>
      <c r="H328" s="21"/>
    </row>
    <row r="329" spans="2:8" x14ac:dyDescent="0.55000000000000004">
      <c r="B329" s="67"/>
      <c r="C329" s="68"/>
      <c r="D329" s="22" t="s">
        <v>70</v>
      </c>
      <c r="E329" s="23">
        <f>+E314+E315+E316+E317+E318+E322+E323+E324+E325+E326+E327+E328</f>
        <v>8706000</v>
      </c>
      <c r="F329" s="23">
        <f>+F314+F315+F316+F317+F318+F322+F323+F324+F325+F326+F327+F328</f>
        <v>8724183</v>
      </c>
      <c r="G329" s="23">
        <f t="shared" si="5"/>
        <v>-18183</v>
      </c>
      <c r="H329" s="23"/>
    </row>
    <row r="330" spans="2:8" x14ac:dyDescent="0.55000000000000004">
      <c r="B330" s="68"/>
      <c r="C330" s="19" t="s">
        <v>71</v>
      </c>
      <c r="D330" s="17"/>
      <c r="E330" s="18">
        <f xml:space="preserve"> +E313 - E329</f>
        <v>3376000</v>
      </c>
      <c r="F330" s="18">
        <f xml:space="preserve"> +F313 - F329</f>
        <v>3357817</v>
      </c>
      <c r="G330" s="18">
        <f t="shared" si="5"/>
        <v>18183</v>
      </c>
      <c r="H330" s="18"/>
    </row>
    <row r="331" spans="2:8" x14ac:dyDescent="0.55000000000000004">
      <c r="B331" s="24" t="s">
        <v>72</v>
      </c>
      <c r="C331" s="25"/>
      <c r="D331" s="26"/>
      <c r="E331" s="27">
        <v>818700</v>
      </c>
      <c r="F331" s="27"/>
      <c r="G331" s="27">
        <f>E331 + E332</f>
        <v>818700</v>
      </c>
      <c r="H331" s="27"/>
    </row>
    <row r="332" spans="2:8" x14ac:dyDescent="0.55000000000000004">
      <c r="B332" s="28"/>
      <c r="C332" s="29"/>
      <c r="D332" s="30"/>
      <c r="E332" s="31"/>
      <c r="F332" s="31"/>
      <c r="G332" s="31"/>
      <c r="H332" s="31"/>
    </row>
    <row r="333" spans="2:8" x14ac:dyDescent="0.55000000000000004">
      <c r="B333" s="19" t="s">
        <v>73</v>
      </c>
      <c r="C333" s="16"/>
      <c r="D333" s="17"/>
      <c r="E333" s="18">
        <f xml:space="preserve"> +E273 +E296 +E330 - (E331 + E332)</f>
        <v>-3215000</v>
      </c>
      <c r="F333" s="18">
        <f xml:space="preserve"> +F273 +F296 +F330 - (F331 + F332)</f>
        <v>-8406091</v>
      </c>
      <c r="G333" s="18">
        <f t="shared" ref="G333:G335" si="6">E333-F333</f>
        <v>5191091</v>
      </c>
      <c r="H333" s="18"/>
    </row>
    <row r="334" spans="2:8" x14ac:dyDescent="0.55000000000000004">
      <c r="B334" s="19" t="s">
        <v>74</v>
      </c>
      <c r="C334" s="16"/>
      <c r="D334" s="17"/>
      <c r="E334" s="18">
        <v>109377610</v>
      </c>
      <c r="F334" s="18">
        <v>109377610</v>
      </c>
      <c r="G334" s="18">
        <f t="shared" si="6"/>
        <v>0</v>
      </c>
      <c r="H334" s="18"/>
    </row>
    <row r="335" spans="2:8" x14ac:dyDescent="0.55000000000000004">
      <c r="B335" s="19" t="s">
        <v>75</v>
      </c>
      <c r="C335" s="16"/>
      <c r="D335" s="17"/>
      <c r="E335" s="18">
        <f xml:space="preserve"> +E333 +E334</f>
        <v>106162610</v>
      </c>
      <c r="F335" s="18">
        <f xml:space="preserve"> +F333 +F334</f>
        <v>100971519</v>
      </c>
      <c r="G335" s="18">
        <f t="shared" si="6"/>
        <v>5191091</v>
      </c>
      <c r="H335" s="18"/>
    </row>
  </sheetData>
  <mergeCells count="12">
    <mergeCell ref="B2:H2"/>
    <mergeCell ref="B3:H3"/>
    <mergeCell ref="B5:D5"/>
    <mergeCell ref="B6:B273"/>
    <mergeCell ref="C6:C193"/>
    <mergeCell ref="C194:C272"/>
    <mergeCell ref="B274:B296"/>
    <mergeCell ref="C274:C285"/>
    <mergeCell ref="C286:C295"/>
    <mergeCell ref="B297:B330"/>
    <mergeCell ref="C297:C313"/>
    <mergeCell ref="C314:C329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0A27B-9293-460D-A0F5-2A60315F7E46}">
  <dimension ref="B1:H335"/>
  <sheetViews>
    <sheetView workbookViewId="0">
      <selection sqref="A1:XFD1048576"/>
    </sheetView>
  </sheetViews>
  <sheetFormatPr defaultRowHeight="18" x14ac:dyDescent="0.55000000000000004"/>
  <cols>
    <col min="1" max="3" width="2.83203125" customWidth="1"/>
    <col min="4" max="4" width="53" customWidth="1"/>
    <col min="5" max="8" width="20.75" customWidth="1"/>
  </cols>
  <sheetData>
    <row r="1" spans="2:8" ht="22" x14ac:dyDescent="0.55000000000000004">
      <c r="B1" s="1"/>
      <c r="C1" s="1"/>
      <c r="D1" s="1"/>
      <c r="E1" s="2"/>
      <c r="F1" s="2"/>
      <c r="G1" s="3"/>
      <c r="H1" s="3" t="s">
        <v>108</v>
      </c>
    </row>
    <row r="2" spans="2:8" ht="22" x14ac:dyDescent="0.55000000000000004">
      <c r="B2" s="69" t="s">
        <v>292</v>
      </c>
      <c r="C2" s="69"/>
      <c r="D2" s="69"/>
      <c r="E2" s="69"/>
      <c r="F2" s="69"/>
      <c r="G2" s="69"/>
      <c r="H2" s="69"/>
    </row>
    <row r="3" spans="2:8" ht="22" x14ac:dyDescent="0.55000000000000004">
      <c r="B3" s="70" t="s">
        <v>2</v>
      </c>
      <c r="C3" s="70"/>
      <c r="D3" s="70"/>
      <c r="E3" s="70"/>
      <c r="F3" s="70"/>
      <c r="G3" s="70"/>
      <c r="H3" s="70"/>
    </row>
    <row r="4" spans="2:8" x14ac:dyDescent="0.55000000000000004">
      <c r="B4" s="4"/>
      <c r="C4" s="4"/>
      <c r="D4" s="4"/>
      <c r="E4" s="4"/>
      <c r="F4" s="2"/>
      <c r="G4" s="2"/>
      <c r="H4" s="4" t="s">
        <v>3</v>
      </c>
    </row>
    <row r="5" spans="2:8" x14ac:dyDescent="0.55000000000000004">
      <c r="B5" s="71" t="s">
        <v>4</v>
      </c>
      <c r="C5" s="71"/>
      <c r="D5" s="71"/>
      <c r="E5" s="5" t="s">
        <v>5</v>
      </c>
      <c r="F5" s="5" t="s">
        <v>6</v>
      </c>
      <c r="G5" s="5" t="s">
        <v>7</v>
      </c>
      <c r="H5" s="5" t="s">
        <v>8</v>
      </c>
    </row>
    <row r="6" spans="2:8" x14ac:dyDescent="0.55000000000000004">
      <c r="B6" s="66" t="s">
        <v>9</v>
      </c>
      <c r="C6" s="66" t="s">
        <v>10</v>
      </c>
      <c r="D6" s="6" t="s">
        <v>11</v>
      </c>
      <c r="E6" s="8">
        <f>+E7+E11+E19+E26+E29+E33+E45+E53</f>
        <v>0</v>
      </c>
      <c r="F6" s="8">
        <f>+F7+F11+F19+F26+F29+F33+F45+F53</f>
        <v>0</v>
      </c>
      <c r="G6" s="8">
        <f>E6-F6</f>
        <v>0</v>
      </c>
      <c r="H6" s="8"/>
    </row>
    <row r="7" spans="2:8" x14ac:dyDescent="0.55000000000000004">
      <c r="B7" s="67"/>
      <c r="C7" s="67"/>
      <c r="D7" s="9" t="s">
        <v>110</v>
      </c>
      <c r="E7" s="11">
        <f>+E8+E9+E10</f>
        <v>0</v>
      </c>
      <c r="F7" s="11">
        <f>+F8+F9+F10</f>
        <v>0</v>
      </c>
      <c r="G7" s="11">
        <f t="shared" ref="G7:G70" si="0">E7-F7</f>
        <v>0</v>
      </c>
      <c r="H7" s="11"/>
    </row>
    <row r="8" spans="2:8" x14ac:dyDescent="0.55000000000000004">
      <c r="B8" s="67"/>
      <c r="C8" s="67"/>
      <c r="D8" s="9" t="s">
        <v>111</v>
      </c>
      <c r="E8" s="11"/>
      <c r="F8" s="11"/>
      <c r="G8" s="11">
        <f t="shared" si="0"/>
        <v>0</v>
      </c>
      <c r="H8" s="11"/>
    </row>
    <row r="9" spans="2:8" x14ac:dyDescent="0.55000000000000004">
      <c r="B9" s="67"/>
      <c r="C9" s="67"/>
      <c r="D9" s="9" t="s">
        <v>112</v>
      </c>
      <c r="E9" s="11"/>
      <c r="F9" s="11"/>
      <c r="G9" s="11">
        <f t="shared" si="0"/>
        <v>0</v>
      </c>
      <c r="H9" s="11"/>
    </row>
    <row r="10" spans="2:8" x14ac:dyDescent="0.55000000000000004">
      <c r="B10" s="67"/>
      <c r="C10" s="67"/>
      <c r="D10" s="9" t="s">
        <v>113</v>
      </c>
      <c r="E10" s="11"/>
      <c r="F10" s="11"/>
      <c r="G10" s="11">
        <f t="shared" si="0"/>
        <v>0</v>
      </c>
      <c r="H10" s="11"/>
    </row>
    <row r="11" spans="2:8" x14ac:dyDescent="0.55000000000000004">
      <c r="B11" s="67"/>
      <c r="C11" s="67"/>
      <c r="D11" s="9" t="s">
        <v>114</v>
      </c>
      <c r="E11" s="11">
        <f>+E12+E13+E14+E15+E16+E17+E18</f>
        <v>0</v>
      </c>
      <c r="F11" s="11">
        <f>+F12+F13+F14+F15+F16+F17+F18</f>
        <v>0</v>
      </c>
      <c r="G11" s="11">
        <f t="shared" si="0"/>
        <v>0</v>
      </c>
      <c r="H11" s="11"/>
    </row>
    <row r="12" spans="2:8" x14ac:dyDescent="0.55000000000000004">
      <c r="B12" s="67"/>
      <c r="C12" s="67"/>
      <c r="D12" s="9" t="s">
        <v>111</v>
      </c>
      <c r="E12" s="11"/>
      <c r="F12" s="11"/>
      <c r="G12" s="11">
        <f t="shared" si="0"/>
        <v>0</v>
      </c>
      <c r="H12" s="11"/>
    </row>
    <row r="13" spans="2:8" x14ac:dyDescent="0.55000000000000004">
      <c r="B13" s="67"/>
      <c r="C13" s="67"/>
      <c r="D13" s="9" t="s">
        <v>115</v>
      </c>
      <c r="E13" s="11"/>
      <c r="F13" s="11"/>
      <c r="G13" s="11">
        <f t="shared" si="0"/>
        <v>0</v>
      </c>
      <c r="H13" s="11"/>
    </row>
    <row r="14" spans="2:8" x14ac:dyDescent="0.55000000000000004">
      <c r="B14" s="67"/>
      <c r="C14" s="67"/>
      <c r="D14" s="9" t="s">
        <v>116</v>
      </c>
      <c r="E14" s="11"/>
      <c r="F14" s="11"/>
      <c r="G14" s="11">
        <f t="shared" si="0"/>
        <v>0</v>
      </c>
      <c r="H14" s="11"/>
    </row>
    <row r="15" spans="2:8" x14ac:dyDescent="0.55000000000000004">
      <c r="B15" s="67"/>
      <c r="C15" s="67"/>
      <c r="D15" s="9" t="s">
        <v>117</v>
      </c>
      <c r="E15" s="11"/>
      <c r="F15" s="11"/>
      <c r="G15" s="11">
        <f t="shared" si="0"/>
        <v>0</v>
      </c>
      <c r="H15" s="11"/>
    </row>
    <row r="16" spans="2:8" x14ac:dyDescent="0.55000000000000004">
      <c r="B16" s="67"/>
      <c r="C16" s="67"/>
      <c r="D16" s="9" t="s">
        <v>118</v>
      </c>
      <c r="E16" s="11"/>
      <c r="F16" s="11"/>
      <c r="G16" s="11">
        <f t="shared" si="0"/>
        <v>0</v>
      </c>
      <c r="H16" s="11"/>
    </row>
    <row r="17" spans="2:8" x14ac:dyDescent="0.55000000000000004">
      <c r="B17" s="67"/>
      <c r="C17" s="67"/>
      <c r="D17" s="9" t="s">
        <v>119</v>
      </c>
      <c r="E17" s="11"/>
      <c r="F17" s="11"/>
      <c r="G17" s="11">
        <f t="shared" si="0"/>
        <v>0</v>
      </c>
      <c r="H17" s="11"/>
    </row>
    <row r="18" spans="2:8" x14ac:dyDescent="0.55000000000000004">
      <c r="B18" s="67"/>
      <c r="C18" s="67"/>
      <c r="D18" s="9" t="s">
        <v>120</v>
      </c>
      <c r="E18" s="11"/>
      <c r="F18" s="11"/>
      <c r="G18" s="11">
        <f t="shared" si="0"/>
        <v>0</v>
      </c>
      <c r="H18" s="11"/>
    </row>
    <row r="19" spans="2:8" x14ac:dyDescent="0.55000000000000004">
      <c r="B19" s="67"/>
      <c r="C19" s="67"/>
      <c r="D19" s="9" t="s">
        <v>121</v>
      </c>
      <c r="E19" s="11">
        <f>+E20+E21+E22+E23+E24+E25</f>
        <v>0</v>
      </c>
      <c r="F19" s="11">
        <f>+F20+F21+F22+F23+F24+F25</f>
        <v>0</v>
      </c>
      <c r="G19" s="11">
        <f t="shared" si="0"/>
        <v>0</v>
      </c>
      <c r="H19" s="11"/>
    </row>
    <row r="20" spans="2:8" x14ac:dyDescent="0.55000000000000004">
      <c r="B20" s="67"/>
      <c r="C20" s="67"/>
      <c r="D20" s="9" t="s">
        <v>111</v>
      </c>
      <c r="E20" s="11"/>
      <c r="F20" s="11"/>
      <c r="G20" s="11">
        <f t="shared" si="0"/>
        <v>0</v>
      </c>
      <c r="H20" s="11"/>
    </row>
    <row r="21" spans="2:8" x14ac:dyDescent="0.55000000000000004">
      <c r="B21" s="67"/>
      <c r="C21" s="67"/>
      <c r="D21" s="9" t="s">
        <v>115</v>
      </c>
      <c r="E21" s="11"/>
      <c r="F21" s="11"/>
      <c r="G21" s="11">
        <f t="shared" si="0"/>
        <v>0</v>
      </c>
      <c r="H21" s="11"/>
    </row>
    <row r="22" spans="2:8" x14ac:dyDescent="0.55000000000000004">
      <c r="B22" s="67"/>
      <c r="C22" s="67"/>
      <c r="D22" s="9" t="s">
        <v>116</v>
      </c>
      <c r="E22" s="11"/>
      <c r="F22" s="11"/>
      <c r="G22" s="11">
        <f t="shared" si="0"/>
        <v>0</v>
      </c>
      <c r="H22" s="11"/>
    </row>
    <row r="23" spans="2:8" x14ac:dyDescent="0.55000000000000004">
      <c r="B23" s="67"/>
      <c r="C23" s="67"/>
      <c r="D23" s="9" t="s">
        <v>117</v>
      </c>
      <c r="E23" s="11"/>
      <c r="F23" s="11"/>
      <c r="G23" s="11">
        <f t="shared" si="0"/>
        <v>0</v>
      </c>
      <c r="H23" s="11"/>
    </row>
    <row r="24" spans="2:8" x14ac:dyDescent="0.55000000000000004">
      <c r="B24" s="67"/>
      <c r="C24" s="67"/>
      <c r="D24" s="9" t="s">
        <v>118</v>
      </c>
      <c r="E24" s="11"/>
      <c r="F24" s="11"/>
      <c r="G24" s="11">
        <f t="shared" si="0"/>
        <v>0</v>
      </c>
      <c r="H24" s="11"/>
    </row>
    <row r="25" spans="2:8" x14ac:dyDescent="0.55000000000000004">
      <c r="B25" s="67"/>
      <c r="C25" s="67"/>
      <c r="D25" s="9" t="s">
        <v>119</v>
      </c>
      <c r="E25" s="11"/>
      <c r="F25" s="11"/>
      <c r="G25" s="11">
        <f t="shared" si="0"/>
        <v>0</v>
      </c>
      <c r="H25" s="11"/>
    </row>
    <row r="26" spans="2:8" x14ac:dyDescent="0.55000000000000004">
      <c r="B26" s="67"/>
      <c r="C26" s="67"/>
      <c r="D26" s="9" t="s">
        <v>122</v>
      </c>
      <c r="E26" s="11">
        <f>+E27+E28</f>
        <v>0</v>
      </c>
      <c r="F26" s="11">
        <f>+F27+F28</f>
        <v>0</v>
      </c>
      <c r="G26" s="11">
        <f t="shared" si="0"/>
        <v>0</v>
      </c>
      <c r="H26" s="11"/>
    </row>
    <row r="27" spans="2:8" x14ac:dyDescent="0.55000000000000004">
      <c r="B27" s="67"/>
      <c r="C27" s="67"/>
      <c r="D27" s="9" t="s">
        <v>123</v>
      </c>
      <c r="E27" s="11"/>
      <c r="F27" s="11"/>
      <c r="G27" s="11">
        <f t="shared" si="0"/>
        <v>0</v>
      </c>
      <c r="H27" s="11"/>
    </row>
    <row r="28" spans="2:8" x14ac:dyDescent="0.55000000000000004">
      <c r="B28" s="67"/>
      <c r="C28" s="67"/>
      <c r="D28" s="9" t="s">
        <v>124</v>
      </c>
      <c r="E28" s="11"/>
      <c r="F28" s="11"/>
      <c r="G28" s="11">
        <f t="shared" si="0"/>
        <v>0</v>
      </c>
      <c r="H28" s="11"/>
    </row>
    <row r="29" spans="2:8" x14ac:dyDescent="0.55000000000000004">
      <c r="B29" s="67"/>
      <c r="C29" s="67"/>
      <c r="D29" s="9" t="s">
        <v>125</v>
      </c>
      <c r="E29" s="11">
        <f>+E30+E31+E32</f>
        <v>0</v>
      </c>
      <c r="F29" s="11">
        <f>+F30+F31+F32</f>
        <v>0</v>
      </c>
      <c r="G29" s="11">
        <f t="shared" si="0"/>
        <v>0</v>
      </c>
      <c r="H29" s="11"/>
    </row>
    <row r="30" spans="2:8" x14ac:dyDescent="0.55000000000000004">
      <c r="B30" s="67"/>
      <c r="C30" s="67"/>
      <c r="D30" s="9" t="s">
        <v>126</v>
      </c>
      <c r="E30" s="11"/>
      <c r="F30" s="11"/>
      <c r="G30" s="11">
        <f t="shared" si="0"/>
        <v>0</v>
      </c>
      <c r="H30" s="11"/>
    </row>
    <row r="31" spans="2:8" x14ac:dyDescent="0.55000000000000004">
      <c r="B31" s="67"/>
      <c r="C31" s="67"/>
      <c r="D31" s="9" t="s">
        <v>127</v>
      </c>
      <c r="E31" s="11"/>
      <c r="F31" s="11"/>
      <c r="G31" s="11">
        <f t="shared" si="0"/>
        <v>0</v>
      </c>
      <c r="H31" s="11"/>
    </row>
    <row r="32" spans="2:8" x14ac:dyDescent="0.55000000000000004">
      <c r="B32" s="67"/>
      <c r="C32" s="67"/>
      <c r="D32" s="9" t="s">
        <v>128</v>
      </c>
      <c r="E32" s="11"/>
      <c r="F32" s="11"/>
      <c r="G32" s="11">
        <f t="shared" si="0"/>
        <v>0</v>
      </c>
      <c r="H32" s="11"/>
    </row>
    <row r="33" spans="2:8" x14ac:dyDescent="0.55000000000000004">
      <c r="B33" s="67"/>
      <c r="C33" s="67"/>
      <c r="D33" s="9" t="s">
        <v>129</v>
      </c>
      <c r="E33" s="11">
        <f>+E34+E35+E36+E37+E38+E39+E40+E41+E42+E43+E44</f>
        <v>0</v>
      </c>
      <c r="F33" s="11">
        <f>+F34+F35+F36+F37+F38+F39+F40+F41+F42+F43+F44</f>
        <v>0</v>
      </c>
      <c r="G33" s="11">
        <f t="shared" si="0"/>
        <v>0</v>
      </c>
      <c r="H33" s="11"/>
    </row>
    <row r="34" spans="2:8" x14ac:dyDescent="0.55000000000000004">
      <c r="B34" s="67"/>
      <c r="C34" s="67"/>
      <c r="D34" s="9" t="s">
        <v>130</v>
      </c>
      <c r="E34" s="11"/>
      <c r="F34" s="11"/>
      <c r="G34" s="11">
        <f t="shared" si="0"/>
        <v>0</v>
      </c>
      <c r="H34" s="11"/>
    </row>
    <row r="35" spans="2:8" x14ac:dyDescent="0.55000000000000004">
      <c r="B35" s="67"/>
      <c r="C35" s="67"/>
      <c r="D35" s="9" t="s">
        <v>131</v>
      </c>
      <c r="E35" s="11"/>
      <c r="F35" s="11"/>
      <c r="G35" s="11">
        <f t="shared" si="0"/>
        <v>0</v>
      </c>
      <c r="H35" s="11"/>
    </row>
    <row r="36" spans="2:8" x14ac:dyDescent="0.55000000000000004">
      <c r="B36" s="67"/>
      <c r="C36" s="67"/>
      <c r="D36" s="9" t="s">
        <v>132</v>
      </c>
      <c r="E36" s="11"/>
      <c r="F36" s="11"/>
      <c r="G36" s="11">
        <f t="shared" si="0"/>
        <v>0</v>
      </c>
      <c r="H36" s="11"/>
    </row>
    <row r="37" spans="2:8" x14ac:dyDescent="0.55000000000000004">
      <c r="B37" s="67"/>
      <c r="C37" s="67"/>
      <c r="D37" s="9" t="s">
        <v>133</v>
      </c>
      <c r="E37" s="11"/>
      <c r="F37" s="11"/>
      <c r="G37" s="11">
        <f t="shared" si="0"/>
        <v>0</v>
      </c>
      <c r="H37" s="11"/>
    </row>
    <row r="38" spans="2:8" x14ac:dyDescent="0.55000000000000004">
      <c r="B38" s="67"/>
      <c r="C38" s="67"/>
      <c r="D38" s="9" t="s">
        <v>134</v>
      </c>
      <c r="E38" s="11"/>
      <c r="F38" s="11"/>
      <c r="G38" s="11">
        <f t="shared" si="0"/>
        <v>0</v>
      </c>
      <c r="H38" s="11"/>
    </row>
    <row r="39" spans="2:8" x14ac:dyDescent="0.55000000000000004">
      <c r="B39" s="67"/>
      <c r="C39" s="67"/>
      <c r="D39" s="9" t="s">
        <v>135</v>
      </c>
      <c r="E39" s="11"/>
      <c r="F39" s="11"/>
      <c r="G39" s="11">
        <f t="shared" si="0"/>
        <v>0</v>
      </c>
      <c r="H39" s="11"/>
    </row>
    <row r="40" spans="2:8" x14ac:dyDescent="0.55000000000000004">
      <c r="B40" s="67"/>
      <c r="C40" s="67"/>
      <c r="D40" s="9" t="s">
        <v>136</v>
      </c>
      <c r="E40" s="11"/>
      <c r="F40" s="11"/>
      <c r="G40" s="11">
        <f t="shared" si="0"/>
        <v>0</v>
      </c>
      <c r="H40" s="11"/>
    </row>
    <row r="41" spans="2:8" x14ac:dyDescent="0.55000000000000004">
      <c r="B41" s="67"/>
      <c r="C41" s="67"/>
      <c r="D41" s="9" t="s">
        <v>137</v>
      </c>
      <c r="E41" s="11"/>
      <c r="F41" s="11"/>
      <c r="G41" s="11">
        <f t="shared" si="0"/>
        <v>0</v>
      </c>
      <c r="H41" s="11"/>
    </row>
    <row r="42" spans="2:8" x14ac:dyDescent="0.55000000000000004">
      <c r="B42" s="67"/>
      <c r="C42" s="67"/>
      <c r="D42" s="9" t="s">
        <v>138</v>
      </c>
      <c r="E42" s="11"/>
      <c r="F42" s="11"/>
      <c r="G42" s="11">
        <f t="shared" si="0"/>
        <v>0</v>
      </c>
      <c r="H42" s="11"/>
    </row>
    <row r="43" spans="2:8" x14ac:dyDescent="0.55000000000000004">
      <c r="B43" s="67"/>
      <c r="C43" s="67"/>
      <c r="D43" s="9" t="s">
        <v>139</v>
      </c>
      <c r="E43" s="11"/>
      <c r="F43" s="11"/>
      <c r="G43" s="11">
        <f t="shared" si="0"/>
        <v>0</v>
      </c>
      <c r="H43" s="11"/>
    </row>
    <row r="44" spans="2:8" x14ac:dyDescent="0.55000000000000004">
      <c r="B44" s="67"/>
      <c r="C44" s="67"/>
      <c r="D44" s="9" t="s">
        <v>140</v>
      </c>
      <c r="E44" s="11"/>
      <c r="F44" s="11"/>
      <c r="G44" s="11">
        <f t="shared" si="0"/>
        <v>0</v>
      </c>
      <c r="H44" s="11"/>
    </row>
    <row r="45" spans="2:8" x14ac:dyDescent="0.55000000000000004">
      <c r="B45" s="67"/>
      <c r="C45" s="67"/>
      <c r="D45" s="9" t="s">
        <v>141</v>
      </c>
      <c r="E45" s="11">
        <f>+E46+E47+E48+E49+E50+E51+E52</f>
        <v>0</v>
      </c>
      <c r="F45" s="11">
        <f>+F46+F47+F48+F49+F50+F51+F52</f>
        <v>0</v>
      </c>
      <c r="G45" s="11">
        <f t="shared" si="0"/>
        <v>0</v>
      </c>
      <c r="H45" s="11"/>
    </row>
    <row r="46" spans="2:8" x14ac:dyDescent="0.55000000000000004">
      <c r="B46" s="67"/>
      <c r="C46" s="67"/>
      <c r="D46" s="9" t="s">
        <v>142</v>
      </c>
      <c r="E46" s="11"/>
      <c r="F46" s="11"/>
      <c r="G46" s="11">
        <f t="shared" si="0"/>
        <v>0</v>
      </c>
      <c r="H46" s="11"/>
    </row>
    <row r="47" spans="2:8" x14ac:dyDescent="0.55000000000000004">
      <c r="B47" s="67"/>
      <c r="C47" s="67"/>
      <c r="D47" s="9" t="s">
        <v>143</v>
      </c>
      <c r="E47" s="11"/>
      <c r="F47" s="11"/>
      <c r="G47" s="11">
        <f t="shared" si="0"/>
        <v>0</v>
      </c>
      <c r="H47" s="11"/>
    </row>
    <row r="48" spans="2:8" x14ac:dyDescent="0.55000000000000004">
      <c r="B48" s="67"/>
      <c r="C48" s="67"/>
      <c r="D48" s="9" t="s">
        <v>144</v>
      </c>
      <c r="E48" s="11"/>
      <c r="F48" s="11"/>
      <c r="G48" s="11">
        <f t="shared" si="0"/>
        <v>0</v>
      </c>
      <c r="H48" s="11"/>
    </row>
    <row r="49" spans="2:8" x14ac:dyDescent="0.55000000000000004">
      <c r="B49" s="67"/>
      <c r="C49" s="67"/>
      <c r="D49" s="9" t="s">
        <v>145</v>
      </c>
      <c r="E49" s="11"/>
      <c r="F49" s="11"/>
      <c r="G49" s="11">
        <f t="shared" si="0"/>
        <v>0</v>
      </c>
      <c r="H49" s="11"/>
    </row>
    <row r="50" spans="2:8" x14ac:dyDescent="0.55000000000000004">
      <c r="B50" s="67"/>
      <c r="C50" s="67"/>
      <c r="D50" s="9" t="s">
        <v>146</v>
      </c>
      <c r="E50" s="11"/>
      <c r="F50" s="11"/>
      <c r="G50" s="11">
        <f t="shared" si="0"/>
        <v>0</v>
      </c>
      <c r="H50" s="11"/>
    </row>
    <row r="51" spans="2:8" x14ac:dyDescent="0.55000000000000004">
      <c r="B51" s="67"/>
      <c r="C51" s="67"/>
      <c r="D51" s="9" t="s">
        <v>147</v>
      </c>
      <c r="E51" s="11"/>
      <c r="F51" s="11"/>
      <c r="G51" s="11">
        <f t="shared" si="0"/>
        <v>0</v>
      </c>
      <c r="H51" s="11"/>
    </row>
    <row r="52" spans="2:8" x14ac:dyDescent="0.55000000000000004">
      <c r="B52" s="67"/>
      <c r="C52" s="67"/>
      <c r="D52" s="9" t="s">
        <v>148</v>
      </c>
      <c r="E52" s="11"/>
      <c r="F52" s="11"/>
      <c r="G52" s="11">
        <f t="shared" si="0"/>
        <v>0</v>
      </c>
      <c r="H52" s="11"/>
    </row>
    <row r="53" spans="2:8" x14ac:dyDescent="0.55000000000000004">
      <c r="B53" s="67"/>
      <c r="C53" s="67"/>
      <c r="D53" s="9" t="s">
        <v>149</v>
      </c>
      <c r="E53" s="11"/>
      <c r="F53" s="11"/>
      <c r="G53" s="11">
        <f t="shared" si="0"/>
        <v>0</v>
      </c>
      <c r="H53" s="11"/>
    </row>
    <row r="54" spans="2:8" x14ac:dyDescent="0.55000000000000004">
      <c r="B54" s="67"/>
      <c r="C54" s="67"/>
      <c r="D54" s="9" t="s">
        <v>12</v>
      </c>
      <c r="E54" s="11">
        <f>+E55+E60+E66</f>
        <v>0</v>
      </c>
      <c r="F54" s="11">
        <f>+F55+F60+F66</f>
        <v>0</v>
      </c>
      <c r="G54" s="11">
        <f t="shared" si="0"/>
        <v>0</v>
      </c>
      <c r="H54" s="11"/>
    </row>
    <row r="55" spans="2:8" x14ac:dyDescent="0.55000000000000004">
      <c r="B55" s="67"/>
      <c r="C55" s="67"/>
      <c r="D55" s="9" t="s">
        <v>150</v>
      </c>
      <c r="E55" s="11">
        <f>+E56+E57+E58+E59</f>
        <v>0</v>
      </c>
      <c r="F55" s="11">
        <f>+F56+F57+F58+F59</f>
        <v>0</v>
      </c>
      <c r="G55" s="11">
        <f t="shared" si="0"/>
        <v>0</v>
      </c>
      <c r="H55" s="11"/>
    </row>
    <row r="56" spans="2:8" x14ac:dyDescent="0.55000000000000004">
      <c r="B56" s="67"/>
      <c r="C56" s="67"/>
      <c r="D56" s="9" t="s">
        <v>151</v>
      </c>
      <c r="E56" s="11"/>
      <c r="F56" s="11"/>
      <c r="G56" s="11">
        <f t="shared" si="0"/>
        <v>0</v>
      </c>
      <c r="H56" s="11"/>
    </row>
    <row r="57" spans="2:8" x14ac:dyDescent="0.55000000000000004">
      <c r="B57" s="67"/>
      <c r="C57" s="67"/>
      <c r="D57" s="9" t="s">
        <v>126</v>
      </c>
      <c r="E57" s="11"/>
      <c r="F57" s="11"/>
      <c r="G57" s="11">
        <f t="shared" si="0"/>
        <v>0</v>
      </c>
      <c r="H57" s="11"/>
    </row>
    <row r="58" spans="2:8" x14ac:dyDescent="0.55000000000000004">
      <c r="B58" s="67"/>
      <c r="C58" s="67"/>
      <c r="D58" s="9" t="s">
        <v>140</v>
      </c>
      <c r="E58" s="11"/>
      <c r="F58" s="11"/>
      <c r="G58" s="11">
        <f t="shared" si="0"/>
        <v>0</v>
      </c>
      <c r="H58" s="11"/>
    </row>
    <row r="59" spans="2:8" x14ac:dyDescent="0.55000000000000004">
      <c r="B59" s="67"/>
      <c r="C59" s="67"/>
      <c r="D59" s="9" t="s">
        <v>148</v>
      </c>
      <c r="E59" s="11"/>
      <c r="F59" s="11"/>
      <c r="G59" s="11">
        <f t="shared" si="0"/>
        <v>0</v>
      </c>
      <c r="H59" s="11"/>
    </row>
    <row r="60" spans="2:8" x14ac:dyDescent="0.55000000000000004">
      <c r="B60" s="67"/>
      <c r="C60" s="67"/>
      <c r="D60" s="9" t="s">
        <v>152</v>
      </c>
      <c r="E60" s="11">
        <f>+E61+E62+E63+E64+E65</f>
        <v>0</v>
      </c>
      <c r="F60" s="11">
        <f>+F61+F62+F63+F64+F65</f>
        <v>0</v>
      </c>
      <c r="G60" s="11">
        <f t="shared" si="0"/>
        <v>0</v>
      </c>
      <c r="H60" s="11"/>
    </row>
    <row r="61" spans="2:8" x14ac:dyDescent="0.55000000000000004">
      <c r="B61" s="67"/>
      <c r="C61" s="67"/>
      <c r="D61" s="9" t="s">
        <v>153</v>
      </c>
      <c r="E61" s="11"/>
      <c r="F61" s="11"/>
      <c r="G61" s="11">
        <f t="shared" si="0"/>
        <v>0</v>
      </c>
      <c r="H61" s="11"/>
    </row>
    <row r="62" spans="2:8" x14ac:dyDescent="0.55000000000000004">
      <c r="B62" s="67"/>
      <c r="C62" s="67"/>
      <c r="D62" s="9" t="s">
        <v>140</v>
      </c>
      <c r="E62" s="11"/>
      <c r="F62" s="11"/>
      <c r="G62" s="11">
        <f t="shared" si="0"/>
        <v>0</v>
      </c>
      <c r="H62" s="11"/>
    </row>
    <row r="63" spans="2:8" x14ac:dyDescent="0.55000000000000004">
      <c r="B63" s="67"/>
      <c r="C63" s="67"/>
      <c r="D63" s="9" t="s">
        <v>142</v>
      </c>
      <c r="E63" s="11"/>
      <c r="F63" s="11"/>
      <c r="G63" s="11">
        <f t="shared" si="0"/>
        <v>0</v>
      </c>
      <c r="H63" s="11"/>
    </row>
    <row r="64" spans="2:8" x14ac:dyDescent="0.55000000000000004">
      <c r="B64" s="67"/>
      <c r="C64" s="67"/>
      <c r="D64" s="9" t="s">
        <v>143</v>
      </c>
      <c r="E64" s="11"/>
      <c r="F64" s="11"/>
      <c r="G64" s="11">
        <f t="shared" si="0"/>
        <v>0</v>
      </c>
      <c r="H64" s="11"/>
    </row>
    <row r="65" spans="2:8" x14ac:dyDescent="0.55000000000000004">
      <c r="B65" s="67"/>
      <c r="C65" s="67"/>
      <c r="D65" s="9" t="s">
        <v>148</v>
      </c>
      <c r="E65" s="11"/>
      <c r="F65" s="11"/>
      <c r="G65" s="11">
        <f t="shared" si="0"/>
        <v>0</v>
      </c>
      <c r="H65" s="11"/>
    </row>
    <row r="66" spans="2:8" x14ac:dyDescent="0.55000000000000004">
      <c r="B66" s="67"/>
      <c r="C66" s="67"/>
      <c r="D66" s="9" t="s">
        <v>141</v>
      </c>
      <c r="E66" s="11">
        <f>+E67+E68+E69</f>
        <v>0</v>
      </c>
      <c r="F66" s="11">
        <f>+F67+F68+F69</f>
        <v>0</v>
      </c>
      <c r="G66" s="11">
        <f t="shared" si="0"/>
        <v>0</v>
      </c>
      <c r="H66" s="11"/>
    </row>
    <row r="67" spans="2:8" x14ac:dyDescent="0.55000000000000004">
      <c r="B67" s="67"/>
      <c r="C67" s="67"/>
      <c r="D67" s="9" t="s">
        <v>153</v>
      </c>
      <c r="E67" s="11"/>
      <c r="F67" s="11"/>
      <c r="G67" s="11">
        <f t="shared" si="0"/>
        <v>0</v>
      </c>
      <c r="H67" s="11"/>
    </row>
    <row r="68" spans="2:8" x14ac:dyDescent="0.55000000000000004">
      <c r="B68" s="67"/>
      <c r="C68" s="67"/>
      <c r="D68" s="9" t="s">
        <v>140</v>
      </c>
      <c r="E68" s="11"/>
      <c r="F68" s="11"/>
      <c r="G68" s="11">
        <f t="shared" si="0"/>
        <v>0</v>
      </c>
      <c r="H68" s="11"/>
    </row>
    <row r="69" spans="2:8" x14ac:dyDescent="0.55000000000000004">
      <c r="B69" s="67"/>
      <c r="C69" s="67"/>
      <c r="D69" s="9" t="s">
        <v>148</v>
      </c>
      <c r="E69" s="11"/>
      <c r="F69" s="11"/>
      <c r="G69" s="11">
        <f t="shared" si="0"/>
        <v>0</v>
      </c>
      <c r="H69" s="11"/>
    </row>
    <row r="70" spans="2:8" x14ac:dyDescent="0.55000000000000004">
      <c r="B70" s="67"/>
      <c r="C70" s="67"/>
      <c r="D70" s="9" t="s">
        <v>13</v>
      </c>
      <c r="E70" s="11">
        <f>+E71+E74+E75</f>
        <v>0</v>
      </c>
      <c r="F70" s="11">
        <f>+F71+F74+F75</f>
        <v>0</v>
      </c>
      <c r="G70" s="11">
        <f t="shared" si="0"/>
        <v>0</v>
      </c>
      <c r="H70" s="11"/>
    </row>
    <row r="71" spans="2:8" x14ac:dyDescent="0.55000000000000004">
      <c r="B71" s="67"/>
      <c r="C71" s="67"/>
      <c r="D71" s="9" t="s">
        <v>154</v>
      </c>
      <c r="E71" s="11">
        <f>+E72+E73</f>
        <v>0</v>
      </c>
      <c r="F71" s="11">
        <f>+F72+F73</f>
        <v>0</v>
      </c>
      <c r="G71" s="11">
        <f t="shared" ref="G71:G134" si="1">E71-F71</f>
        <v>0</v>
      </c>
      <c r="H71" s="11"/>
    </row>
    <row r="72" spans="2:8" x14ac:dyDescent="0.55000000000000004">
      <c r="B72" s="67"/>
      <c r="C72" s="67"/>
      <c r="D72" s="9" t="s">
        <v>151</v>
      </c>
      <c r="E72" s="11"/>
      <c r="F72" s="11"/>
      <c r="G72" s="11">
        <f t="shared" si="1"/>
        <v>0</v>
      </c>
      <c r="H72" s="11"/>
    </row>
    <row r="73" spans="2:8" x14ac:dyDescent="0.55000000000000004">
      <c r="B73" s="67"/>
      <c r="C73" s="67"/>
      <c r="D73" s="9" t="s">
        <v>126</v>
      </c>
      <c r="E73" s="11"/>
      <c r="F73" s="11"/>
      <c r="G73" s="11">
        <f t="shared" si="1"/>
        <v>0</v>
      </c>
      <c r="H73" s="11"/>
    </row>
    <row r="74" spans="2:8" x14ac:dyDescent="0.55000000000000004">
      <c r="B74" s="67"/>
      <c r="C74" s="67"/>
      <c r="D74" s="9" t="s">
        <v>155</v>
      </c>
      <c r="E74" s="11"/>
      <c r="F74" s="11"/>
      <c r="G74" s="11">
        <f t="shared" si="1"/>
        <v>0</v>
      </c>
      <c r="H74" s="11"/>
    </row>
    <row r="75" spans="2:8" x14ac:dyDescent="0.55000000000000004">
      <c r="B75" s="67"/>
      <c r="C75" s="67"/>
      <c r="D75" s="9" t="s">
        <v>141</v>
      </c>
      <c r="E75" s="11">
        <f>+E76+E77+E78+E79+E80</f>
        <v>0</v>
      </c>
      <c r="F75" s="11">
        <f>+F76+F77+F78+F79+F80</f>
        <v>0</v>
      </c>
      <c r="G75" s="11">
        <f t="shared" si="1"/>
        <v>0</v>
      </c>
      <c r="H75" s="11"/>
    </row>
    <row r="76" spans="2:8" x14ac:dyDescent="0.55000000000000004">
      <c r="B76" s="67"/>
      <c r="C76" s="67"/>
      <c r="D76" s="9" t="s">
        <v>142</v>
      </c>
      <c r="E76" s="11"/>
      <c r="F76" s="11"/>
      <c r="G76" s="11">
        <f t="shared" si="1"/>
        <v>0</v>
      </c>
      <c r="H76" s="11"/>
    </row>
    <row r="77" spans="2:8" x14ac:dyDescent="0.55000000000000004">
      <c r="B77" s="67"/>
      <c r="C77" s="67"/>
      <c r="D77" s="9" t="s">
        <v>143</v>
      </c>
      <c r="E77" s="11"/>
      <c r="F77" s="11"/>
      <c r="G77" s="11">
        <f t="shared" si="1"/>
        <v>0</v>
      </c>
      <c r="H77" s="11"/>
    </row>
    <row r="78" spans="2:8" x14ac:dyDescent="0.55000000000000004">
      <c r="B78" s="67"/>
      <c r="C78" s="67"/>
      <c r="D78" s="9" t="s">
        <v>146</v>
      </c>
      <c r="E78" s="11"/>
      <c r="F78" s="11"/>
      <c r="G78" s="11">
        <f t="shared" si="1"/>
        <v>0</v>
      </c>
      <c r="H78" s="11"/>
    </row>
    <row r="79" spans="2:8" x14ac:dyDescent="0.55000000000000004">
      <c r="B79" s="67"/>
      <c r="C79" s="67"/>
      <c r="D79" s="9" t="s">
        <v>147</v>
      </c>
      <c r="E79" s="11"/>
      <c r="F79" s="11"/>
      <c r="G79" s="11">
        <f t="shared" si="1"/>
        <v>0</v>
      </c>
      <c r="H79" s="11"/>
    </row>
    <row r="80" spans="2:8" x14ac:dyDescent="0.55000000000000004">
      <c r="B80" s="67"/>
      <c r="C80" s="67"/>
      <c r="D80" s="9" t="s">
        <v>148</v>
      </c>
      <c r="E80" s="11"/>
      <c r="F80" s="11"/>
      <c r="G80" s="11">
        <f t="shared" si="1"/>
        <v>0</v>
      </c>
      <c r="H80" s="11"/>
    </row>
    <row r="81" spans="2:8" x14ac:dyDescent="0.55000000000000004">
      <c r="B81" s="67"/>
      <c r="C81" s="67"/>
      <c r="D81" s="9" t="s">
        <v>14</v>
      </c>
      <c r="E81" s="11">
        <f>+E82+E85+E88+E91+E94+E95+E99+E100</f>
        <v>0</v>
      </c>
      <c r="F81" s="11">
        <f>+F82+F85+F88+F91+F94+F95+F99+F100</f>
        <v>0</v>
      </c>
      <c r="G81" s="11">
        <f t="shared" si="1"/>
        <v>0</v>
      </c>
      <c r="H81" s="11"/>
    </row>
    <row r="82" spans="2:8" x14ac:dyDescent="0.55000000000000004">
      <c r="B82" s="67"/>
      <c r="C82" s="67"/>
      <c r="D82" s="9" t="s">
        <v>156</v>
      </c>
      <c r="E82" s="11">
        <f>+E83+E84</f>
        <v>0</v>
      </c>
      <c r="F82" s="11">
        <f>+F83+F84</f>
        <v>0</v>
      </c>
      <c r="G82" s="11">
        <f t="shared" si="1"/>
        <v>0</v>
      </c>
      <c r="H82" s="11"/>
    </row>
    <row r="83" spans="2:8" x14ac:dyDescent="0.55000000000000004">
      <c r="B83" s="67"/>
      <c r="C83" s="67"/>
      <c r="D83" s="9" t="s">
        <v>157</v>
      </c>
      <c r="E83" s="11"/>
      <c r="F83" s="11"/>
      <c r="G83" s="11">
        <f t="shared" si="1"/>
        <v>0</v>
      </c>
      <c r="H83" s="11"/>
    </row>
    <row r="84" spans="2:8" x14ac:dyDescent="0.55000000000000004">
      <c r="B84" s="67"/>
      <c r="C84" s="67"/>
      <c r="D84" s="9" t="s">
        <v>120</v>
      </c>
      <c r="E84" s="11"/>
      <c r="F84" s="11"/>
      <c r="G84" s="11">
        <f t="shared" si="1"/>
        <v>0</v>
      </c>
      <c r="H84" s="11"/>
    </row>
    <row r="85" spans="2:8" x14ac:dyDescent="0.55000000000000004">
      <c r="B85" s="67"/>
      <c r="C85" s="67"/>
      <c r="D85" s="9" t="s">
        <v>158</v>
      </c>
      <c r="E85" s="11">
        <f>+E86+E87</f>
        <v>0</v>
      </c>
      <c r="F85" s="11">
        <f>+F86+F87</f>
        <v>0</v>
      </c>
      <c r="G85" s="11">
        <f t="shared" si="1"/>
        <v>0</v>
      </c>
      <c r="H85" s="11"/>
    </row>
    <row r="86" spans="2:8" x14ac:dyDescent="0.55000000000000004">
      <c r="B86" s="67"/>
      <c r="C86" s="67"/>
      <c r="D86" s="9" t="s">
        <v>159</v>
      </c>
      <c r="E86" s="11"/>
      <c r="F86" s="11"/>
      <c r="G86" s="11">
        <f t="shared" si="1"/>
        <v>0</v>
      </c>
      <c r="H86" s="11"/>
    </row>
    <row r="87" spans="2:8" x14ac:dyDescent="0.55000000000000004">
      <c r="B87" s="67"/>
      <c r="C87" s="67"/>
      <c r="D87" s="9" t="s">
        <v>120</v>
      </c>
      <c r="E87" s="11"/>
      <c r="F87" s="11"/>
      <c r="G87" s="11">
        <f t="shared" si="1"/>
        <v>0</v>
      </c>
      <c r="H87" s="11"/>
    </row>
    <row r="88" spans="2:8" x14ac:dyDescent="0.55000000000000004">
      <c r="B88" s="67"/>
      <c r="C88" s="67"/>
      <c r="D88" s="9" t="s">
        <v>160</v>
      </c>
      <c r="E88" s="11">
        <f>+E89+E90</f>
        <v>0</v>
      </c>
      <c r="F88" s="11">
        <f>+F89+F90</f>
        <v>0</v>
      </c>
      <c r="G88" s="11">
        <f t="shared" si="1"/>
        <v>0</v>
      </c>
      <c r="H88" s="11"/>
    </row>
    <row r="89" spans="2:8" x14ac:dyDescent="0.55000000000000004">
      <c r="B89" s="67"/>
      <c r="C89" s="67"/>
      <c r="D89" s="9" t="s">
        <v>161</v>
      </c>
      <c r="E89" s="11"/>
      <c r="F89" s="11"/>
      <c r="G89" s="11">
        <f t="shared" si="1"/>
        <v>0</v>
      </c>
      <c r="H89" s="11"/>
    </row>
    <row r="90" spans="2:8" x14ac:dyDescent="0.55000000000000004">
      <c r="B90" s="67"/>
      <c r="C90" s="67"/>
      <c r="D90" s="9" t="s">
        <v>120</v>
      </c>
      <c r="E90" s="11"/>
      <c r="F90" s="11"/>
      <c r="G90" s="11">
        <f t="shared" si="1"/>
        <v>0</v>
      </c>
      <c r="H90" s="11"/>
    </row>
    <row r="91" spans="2:8" x14ac:dyDescent="0.55000000000000004">
      <c r="B91" s="67"/>
      <c r="C91" s="67"/>
      <c r="D91" s="9" t="s">
        <v>162</v>
      </c>
      <c r="E91" s="11">
        <f>+E92+E93</f>
        <v>0</v>
      </c>
      <c r="F91" s="11">
        <f>+F92+F93</f>
        <v>0</v>
      </c>
      <c r="G91" s="11">
        <f t="shared" si="1"/>
        <v>0</v>
      </c>
      <c r="H91" s="11"/>
    </row>
    <row r="92" spans="2:8" x14ac:dyDescent="0.55000000000000004">
      <c r="B92" s="67"/>
      <c r="C92" s="67"/>
      <c r="D92" s="9" t="s">
        <v>163</v>
      </c>
      <c r="E92" s="11"/>
      <c r="F92" s="11"/>
      <c r="G92" s="11">
        <f t="shared" si="1"/>
        <v>0</v>
      </c>
      <c r="H92" s="11"/>
    </row>
    <row r="93" spans="2:8" x14ac:dyDescent="0.55000000000000004">
      <c r="B93" s="67"/>
      <c r="C93" s="67"/>
      <c r="D93" s="9" t="s">
        <v>120</v>
      </c>
      <c r="E93" s="11"/>
      <c r="F93" s="11"/>
      <c r="G93" s="11">
        <f t="shared" si="1"/>
        <v>0</v>
      </c>
      <c r="H93" s="11"/>
    </row>
    <row r="94" spans="2:8" x14ac:dyDescent="0.55000000000000004">
      <c r="B94" s="67"/>
      <c r="C94" s="67"/>
      <c r="D94" s="9" t="s">
        <v>164</v>
      </c>
      <c r="E94" s="11"/>
      <c r="F94" s="11"/>
      <c r="G94" s="11">
        <f t="shared" si="1"/>
        <v>0</v>
      </c>
      <c r="H94" s="11"/>
    </row>
    <row r="95" spans="2:8" x14ac:dyDescent="0.55000000000000004">
      <c r="B95" s="67"/>
      <c r="C95" s="67"/>
      <c r="D95" s="9" t="s">
        <v>129</v>
      </c>
      <c r="E95" s="11">
        <f>+E96+E97+E98</f>
        <v>0</v>
      </c>
      <c r="F95" s="11">
        <f>+F96+F97+F98</f>
        <v>0</v>
      </c>
      <c r="G95" s="11">
        <f t="shared" si="1"/>
        <v>0</v>
      </c>
      <c r="H95" s="11"/>
    </row>
    <row r="96" spans="2:8" x14ac:dyDescent="0.55000000000000004">
      <c r="B96" s="67"/>
      <c r="C96" s="67"/>
      <c r="D96" s="9" t="s">
        <v>165</v>
      </c>
      <c r="E96" s="11"/>
      <c r="F96" s="11"/>
      <c r="G96" s="11">
        <f t="shared" si="1"/>
        <v>0</v>
      </c>
      <c r="H96" s="11"/>
    </row>
    <row r="97" spans="2:8" x14ac:dyDescent="0.55000000000000004">
      <c r="B97" s="67"/>
      <c r="C97" s="67"/>
      <c r="D97" s="9" t="s">
        <v>166</v>
      </c>
      <c r="E97" s="11"/>
      <c r="F97" s="11"/>
      <c r="G97" s="11">
        <f t="shared" si="1"/>
        <v>0</v>
      </c>
      <c r="H97" s="11"/>
    </row>
    <row r="98" spans="2:8" x14ac:dyDescent="0.55000000000000004">
      <c r="B98" s="67"/>
      <c r="C98" s="67"/>
      <c r="D98" s="9" t="s">
        <v>140</v>
      </c>
      <c r="E98" s="11"/>
      <c r="F98" s="11"/>
      <c r="G98" s="11">
        <f t="shared" si="1"/>
        <v>0</v>
      </c>
      <c r="H98" s="11"/>
    </row>
    <row r="99" spans="2:8" x14ac:dyDescent="0.55000000000000004">
      <c r="B99" s="67"/>
      <c r="C99" s="67"/>
      <c r="D99" s="9" t="s">
        <v>155</v>
      </c>
      <c r="E99" s="11"/>
      <c r="F99" s="11"/>
      <c r="G99" s="11">
        <f t="shared" si="1"/>
        <v>0</v>
      </c>
      <c r="H99" s="11"/>
    </row>
    <row r="100" spans="2:8" x14ac:dyDescent="0.55000000000000004">
      <c r="B100" s="67"/>
      <c r="C100" s="67"/>
      <c r="D100" s="9" t="s">
        <v>141</v>
      </c>
      <c r="E100" s="11">
        <f>+E101+E102+E103+E104+E105</f>
        <v>0</v>
      </c>
      <c r="F100" s="11">
        <f>+F101+F102+F103+F104+F105</f>
        <v>0</v>
      </c>
      <c r="G100" s="11">
        <f t="shared" si="1"/>
        <v>0</v>
      </c>
      <c r="H100" s="11"/>
    </row>
    <row r="101" spans="2:8" x14ac:dyDescent="0.55000000000000004">
      <c r="B101" s="67"/>
      <c r="C101" s="67"/>
      <c r="D101" s="9" t="s">
        <v>142</v>
      </c>
      <c r="E101" s="11"/>
      <c r="F101" s="11"/>
      <c r="G101" s="11">
        <f t="shared" si="1"/>
        <v>0</v>
      </c>
      <c r="H101" s="11"/>
    </row>
    <row r="102" spans="2:8" x14ac:dyDescent="0.55000000000000004">
      <c r="B102" s="67"/>
      <c r="C102" s="67"/>
      <c r="D102" s="9" t="s">
        <v>143</v>
      </c>
      <c r="E102" s="11"/>
      <c r="F102" s="11"/>
      <c r="G102" s="11">
        <f t="shared" si="1"/>
        <v>0</v>
      </c>
      <c r="H102" s="11"/>
    </row>
    <row r="103" spans="2:8" x14ac:dyDescent="0.55000000000000004">
      <c r="B103" s="67"/>
      <c r="C103" s="67"/>
      <c r="D103" s="9" t="s">
        <v>146</v>
      </c>
      <c r="E103" s="11"/>
      <c r="F103" s="11"/>
      <c r="G103" s="11">
        <f t="shared" si="1"/>
        <v>0</v>
      </c>
      <c r="H103" s="11"/>
    </row>
    <row r="104" spans="2:8" x14ac:dyDescent="0.55000000000000004">
      <c r="B104" s="67"/>
      <c r="C104" s="67"/>
      <c r="D104" s="9" t="s">
        <v>147</v>
      </c>
      <c r="E104" s="11"/>
      <c r="F104" s="11"/>
      <c r="G104" s="11">
        <f t="shared" si="1"/>
        <v>0</v>
      </c>
      <c r="H104" s="11"/>
    </row>
    <row r="105" spans="2:8" x14ac:dyDescent="0.55000000000000004">
      <c r="B105" s="67"/>
      <c r="C105" s="67"/>
      <c r="D105" s="9" t="s">
        <v>148</v>
      </c>
      <c r="E105" s="11"/>
      <c r="F105" s="11"/>
      <c r="G105" s="11">
        <f t="shared" si="1"/>
        <v>0</v>
      </c>
      <c r="H105" s="11"/>
    </row>
    <row r="106" spans="2:8" x14ac:dyDescent="0.55000000000000004">
      <c r="B106" s="67"/>
      <c r="C106" s="67"/>
      <c r="D106" s="9" t="s">
        <v>15</v>
      </c>
      <c r="E106" s="11"/>
      <c r="F106" s="11"/>
      <c r="G106" s="11">
        <f t="shared" si="1"/>
        <v>0</v>
      </c>
      <c r="H106" s="11"/>
    </row>
    <row r="107" spans="2:8" x14ac:dyDescent="0.55000000000000004">
      <c r="B107" s="67"/>
      <c r="C107" s="67"/>
      <c r="D107" s="9" t="s">
        <v>16</v>
      </c>
      <c r="E107" s="11">
        <f>+E108+E117+E122+E123+E127+E130+E136</f>
        <v>0</v>
      </c>
      <c r="F107" s="11">
        <f>+F108+F117+F122+F123+F127+F130+F136</f>
        <v>0</v>
      </c>
      <c r="G107" s="11">
        <f t="shared" si="1"/>
        <v>0</v>
      </c>
      <c r="H107" s="11"/>
    </row>
    <row r="108" spans="2:8" x14ac:dyDescent="0.55000000000000004">
      <c r="B108" s="67"/>
      <c r="C108" s="67"/>
      <c r="D108" s="9" t="s">
        <v>167</v>
      </c>
      <c r="E108" s="11">
        <f>+E109+E110+E111+E112+E113+E114+E115+E116</f>
        <v>0</v>
      </c>
      <c r="F108" s="11">
        <f>+F109+F110+F111+F112+F113+F114+F115+F116</f>
        <v>0</v>
      </c>
      <c r="G108" s="11">
        <f t="shared" si="1"/>
        <v>0</v>
      </c>
      <c r="H108" s="11"/>
    </row>
    <row r="109" spans="2:8" x14ac:dyDescent="0.55000000000000004">
      <c r="B109" s="67"/>
      <c r="C109" s="67"/>
      <c r="D109" s="9" t="s">
        <v>168</v>
      </c>
      <c r="E109" s="11"/>
      <c r="F109" s="11"/>
      <c r="G109" s="11">
        <f t="shared" si="1"/>
        <v>0</v>
      </c>
      <c r="H109" s="11"/>
    </row>
    <row r="110" spans="2:8" x14ac:dyDescent="0.55000000000000004">
      <c r="B110" s="67"/>
      <c r="C110" s="67"/>
      <c r="D110" s="9" t="s">
        <v>169</v>
      </c>
      <c r="E110" s="11"/>
      <c r="F110" s="11"/>
      <c r="G110" s="11">
        <f t="shared" si="1"/>
        <v>0</v>
      </c>
      <c r="H110" s="11"/>
    </row>
    <row r="111" spans="2:8" x14ac:dyDescent="0.55000000000000004">
      <c r="B111" s="67"/>
      <c r="C111" s="67"/>
      <c r="D111" s="9" t="s">
        <v>170</v>
      </c>
      <c r="E111" s="11"/>
      <c r="F111" s="11"/>
      <c r="G111" s="11">
        <f t="shared" si="1"/>
        <v>0</v>
      </c>
      <c r="H111" s="11"/>
    </row>
    <row r="112" spans="2:8" x14ac:dyDescent="0.55000000000000004">
      <c r="B112" s="67"/>
      <c r="C112" s="67"/>
      <c r="D112" s="9" t="s">
        <v>171</v>
      </c>
      <c r="E112" s="11"/>
      <c r="F112" s="11"/>
      <c r="G112" s="11">
        <f t="shared" si="1"/>
        <v>0</v>
      </c>
      <c r="H112" s="11"/>
    </row>
    <row r="113" spans="2:8" x14ac:dyDescent="0.55000000000000004">
      <c r="B113" s="67"/>
      <c r="C113" s="67"/>
      <c r="D113" s="9" t="s">
        <v>172</v>
      </c>
      <c r="E113" s="11"/>
      <c r="F113" s="11"/>
      <c r="G113" s="11">
        <f t="shared" si="1"/>
        <v>0</v>
      </c>
      <c r="H113" s="11"/>
    </row>
    <row r="114" spans="2:8" x14ac:dyDescent="0.55000000000000004">
      <c r="B114" s="67"/>
      <c r="C114" s="67"/>
      <c r="D114" s="9" t="s">
        <v>173</v>
      </c>
      <c r="E114" s="11"/>
      <c r="F114" s="11"/>
      <c r="G114" s="11">
        <f t="shared" si="1"/>
        <v>0</v>
      </c>
      <c r="H114" s="11"/>
    </row>
    <row r="115" spans="2:8" x14ac:dyDescent="0.55000000000000004">
      <c r="B115" s="67"/>
      <c r="C115" s="67"/>
      <c r="D115" s="9" t="s">
        <v>174</v>
      </c>
      <c r="E115" s="11"/>
      <c r="F115" s="11"/>
      <c r="G115" s="11">
        <f t="shared" si="1"/>
        <v>0</v>
      </c>
      <c r="H115" s="11"/>
    </row>
    <row r="116" spans="2:8" x14ac:dyDescent="0.55000000000000004">
      <c r="B116" s="67"/>
      <c r="C116" s="67"/>
      <c r="D116" s="9" t="s">
        <v>175</v>
      </c>
      <c r="E116" s="11"/>
      <c r="F116" s="11"/>
      <c r="G116" s="11">
        <f t="shared" si="1"/>
        <v>0</v>
      </c>
      <c r="H116" s="11"/>
    </row>
    <row r="117" spans="2:8" x14ac:dyDescent="0.55000000000000004">
      <c r="B117" s="67"/>
      <c r="C117" s="67"/>
      <c r="D117" s="9" t="s">
        <v>176</v>
      </c>
      <c r="E117" s="11">
        <f>+E118+E119+E120+E121</f>
        <v>0</v>
      </c>
      <c r="F117" s="11">
        <f>+F118+F119+F120+F121</f>
        <v>0</v>
      </c>
      <c r="G117" s="11">
        <f t="shared" si="1"/>
        <v>0</v>
      </c>
      <c r="H117" s="11"/>
    </row>
    <row r="118" spans="2:8" x14ac:dyDescent="0.55000000000000004">
      <c r="B118" s="67"/>
      <c r="C118" s="67"/>
      <c r="D118" s="9" t="s">
        <v>177</v>
      </c>
      <c r="E118" s="11"/>
      <c r="F118" s="11"/>
      <c r="G118" s="11">
        <f t="shared" si="1"/>
        <v>0</v>
      </c>
      <c r="H118" s="11"/>
    </row>
    <row r="119" spans="2:8" x14ac:dyDescent="0.55000000000000004">
      <c r="B119" s="67"/>
      <c r="C119" s="67"/>
      <c r="D119" s="9" t="s">
        <v>178</v>
      </c>
      <c r="E119" s="11"/>
      <c r="F119" s="11"/>
      <c r="G119" s="11">
        <f t="shared" si="1"/>
        <v>0</v>
      </c>
      <c r="H119" s="11"/>
    </row>
    <row r="120" spans="2:8" x14ac:dyDescent="0.55000000000000004">
      <c r="B120" s="67"/>
      <c r="C120" s="67"/>
      <c r="D120" s="9" t="s">
        <v>179</v>
      </c>
      <c r="E120" s="11"/>
      <c r="F120" s="11"/>
      <c r="G120" s="11">
        <f t="shared" si="1"/>
        <v>0</v>
      </c>
      <c r="H120" s="11"/>
    </row>
    <row r="121" spans="2:8" x14ac:dyDescent="0.55000000000000004">
      <c r="B121" s="67"/>
      <c r="C121" s="67"/>
      <c r="D121" s="9" t="s">
        <v>180</v>
      </c>
      <c r="E121" s="11"/>
      <c r="F121" s="11"/>
      <c r="G121" s="11">
        <f t="shared" si="1"/>
        <v>0</v>
      </c>
      <c r="H121" s="11"/>
    </row>
    <row r="122" spans="2:8" x14ac:dyDescent="0.55000000000000004">
      <c r="B122" s="67"/>
      <c r="C122" s="67"/>
      <c r="D122" s="9" t="s">
        <v>181</v>
      </c>
      <c r="E122" s="11"/>
      <c r="F122" s="11"/>
      <c r="G122" s="11">
        <f t="shared" si="1"/>
        <v>0</v>
      </c>
      <c r="H122" s="11"/>
    </row>
    <row r="123" spans="2:8" x14ac:dyDescent="0.55000000000000004">
      <c r="B123" s="67"/>
      <c r="C123" s="67"/>
      <c r="D123" s="9" t="s">
        <v>182</v>
      </c>
      <c r="E123" s="11">
        <f>+E124+E125+E126</f>
        <v>0</v>
      </c>
      <c r="F123" s="11">
        <f>+F124+F125+F126</f>
        <v>0</v>
      </c>
      <c r="G123" s="11">
        <f t="shared" si="1"/>
        <v>0</v>
      </c>
      <c r="H123" s="11"/>
    </row>
    <row r="124" spans="2:8" x14ac:dyDescent="0.55000000000000004">
      <c r="B124" s="67"/>
      <c r="C124" s="67"/>
      <c r="D124" s="9" t="s">
        <v>183</v>
      </c>
      <c r="E124" s="11"/>
      <c r="F124" s="11"/>
      <c r="G124" s="11">
        <f t="shared" si="1"/>
        <v>0</v>
      </c>
      <c r="H124" s="11"/>
    </row>
    <row r="125" spans="2:8" x14ac:dyDescent="0.55000000000000004">
      <c r="B125" s="67"/>
      <c r="C125" s="67"/>
      <c r="D125" s="9" t="s">
        <v>184</v>
      </c>
      <c r="E125" s="11"/>
      <c r="F125" s="11"/>
      <c r="G125" s="11">
        <f t="shared" si="1"/>
        <v>0</v>
      </c>
      <c r="H125" s="11"/>
    </row>
    <row r="126" spans="2:8" x14ac:dyDescent="0.55000000000000004">
      <c r="B126" s="67"/>
      <c r="C126" s="67"/>
      <c r="D126" s="9" t="s">
        <v>185</v>
      </c>
      <c r="E126" s="11"/>
      <c r="F126" s="11"/>
      <c r="G126" s="11">
        <f t="shared" si="1"/>
        <v>0</v>
      </c>
      <c r="H126" s="11"/>
    </row>
    <row r="127" spans="2:8" x14ac:dyDescent="0.55000000000000004">
      <c r="B127" s="67"/>
      <c r="C127" s="67"/>
      <c r="D127" s="9" t="s">
        <v>186</v>
      </c>
      <c r="E127" s="11">
        <f>+E128+E129</f>
        <v>0</v>
      </c>
      <c r="F127" s="11">
        <f>+F128+F129</f>
        <v>0</v>
      </c>
      <c r="G127" s="11">
        <f t="shared" si="1"/>
        <v>0</v>
      </c>
      <c r="H127" s="11"/>
    </row>
    <row r="128" spans="2:8" x14ac:dyDescent="0.55000000000000004">
      <c r="B128" s="67"/>
      <c r="C128" s="67"/>
      <c r="D128" s="9" t="s">
        <v>120</v>
      </c>
      <c r="E128" s="11"/>
      <c r="F128" s="11"/>
      <c r="G128" s="11">
        <f t="shared" si="1"/>
        <v>0</v>
      </c>
      <c r="H128" s="11"/>
    </row>
    <row r="129" spans="2:8" x14ac:dyDescent="0.55000000000000004">
      <c r="B129" s="67"/>
      <c r="C129" s="67"/>
      <c r="D129" s="9" t="s">
        <v>187</v>
      </c>
      <c r="E129" s="11"/>
      <c r="F129" s="11"/>
      <c r="G129" s="11">
        <f t="shared" si="1"/>
        <v>0</v>
      </c>
      <c r="H129" s="11"/>
    </row>
    <row r="130" spans="2:8" x14ac:dyDescent="0.55000000000000004">
      <c r="B130" s="67"/>
      <c r="C130" s="67"/>
      <c r="D130" s="9" t="s">
        <v>141</v>
      </c>
      <c r="E130" s="11">
        <f>+E131+E132+E133+E134+E135</f>
        <v>0</v>
      </c>
      <c r="F130" s="11">
        <f>+F131+F132+F133+F134+F135</f>
        <v>0</v>
      </c>
      <c r="G130" s="11">
        <f t="shared" si="1"/>
        <v>0</v>
      </c>
      <c r="H130" s="11"/>
    </row>
    <row r="131" spans="2:8" x14ac:dyDescent="0.55000000000000004">
      <c r="B131" s="67"/>
      <c r="C131" s="67"/>
      <c r="D131" s="9" t="s">
        <v>142</v>
      </c>
      <c r="E131" s="11"/>
      <c r="F131" s="11"/>
      <c r="G131" s="11">
        <f t="shared" si="1"/>
        <v>0</v>
      </c>
      <c r="H131" s="11"/>
    </row>
    <row r="132" spans="2:8" x14ac:dyDescent="0.55000000000000004">
      <c r="B132" s="67"/>
      <c r="C132" s="67"/>
      <c r="D132" s="9" t="s">
        <v>143</v>
      </c>
      <c r="E132" s="11"/>
      <c r="F132" s="11"/>
      <c r="G132" s="11">
        <f t="shared" si="1"/>
        <v>0</v>
      </c>
      <c r="H132" s="11"/>
    </row>
    <row r="133" spans="2:8" x14ac:dyDescent="0.55000000000000004">
      <c r="B133" s="67"/>
      <c r="C133" s="67"/>
      <c r="D133" s="9" t="s">
        <v>146</v>
      </c>
      <c r="E133" s="11"/>
      <c r="F133" s="11"/>
      <c r="G133" s="11">
        <f t="shared" si="1"/>
        <v>0</v>
      </c>
      <c r="H133" s="11"/>
    </row>
    <row r="134" spans="2:8" x14ac:dyDescent="0.55000000000000004">
      <c r="B134" s="67"/>
      <c r="C134" s="67"/>
      <c r="D134" s="9" t="s">
        <v>147</v>
      </c>
      <c r="E134" s="11"/>
      <c r="F134" s="11"/>
      <c r="G134" s="11">
        <f t="shared" si="1"/>
        <v>0</v>
      </c>
      <c r="H134" s="11"/>
    </row>
    <row r="135" spans="2:8" x14ac:dyDescent="0.55000000000000004">
      <c r="B135" s="67"/>
      <c r="C135" s="67"/>
      <c r="D135" s="9" t="s">
        <v>148</v>
      </c>
      <c r="E135" s="11"/>
      <c r="F135" s="11"/>
      <c r="G135" s="11">
        <f t="shared" ref="G135:G198" si="2">E135-F135</f>
        <v>0</v>
      </c>
      <c r="H135" s="11"/>
    </row>
    <row r="136" spans="2:8" x14ac:dyDescent="0.55000000000000004">
      <c r="B136" s="67"/>
      <c r="C136" s="67"/>
      <c r="D136" s="9" t="s">
        <v>149</v>
      </c>
      <c r="E136" s="11"/>
      <c r="F136" s="11"/>
      <c r="G136" s="11">
        <f t="shared" si="2"/>
        <v>0</v>
      </c>
      <c r="H136" s="11"/>
    </row>
    <row r="137" spans="2:8" x14ac:dyDescent="0.55000000000000004">
      <c r="B137" s="67"/>
      <c r="C137" s="67"/>
      <c r="D137" s="9" t="s">
        <v>17</v>
      </c>
      <c r="E137" s="11">
        <f>+E138+E141+E142+E143</f>
        <v>0</v>
      </c>
      <c r="F137" s="11">
        <f>+F138+F141+F142+F143</f>
        <v>0</v>
      </c>
      <c r="G137" s="11">
        <f t="shared" si="2"/>
        <v>0</v>
      </c>
      <c r="H137" s="11"/>
    </row>
    <row r="138" spans="2:8" x14ac:dyDescent="0.55000000000000004">
      <c r="B138" s="67"/>
      <c r="C138" s="67"/>
      <c r="D138" s="9" t="s">
        <v>154</v>
      </c>
      <c r="E138" s="11">
        <f>+E139+E140</f>
        <v>0</v>
      </c>
      <c r="F138" s="11">
        <f>+F139+F140</f>
        <v>0</v>
      </c>
      <c r="G138" s="11">
        <f t="shared" si="2"/>
        <v>0</v>
      </c>
      <c r="H138" s="11"/>
    </row>
    <row r="139" spans="2:8" x14ac:dyDescent="0.55000000000000004">
      <c r="B139" s="67"/>
      <c r="C139" s="67"/>
      <c r="D139" s="9" t="s">
        <v>151</v>
      </c>
      <c r="E139" s="11"/>
      <c r="F139" s="11"/>
      <c r="G139" s="11">
        <f t="shared" si="2"/>
        <v>0</v>
      </c>
      <c r="H139" s="11"/>
    </row>
    <row r="140" spans="2:8" x14ac:dyDescent="0.55000000000000004">
      <c r="B140" s="67"/>
      <c r="C140" s="67"/>
      <c r="D140" s="9" t="s">
        <v>126</v>
      </c>
      <c r="E140" s="11"/>
      <c r="F140" s="11"/>
      <c r="G140" s="11">
        <f t="shared" si="2"/>
        <v>0</v>
      </c>
      <c r="H140" s="11"/>
    </row>
    <row r="141" spans="2:8" x14ac:dyDescent="0.55000000000000004">
      <c r="B141" s="67"/>
      <c r="C141" s="67"/>
      <c r="D141" s="9" t="s">
        <v>188</v>
      </c>
      <c r="E141" s="11"/>
      <c r="F141" s="11"/>
      <c r="G141" s="11">
        <f t="shared" si="2"/>
        <v>0</v>
      </c>
      <c r="H141" s="11"/>
    </row>
    <row r="142" spans="2:8" x14ac:dyDescent="0.55000000000000004">
      <c r="B142" s="67"/>
      <c r="C142" s="67"/>
      <c r="D142" s="9" t="s">
        <v>181</v>
      </c>
      <c r="E142" s="11"/>
      <c r="F142" s="11"/>
      <c r="G142" s="11">
        <f t="shared" si="2"/>
        <v>0</v>
      </c>
      <c r="H142" s="11"/>
    </row>
    <row r="143" spans="2:8" x14ac:dyDescent="0.55000000000000004">
      <c r="B143" s="67"/>
      <c r="C143" s="67"/>
      <c r="D143" s="9" t="s">
        <v>141</v>
      </c>
      <c r="E143" s="11">
        <f>+E144+E145+E146+E147+E148</f>
        <v>0</v>
      </c>
      <c r="F143" s="11">
        <f>+F144+F145+F146+F147+F148</f>
        <v>0</v>
      </c>
      <c r="G143" s="11">
        <f t="shared" si="2"/>
        <v>0</v>
      </c>
      <c r="H143" s="11"/>
    </row>
    <row r="144" spans="2:8" x14ac:dyDescent="0.55000000000000004">
      <c r="B144" s="67"/>
      <c r="C144" s="67"/>
      <c r="D144" s="9" t="s">
        <v>142</v>
      </c>
      <c r="E144" s="11"/>
      <c r="F144" s="11"/>
      <c r="G144" s="11">
        <f t="shared" si="2"/>
        <v>0</v>
      </c>
      <c r="H144" s="11"/>
    </row>
    <row r="145" spans="2:8" x14ac:dyDescent="0.55000000000000004">
      <c r="B145" s="67"/>
      <c r="C145" s="67"/>
      <c r="D145" s="9" t="s">
        <v>143</v>
      </c>
      <c r="E145" s="11"/>
      <c r="F145" s="11"/>
      <c r="G145" s="11">
        <f t="shared" si="2"/>
        <v>0</v>
      </c>
      <c r="H145" s="11"/>
    </row>
    <row r="146" spans="2:8" x14ac:dyDescent="0.55000000000000004">
      <c r="B146" s="67"/>
      <c r="C146" s="67"/>
      <c r="D146" s="9" t="s">
        <v>146</v>
      </c>
      <c r="E146" s="11"/>
      <c r="F146" s="11"/>
      <c r="G146" s="11">
        <f t="shared" si="2"/>
        <v>0</v>
      </c>
      <c r="H146" s="11"/>
    </row>
    <row r="147" spans="2:8" x14ac:dyDescent="0.55000000000000004">
      <c r="B147" s="67"/>
      <c r="C147" s="67"/>
      <c r="D147" s="9" t="s">
        <v>147</v>
      </c>
      <c r="E147" s="11"/>
      <c r="F147" s="11"/>
      <c r="G147" s="11">
        <f t="shared" si="2"/>
        <v>0</v>
      </c>
      <c r="H147" s="11"/>
    </row>
    <row r="148" spans="2:8" x14ac:dyDescent="0.55000000000000004">
      <c r="B148" s="67"/>
      <c r="C148" s="67"/>
      <c r="D148" s="9" t="s">
        <v>148</v>
      </c>
      <c r="E148" s="11"/>
      <c r="F148" s="11"/>
      <c r="G148" s="11">
        <f t="shared" si="2"/>
        <v>0</v>
      </c>
      <c r="H148" s="11"/>
    </row>
    <row r="149" spans="2:8" x14ac:dyDescent="0.55000000000000004">
      <c r="B149" s="67"/>
      <c r="C149" s="67"/>
      <c r="D149" s="9" t="s">
        <v>18</v>
      </c>
      <c r="E149" s="11">
        <f>+E150+E151+E152+E153+E154+E155+E156+E157+E158+E159+E162+E168</f>
        <v>0</v>
      </c>
      <c r="F149" s="11">
        <f>+F150+F151+F152+F153+F154+F155+F156+F157+F158+F159+F162+F168</f>
        <v>0</v>
      </c>
      <c r="G149" s="11">
        <f t="shared" si="2"/>
        <v>0</v>
      </c>
      <c r="H149" s="11"/>
    </row>
    <row r="150" spans="2:8" x14ac:dyDescent="0.55000000000000004">
      <c r="B150" s="67"/>
      <c r="C150" s="67"/>
      <c r="D150" s="9" t="s">
        <v>189</v>
      </c>
      <c r="E150" s="11"/>
      <c r="F150" s="11"/>
      <c r="G150" s="11">
        <f t="shared" si="2"/>
        <v>0</v>
      </c>
      <c r="H150" s="11"/>
    </row>
    <row r="151" spans="2:8" x14ac:dyDescent="0.55000000000000004">
      <c r="B151" s="67"/>
      <c r="C151" s="67"/>
      <c r="D151" s="9" t="s">
        <v>190</v>
      </c>
      <c r="E151" s="11"/>
      <c r="F151" s="11"/>
      <c r="G151" s="11">
        <f t="shared" si="2"/>
        <v>0</v>
      </c>
      <c r="H151" s="11"/>
    </row>
    <row r="152" spans="2:8" x14ac:dyDescent="0.55000000000000004">
      <c r="B152" s="67"/>
      <c r="C152" s="67"/>
      <c r="D152" s="9" t="s">
        <v>191</v>
      </c>
      <c r="E152" s="11"/>
      <c r="F152" s="11"/>
      <c r="G152" s="11">
        <f t="shared" si="2"/>
        <v>0</v>
      </c>
      <c r="H152" s="11"/>
    </row>
    <row r="153" spans="2:8" x14ac:dyDescent="0.55000000000000004">
      <c r="B153" s="67"/>
      <c r="C153" s="67"/>
      <c r="D153" s="9" t="s">
        <v>192</v>
      </c>
      <c r="E153" s="11"/>
      <c r="F153" s="11"/>
      <c r="G153" s="11">
        <f t="shared" si="2"/>
        <v>0</v>
      </c>
      <c r="H153" s="11"/>
    </row>
    <row r="154" spans="2:8" x14ac:dyDescent="0.55000000000000004">
      <c r="B154" s="67"/>
      <c r="C154" s="67"/>
      <c r="D154" s="9" t="s">
        <v>193</v>
      </c>
      <c r="E154" s="11"/>
      <c r="F154" s="11"/>
      <c r="G154" s="11">
        <f t="shared" si="2"/>
        <v>0</v>
      </c>
      <c r="H154" s="11"/>
    </row>
    <row r="155" spans="2:8" x14ac:dyDescent="0.55000000000000004">
      <c r="B155" s="67"/>
      <c r="C155" s="67"/>
      <c r="D155" s="9" t="s">
        <v>194</v>
      </c>
      <c r="E155" s="11"/>
      <c r="F155" s="11"/>
      <c r="G155" s="11">
        <f t="shared" si="2"/>
        <v>0</v>
      </c>
      <c r="H155" s="11"/>
    </row>
    <row r="156" spans="2:8" x14ac:dyDescent="0.55000000000000004">
      <c r="B156" s="67"/>
      <c r="C156" s="67"/>
      <c r="D156" s="9" t="s">
        <v>195</v>
      </c>
      <c r="E156" s="11"/>
      <c r="F156" s="11"/>
      <c r="G156" s="11">
        <f t="shared" si="2"/>
        <v>0</v>
      </c>
      <c r="H156" s="11"/>
    </row>
    <row r="157" spans="2:8" x14ac:dyDescent="0.55000000000000004">
      <c r="B157" s="67"/>
      <c r="C157" s="67"/>
      <c r="D157" s="9" t="s">
        <v>196</v>
      </c>
      <c r="E157" s="11"/>
      <c r="F157" s="11"/>
      <c r="G157" s="11">
        <f t="shared" si="2"/>
        <v>0</v>
      </c>
      <c r="H157" s="11"/>
    </row>
    <row r="158" spans="2:8" x14ac:dyDescent="0.55000000000000004">
      <c r="B158" s="67"/>
      <c r="C158" s="67"/>
      <c r="D158" s="9" t="s">
        <v>197</v>
      </c>
      <c r="E158" s="11"/>
      <c r="F158" s="11"/>
      <c r="G158" s="11">
        <f t="shared" si="2"/>
        <v>0</v>
      </c>
      <c r="H158" s="11"/>
    </row>
    <row r="159" spans="2:8" x14ac:dyDescent="0.55000000000000004">
      <c r="B159" s="67"/>
      <c r="C159" s="67"/>
      <c r="D159" s="9" t="s">
        <v>198</v>
      </c>
      <c r="E159" s="11">
        <f>+E160+E161</f>
        <v>0</v>
      </c>
      <c r="F159" s="11">
        <f>+F160+F161</f>
        <v>0</v>
      </c>
      <c r="G159" s="11">
        <f t="shared" si="2"/>
        <v>0</v>
      </c>
      <c r="H159" s="11"/>
    </row>
    <row r="160" spans="2:8" x14ac:dyDescent="0.55000000000000004">
      <c r="B160" s="67"/>
      <c r="C160" s="67"/>
      <c r="D160" s="9" t="s">
        <v>199</v>
      </c>
      <c r="E160" s="11"/>
      <c r="F160" s="11"/>
      <c r="G160" s="11">
        <f t="shared" si="2"/>
        <v>0</v>
      </c>
      <c r="H160" s="11"/>
    </row>
    <row r="161" spans="2:8" x14ac:dyDescent="0.55000000000000004">
      <c r="B161" s="67"/>
      <c r="C161" s="67"/>
      <c r="D161" s="9" t="s">
        <v>200</v>
      </c>
      <c r="E161" s="11"/>
      <c r="F161" s="11"/>
      <c r="G161" s="11">
        <f t="shared" si="2"/>
        <v>0</v>
      </c>
      <c r="H161" s="11"/>
    </row>
    <row r="162" spans="2:8" x14ac:dyDescent="0.55000000000000004">
      <c r="B162" s="67"/>
      <c r="C162" s="67"/>
      <c r="D162" s="9" t="s">
        <v>201</v>
      </c>
      <c r="E162" s="11">
        <f>+E163+E164+E165+E166+E167</f>
        <v>0</v>
      </c>
      <c r="F162" s="11">
        <f>+F163+F164+F165+F166+F167</f>
        <v>0</v>
      </c>
      <c r="G162" s="11">
        <f t="shared" si="2"/>
        <v>0</v>
      </c>
      <c r="H162" s="11"/>
    </row>
    <row r="163" spans="2:8" x14ac:dyDescent="0.55000000000000004">
      <c r="B163" s="67"/>
      <c r="C163" s="67"/>
      <c r="D163" s="9" t="s">
        <v>142</v>
      </c>
      <c r="E163" s="11"/>
      <c r="F163" s="11"/>
      <c r="G163" s="11">
        <f t="shared" si="2"/>
        <v>0</v>
      </c>
      <c r="H163" s="11"/>
    </row>
    <row r="164" spans="2:8" x14ac:dyDescent="0.55000000000000004">
      <c r="B164" s="67"/>
      <c r="C164" s="67"/>
      <c r="D164" s="9" t="s">
        <v>143</v>
      </c>
      <c r="E164" s="11"/>
      <c r="F164" s="11"/>
      <c r="G164" s="11">
        <f t="shared" si="2"/>
        <v>0</v>
      </c>
      <c r="H164" s="11"/>
    </row>
    <row r="165" spans="2:8" x14ac:dyDescent="0.55000000000000004">
      <c r="B165" s="67"/>
      <c r="C165" s="67"/>
      <c r="D165" s="9" t="s">
        <v>146</v>
      </c>
      <c r="E165" s="11"/>
      <c r="F165" s="11"/>
      <c r="G165" s="11">
        <f t="shared" si="2"/>
        <v>0</v>
      </c>
      <c r="H165" s="11"/>
    </row>
    <row r="166" spans="2:8" x14ac:dyDescent="0.55000000000000004">
      <c r="B166" s="67"/>
      <c r="C166" s="67"/>
      <c r="D166" s="9" t="s">
        <v>147</v>
      </c>
      <c r="E166" s="11"/>
      <c r="F166" s="11"/>
      <c r="G166" s="11">
        <f t="shared" si="2"/>
        <v>0</v>
      </c>
      <c r="H166" s="11"/>
    </row>
    <row r="167" spans="2:8" x14ac:dyDescent="0.55000000000000004">
      <c r="B167" s="67"/>
      <c r="C167" s="67"/>
      <c r="D167" s="9" t="s">
        <v>202</v>
      </c>
      <c r="E167" s="11"/>
      <c r="F167" s="11"/>
      <c r="G167" s="11">
        <f t="shared" si="2"/>
        <v>0</v>
      </c>
      <c r="H167" s="11"/>
    </row>
    <row r="168" spans="2:8" x14ac:dyDescent="0.55000000000000004">
      <c r="B168" s="67"/>
      <c r="C168" s="67"/>
      <c r="D168" s="9" t="s">
        <v>149</v>
      </c>
      <c r="E168" s="11"/>
      <c r="F168" s="11"/>
      <c r="G168" s="11">
        <f t="shared" si="2"/>
        <v>0</v>
      </c>
      <c r="H168" s="11"/>
    </row>
    <row r="169" spans="2:8" x14ac:dyDescent="0.55000000000000004">
      <c r="B169" s="67"/>
      <c r="C169" s="67"/>
      <c r="D169" s="9" t="s">
        <v>19</v>
      </c>
      <c r="E169" s="11">
        <f>+E170</f>
        <v>14161000</v>
      </c>
      <c r="F169" s="11">
        <f>+F170</f>
        <v>14245260</v>
      </c>
      <c r="G169" s="11">
        <f t="shared" si="2"/>
        <v>-84260</v>
      </c>
      <c r="H169" s="11"/>
    </row>
    <row r="170" spans="2:8" x14ac:dyDescent="0.55000000000000004">
      <c r="B170" s="67"/>
      <c r="C170" s="67"/>
      <c r="D170" s="9" t="s">
        <v>141</v>
      </c>
      <c r="E170" s="11">
        <f>+E171+E172</f>
        <v>14161000</v>
      </c>
      <c r="F170" s="11">
        <f>+F171+F172</f>
        <v>14245260</v>
      </c>
      <c r="G170" s="11">
        <f t="shared" si="2"/>
        <v>-84260</v>
      </c>
      <c r="H170" s="11"/>
    </row>
    <row r="171" spans="2:8" x14ac:dyDescent="0.55000000000000004">
      <c r="B171" s="67"/>
      <c r="C171" s="67"/>
      <c r="D171" s="9" t="s">
        <v>203</v>
      </c>
      <c r="E171" s="11">
        <v>4720000</v>
      </c>
      <c r="F171" s="11">
        <v>4801307</v>
      </c>
      <c r="G171" s="11">
        <f t="shared" si="2"/>
        <v>-81307</v>
      </c>
      <c r="H171" s="11"/>
    </row>
    <row r="172" spans="2:8" x14ac:dyDescent="0.55000000000000004">
      <c r="B172" s="67"/>
      <c r="C172" s="67"/>
      <c r="D172" s="9" t="s">
        <v>204</v>
      </c>
      <c r="E172" s="11">
        <v>9441000</v>
      </c>
      <c r="F172" s="11">
        <v>9443953</v>
      </c>
      <c r="G172" s="11">
        <f t="shared" si="2"/>
        <v>-2953</v>
      </c>
      <c r="H172" s="11"/>
    </row>
    <row r="173" spans="2:8" x14ac:dyDescent="0.55000000000000004">
      <c r="B173" s="67"/>
      <c r="C173" s="67"/>
      <c r="D173" s="9" t="s">
        <v>20</v>
      </c>
      <c r="E173" s="11">
        <f>+E174</f>
        <v>32425120</v>
      </c>
      <c r="F173" s="11">
        <f>+F174</f>
        <v>32425120</v>
      </c>
      <c r="G173" s="11">
        <f t="shared" si="2"/>
        <v>0</v>
      </c>
      <c r="H173" s="11"/>
    </row>
    <row r="174" spans="2:8" x14ac:dyDescent="0.55000000000000004">
      <c r="B174" s="67"/>
      <c r="C174" s="67"/>
      <c r="D174" s="9" t="s">
        <v>141</v>
      </c>
      <c r="E174" s="11">
        <f>+E175+E176</f>
        <v>32425120</v>
      </c>
      <c r="F174" s="11">
        <f>+F175+F176</f>
        <v>32425120</v>
      </c>
      <c r="G174" s="11">
        <f t="shared" si="2"/>
        <v>0</v>
      </c>
      <c r="H174" s="11"/>
    </row>
    <row r="175" spans="2:8" x14ac:dyDescent="0.55000000000000004">
      <c r="B175" s="67"/>
      <c r="C175" s="67"/>
      <c r="D175" s="9" t="s">
        <v>205</v>
      </c>
      <c r="E175" s="11">
        <v>32285120</v>
      </c>
      <c r="F175" s="11">
        <v>32285120</v>
      </c>
      <c r="G175" s="11">
        <f t="shared" si="2"/>
        <v>0</v>
      </c>
      <c r="H175" s="11"/>
    </row>
    <row r="176" spans="2:8" x14ac:dyDescent="0.55000000000000004">
      <c r="B176" s="67"/>
      <c r="C176" s="67"/>
      <c r="D176" s="9" t="s">
        <v>204</v>
      </c>
      <c r="E176" s="11">
        <v>140000</v>
      </c>
      <c r="F176" s="11">
        <v>140000</v>
      </c>
      <c r="G176" s="11">
        <f t="shared" si="2"/>
        <v>0</v>
      </c>
      <c r="H176" s="11"/>
    </row>
    <row r="177" spans="2:8" x14ac:dyDescent="0.55000000000000004">
      <c r="B177" s="67"/>
      <c r="C177" s="67"/>
      <c r="D177" s="9" t="s">
        <v>21</v>
      </c>
      <c r="E177" s="11">
        <f>+E178</f>
        <v>5400000</v>
      </c>
      <c r="F177" s="11">
        <f>+F178</f>
        <v>5400000</v>
      </c>
      <c r="G177" s="11">
        <f t="shared" si="2"/>
        <v>0</v>
      </c>
      <c r="H177" s="11"/>
    </row>
    <row r="178" spans="2:8" x14ac:dyDescent="0.55000000000000004">
      <c r="B178" s="67"/>
      <c r="C178" s="67"/>
      <c r="D178" s="9" t="s">
        <v>141</v>
      </c>
      <c r="E178" s="11">
        <f>+E179</f>
        <v>5400000</v>
      </c>
      <c r="F178" s="11">
        <f>+F179</f>
        <v>5400000</v>
      </c>
      <c r="G178" s="11">
        <f t="shared" si="2"/>
        <v>0</v>
      </c>
      <c r="H178" s="11"/>
    </row>
    <row r="179" spans="2:8" x14ac:dyDescent="0.55000000000000004">
      <c r="B179" s="67"/>
      <c r="C179" s="67"/>
      <c r="D179" s="9" t="s">
        <v>204</v>
      </c>
      <c r="E179" s="11">
        <v>5400000</v>
      </c>
      <c r="F179" s="11">
        <v>5400000</v>
      </c>
      <c r="G179" s="11">
        <f t="shared" si="2"/>
        <v>0</v>
      </c>
      <c r="H179" s="11"/>
    </row>
    <row r="180" spans="2:8" x14ac:dyDescent="0.55000000000000004">
      <c r="B180" s="67"/>
      <c r="C180" s="67"/>
      <c r="D180" s="9" t="s">
        <v>22</v>
      </c>
      <c r="E180" s="11">
        <f>+E181</f>
        <v>0</v>
      </c>
      <c r="F180" s="11">
        <f>+F181</f>
        <v>0</v>
      </c>
      <c r="G180" s="11">
        <f t="shared" si="2"/>
        <v>0</v>
      </c>
      <c r="H180" s="11"/>
    </row>
    <row r="181" spans="2:8" x14ac:dyDescent="0.55000000000000004">
      <c r="B181" s="67"/>
      <c r="C181" s="67"/>
      <c r="D181" s="9" t="s">
        <v>206</v>
      </c>
      <c r="E181" s="11"/>
      <c r="F181" s="11"/>
      <c r="G181" s="11">
        <f t="shared" si="2"/>
        <v>0</v>
      </c>
      <c r="H181" s="11"/>
    </row>
    <row r="182" spans="2:8" x14ac:dyDescent="0.55000000000000004">
      <c r="B182" s="67"/>
      <c r="C182" s="67"/>
      <c r="D182" s="9" t="s">
        <v>23</v>
      </c>
      <c r="E182" s="11"/>
      <c r="F182" s="11"/>
      <c r="G182" s="11">
        <f t="shared" si="2"/>
        <v>0</v>
      </c>
      <c r="H182" s="11"/>
    </row>
    <row r="183" spans="2:8" x14ac:dyDescent="0.55000000000000004">
      <c r="B183" s="67"/>
      <c r="C183" s="67"/>
      <c r="D183" s="9" t="s">
        <v>24</v>
      </c>
      <c r="E183" s="11"/>
      <c r="F183" s="11"/>
      <c r="G183" s="11">
        <f t="shared" si="2"/>
        <v>0</v>
      </c>
      <c r="H183" s="11"/>
    </row>
    <row r="184" spans="2:8" x14ac:dyDescent="0.55000000000000004">
      <c r="B184" s="67"/>
      <c r="C184" s="67"/>
      <c r="D184" s="9" t="s">
        <v>25</v>
      </c>
      <c r="E184" s="11"/>
      <c r="F184" s="11"/>
      <c r="G184" s="11">
        <f t="shared" si="2"/>
        <v>0</v>
      </c>
      <c r="H184" s="11"/>
    </row>
    <row r="185" spans="2:8" x14ac:dyDescent="0.55000000000000004">
      <c r="B185" s="67"/>
      <c r="C185" s="67"/>
      <c r="D185" s="9" t="s">
        <v>26</v>
      </c>
      <c r="E185" s="11">
        <f>+E186+E187+E188</f>
        <v>50000</v>
      </c>
      <c r="F185" s="11">
        <f>+F186+F187+F188</f>
        <v>42220</v>
      </c>
      <c r="G185" s="11">
        <f t="shared" si="2"/>
        <v>7780</v>
      </c>
      <c r="H185" s="11"/>
    </row>
    <row r="186" spans="2:8" x14ac:dyDescent="0.55000000000000004">
      <c r="B186" s="67"/>
      <c r="C186" s="67"/>
      <c r="D186" s="9" t="s">
        <v>207</v>
      </c>
      <c r="E186" s="11"/>
      <c r="F186" s="11"/>
      <c r="G186" s="11">
        <f t="shared" si="2"/>
        <v>0</v>
      </c>
      <c r="H186" s="11"/>
    </row>
    <row r="187" spans="2:8" x14ac:dyDescent="0.55000000000000004">
      <c r="B187" s="67"/>
      <c r="C187" s="67"/>
      <c r="D187" s="9" t="s">
        <v>208</v>
      </c>
      <c r="E187" s="11"/>
      <c r="F187" s="11"/>
      <c r="G187" s="11">
        <f t="shared" si="2"/>
        <v>0</v>
      </c>
      <c r="H187" s="11"/>
    </row>
    <row r="188" spans="2:8" x14ac:dyDescent="0.55000000000000004">
      <c r="B188" s="67"/>
      <c r="C188" s="67"/>
      <c r="D188" s="9" t="s">
        <v>209</v>
      </c>
      <c r="E188" s="11">
        <v>50000</v>
      </c>
      <c r="F188" s="11">
        <v>42220</v>
      </c>
      <c r="G188" s="11">
        <f t="shared" si="2"/>
        <v>7780</v>
      </c>
      <c r="H188" s="11"/>
    </row>
    <row r="189" spans="2:8" x14ac:dyDescent="0.55000000000000004">
      <c r="B189" s="67"/>
      <c r="C189" s="67"/>
      <c r="D189" s="9" t="s">
        <v>27</v>
      </c>
      <c r="E189" s="11">
        <f>+E190+E191+E192</f>
        <v>0</v>
      </c>
      <c r="F189" s="11">
        <f>+F190+F191+F192</f>
        <v>0</v>
      </c>
      <c r="G189" s="11">
        <f t="shared" si="2"/>
        <v>0</v>
      </c>
      <c r="H189" s="11"/>
    </row>
    <row r="190" spans="2:8" x14ac:dyDescent="0.55000000000000004">
      <c r="B190" s="67"/>
      <c r="C190" s="67"/>
      <c r="D190" s="9" t="s">
        <v>210</v>
      </c>
      <c r="E190" s="11"/>
      <c r="F190" s="11"/>
      <c r="G190" s="11">
        <f t="shared" si="2"/>
        <v>0</v>
      </c>
      <c r="H190" s="11"/>
    </row>
    <row r="191" spans="2:8" x14ac:dyDescent="0.55000000000000004">
      <c r="B191" s="67"/>
      <c r="C191" s="67"/>
      <c r="D191" s="9" t="s">
        <v>211</v>
      </c>
      <c r="E191" s="11"/>
      <c r="F191" s="11"/>
      <c r="G191" s="11">
        <f t="shared" si="2"/>
        <v>0</v>
      </c>
      <c r="H191" s="11"/>
    </row>
    <row r="192" spans="2:8" x14ac:dyDescent="0.55000000000000004">
      <c r="B192" s="67"/>
      <c r="C192" s="67"/>
      <c r="D192" s="9" t="s">
        <v>212</v>
      </c>
      <c r="E192" s="11"/>
      <c r="F192" s="11"/>
      <c r="G192" s="11">
        <f t="shared" si="2"/>
        <v>0</v>
      </c>
      <c r="H192" s="11"/>
    </row>
    <row r="193" spans="2:8" x14ac:dyDescent="0.55000000000000004">
      <c r="B193" s="67"/>
      <c r="C193" s="68"/>
      <c r="D193" s="13" t="s">
        <v>28</v>
      </c>
      <c r="E193" s="15">
        <f>+E6+E54+E70+E81+E106+E107+E137+E149+E169+E173+E177+E180+E182+E183+E184+E185+E189</f>
        <v>52036120</v>
      </c>
      <c r="F193" s="15">
        <f>+F6+F54+F70+F81+F106+F107+F137+F149+F169+F173+F177+F180+F182+F183+F184+F185+F189</f>
        <v>52112600</v>
      </c>
      <c r="G193" s="15">
        <f t="shared" si="2"/>
        <v>-76480</v>
      </c>
      <c r="H193" s="15"/>
    </row>
    <row r="194" spans="2:8" x14ac:dyDescent="0.55000000000000004">
      <c r="B194" s="67"/>
      <c r="C194" s="66" t="s">
        <v>29</v>
      </c>
      <c r="D194" s="9" t="s">
        <v>30</v>
      </c>
      <c r="E194" s="11">
        <f>+E195+E196+E197+E198+E199+E200+E201+E202</f>
        <v>35921000</v>
      </c>
      <c r="F194" s="11">
        <f>+F195+F196+F197+F198+F199+F200+F201+F202</f>
        <v>35953148</v>
      </c>
      <c r="G194" s="11">
        <f t="shared" si="2"/>
        <v>-32148</v>
      </c>
      <c r="H194" s="11"/>
    </row>
    <row r="195" spans="2:8" x14ac:dyDescent="0.55000000000000004">
      <c r="B195" s="67"/>
      <c r="C195" s="67"/>
      <c r="D195" s="9" t="s">
        <v>213</v>
      </c>
      <c r="E195" s="11"/>
      <c r="F195" s="11"/>
      <c r="G195" s="11">
        <f t="shared" si="2"/>
        <v>0</v>
      </c>
      <c r="H195" s="11"/>
    </row>
    <row r="196" spans="2:8" x14ac:dyDescent="0.55000000000000004">
      <c r="B196" s="67"/>
      <c r="C196" s="67"/>
      <c r="D196" s="9" t="s">
        <v>214</v>
      </c>
      <c r="E196" s="11">
        <v>18400000</v>
      </c>
      <c r="F196" s="11">
        <v>18397662</v>
      </c>
      <c r="G196" s="11">
        <f t="shared" si="2"/>
        <v>2338</v>
      </c>
      <c r="H196" s="11"/>
    </row>
    <row r="197" spans="2:8" x14ac:dyDescent="0.55000000000000004">
      <c r="B197" s="67"/>
      <c r="C197" s="67"/>
      <c r="D197" s="9" t="s">
        <v>215</v>
      </c>
      <c r="E197" s="11">
        <v>6170000</v>
      </c>
      <c r="F197" s="11">
        <v>6186023</v>
      </c>
      <c r="G197" s="11">
        <f t="shared" si="2"/>
        <v>-16023</v>
      </c>
      <c r="H197" s="11"/>
    </row>
    <row r="198" spans="2:8" x14ac:dyDescent="0.55000000000000004">
      <c r="B198" s="67"/>
      <c r="C198" s="67"/>
      <c r="D198" s="9" t="s">
        <v>216</v>
      </c>
      <c r="E198" s="11">
        <v>6850000</v>
      </c>
      <c r="F198" s="11">
        <v>6858188</v>
      </c>
      <c r="G198" s="11">
        <f t="shared" si="2"/>
        <v>-8188</v>
      </c>
      <c r="H198" s="11"/>
    </row>
    <row r="199" spans="2:8" x14ac:dyDescent="0.55000000000000004">
      <c r="B199" s="67"/>
      <c r="C199" s="67"/>
      <c r="D199" s="9" t="s">
        <v>217</v>
      </c>
      <c r="E199" s="11"/>
      <c r="F199" s="11"/>
      <c r="G199" s="11">
        <f t="shared" ref="G199:G262" si="3">E199-F199</f>
        <v>0</v>
      </c>
      <c r="H199" s="11"/>
    </row>
    <row r="200" spans="2:8" x14ac:dyDescent="0.55000000000000004">
      <c r="B200" s="67"/>
      <c r="C200" s="67"/>
      <c r="D200" s="9" t="s">
        <v>218</v>
      </c>
      <c r="E200" s="11">
        <v>268000</v>
      </c>
      <c r="F200" s="11">
        <v>267000</v>
      </c>
      <c r="G200" s="11">
        <f t="shared" si="3"/>
        <v>1000</v>
      </c>
      <c r="H200" s="11"/>
    </row>
    <row r="201" spans="2:8" x14ac:dyDescent="0.55000000000000004">
      <c r="B201" s="67"/>
      <c r="C201" s="67"/>
      <c r="D201" s="9" t="s">
        <v>219</v>
      </c>
      <c r="E201" s="11"/>
      <c r="F201" s="11"/>
      <c r="G201" s="11">
        <f t="shared" si="3"/>
        <v>0</v>
      </c>
      <c r="H201" s="11"/>
    </row>
    <row r="202" spans="2:8" x14ac:dyDescent="0.55000000000000004">
      <c r="B202" s="67"/>
      <c r="C202" s="67"/>
      <c r="D202" s="9" t="s">
        <v>220</v>
      </c>
      <c r="E202" s="11">
        <v>4233000</v>
      </c>
      <c r="F202" s="11">
        <v>4244275</v>
      </c>
      <c r="G202" s="11">
        <f t="shared" si="3"/>
        <v>-11275</v>
      </c>
      <c r="H202" s="11"/>
    </row>
    <row r="203" spans="2:8" x14ac:dyDescent="0.55000000000000004">
      <c r="B203" s="67"/>
      <c r="C203" s="67"/>
      <c r="D203" s="9" t="s">
        <v>31</v>
      </c>
      <c r="E203" s="11">
        <f>+E204+E205+E206+E207+E208+E209+E210+E211+E212+E213+E214+E215+E216+E217+E218+E219+E220+E221+E222+E223+E224+E225+E226+E227+E228+E229+E230+E231</f>
        <v>2282000</v>
      </c>
      <c r="F203" s="11">
        <f>+F204+F205+F206+F207+F208+F209+F210+F211+F212+F213+F214+F215+F216+F217+F218+F219+F220+F221+F222+F223+F224+F225+F226+F227+F228+F229+F230+F231</f>
        <v>2257494</v>
      </c>
      <c r="G203" s="11">
        <f t="shared" si="3"/>
        <v>24506</v>
      </c>
      <c r="H203" s="11"/>
    </row>
    <row r="204" spans="2:8" x14ac:dyDescent="0.55000000000000004">
      <c r="B204" s="67"/>
      <c r="C204" s="67"/>
      <c r="D204" s="9" t="s">
        <v>221</v>
      </c>
      <c r="E204" s="11"/>
      <c r="F204" s="11"/>
      <c r="G204" s="11">
        <f t="shared" si="3"/>
        <v>0</v>
      </c>
      <c r="H204" s="11"/>
    </row>
    <row r="205" spans="2:8" x14ac:dyDescent="0.55000000000000004">
      <c r="B205" s="67"/>
      <c r="C205" s="67"/>
      <c r="D205" s="9" t="s">
        <v>222</v>
      </c>
      <c r="E205" s="11"/>
      <c r="F205" s="11"/>
      <c r="G205" s="11">
        <f t="shared" si="3"/>
        <v>0</v>
      </c>
      <c r="H205" s="11"/>
    </row>
    <row r="206" spans="2:8" x14ac:dyDescent="0.55000000000000004">
      <c r="B206" s="67"/>
      <c r="C206" s="67"/>
      <c r="D206" s="9" t="s">
        <v>223</v>
      </c>
      <c r="E206" s="11"/>
      <c r="F206" s="11"/>
      <c r="G206" s="11">
        <f t="shared" si="3"/>
        <v>0</v>
      </c>
      <c r="H206" s="11"/>
    </row>
    <row r="207" spans="2:8" x14ac:dyDescent="0.55000000000000004">
      <c r="B207" s="67"/>
      <c r="C207" s="67"/>
      <c r="D207" s="9" t="s">
        <v>224</v>
      </c>
      <c r="E207" s="11"/>
      <c r="F207" s="11"/>
      <c r="G207" s="11">
        <f t="shared" si="3"/>
        <v>0</v>
      </c>
      <c r="H207" s="11"/>
    </row>
    <row r="208" spans="2:8" x14ac:dyDescent="0.55000000000000004">
      <c r="B208" s="67"/>
      <c r="C208" s="67"/>
      <c r="D208" s="9" t="s">
        <v>225</v>
      </c>
      <c r="E208" s="11"/>
      <c r="F208" s="11"/>
      <c r="G208" s="11">
        <f t="shared" si="3"/>
        <v>0</v>
      </c>
      <c r="H208" s="11"/>
    </row>
    <row r="209" spans="2:8" x14ac:dyDescent="0.55000000000000004">
      <c r="B209" s="67"/>
      <c r="C209" s="67"/>
      <c r="D209" s="9" t="s">
        <v>226</v>
      </c>
      <c r="E209" s="11"/>
      <c r="F209" s="11"/>
      <c r="G209" s="11">
        <f t="shared" si="3"/>
        <v>0</v>
      </c>
      <c r="H209" s="11"/>
    </row>
    <row r="210" spans="2:8" x14ac:dyDescent="0.55000000000000004">
      <c r="B210" s="67"/>
      <c r="C210" s="67"/>
      <c r="D210" s="9" t="s">
        <v>227</v>
      </c>
      <c r="E210" s="11"/>
      <c r="F210" s="11"/>
      <c r="G210" s="11">
        <f t="shared" si="3"/>
        <v>0</v>
      </c>
      <c r="H210" s="11"/>
    </row>
    <row r="211" spans="2:8" x14ac:dyDescent="0.55000000000000004">
      <c r="B211" s="67"/>
      <c r="C211" s="67"/>
      <c r="D211" s="9" t="s">
        <v>228</v>
      </c>
      <c r="E211" s="11"/>
      <c r="F211" s="11"/>
      <c r="G211" s="11">
        <f t="shared" si="3"/>
        <v>0</v>
      </c>
      <c r="H211" s="11"/>
    </row>
    <row r="212" spans="2:8" x14ac:dyDescent="0.55000000000000004">
      <c r="B212" s="67"/>
      <c r="C212" s="67"/>
      <c r="D212" s="9" t="s">
        <v>229</v>
      </c>
      <c r="E212" s="11"/>
      <c r="F212" s="11"/>
      <c r="G212" s="11">
        <f t="shared" si="3"/>
        <v>0</v>
      </c>
      <c r="H212" s="11"/>
    </row>
    <row r="213" spans="2:8" x14ac:dyDescent="0.55000000000000004">
      <c r="B213" s="67"/>
      <c r="C213" s="67"/>
      <c r="D213" s="9" t="s">
        <v>230</v>
      </c>
      <c r="E213" s="11"/>
      <c r="F213" s="11"/>
      <c r="G213" s="11">
        <f t="shared" si="3"/>
        <v>0</v>
      </c>
      <c r="H213" s="11"/>
    </row>
    <row r="214" spans="2:8" x14ac:dyDescent="0.55000000000000004">
      <c r="B214" s="67"/>
      <c r="C214" s="67"/>
      <c r="D214" s="9" t="s">
        <v>231</v>
      </c>
      <c r="E214" s="11"/>
      <c r="F214" s="11"/>
      <c r="G214" s="11">
        <f t="shared" si="3"/>
        <v>0</v>
      </c>
      <c r="H214" s="11"/>
    </row>
    <row r="215" spans="2:8" x14ac:dyDescent="0.55000000000000004">
      <c r="B215" s="67"/>
      <c r="C215" s="67"/>
      <c r="D215" s="9" t="s">
        <v>232</v>
      </c>
      <c r="E215" s="11"/>
      <c r="F215" s="11"/>
      <c r="G215" s="11">
        <f t="shared" si="3"/>
        <v>0</v>
      </c>
      <c r="H215" s="11"/>
    </row>
    <row r="216" spans="2:8" x14ac:dyDescent="0.55000000000000004">
      <c r="B216" s="67"/>
      <c r="C216" s="67"/>
      <c r="D216" s="9" t="s">
        <v>233</v>
      </c>
      <c r="E216" s="11"/>
      <c r="F216" s="11"/>
      <c r="G216" s="11">
        <f t="shared" si="3"/>
        <v>0</v>
      </c>
      <c r="H216" s="11"/>
    </row>
    <row r="217" spans="2:8" x14ac:dyDescent="0.55000000000000004">
      <c r="B217" s="67"/>
      <c r="C217" s="67"/>
      <c r="D217" s="9" t="s">
        <v>234</v>
      </c>
      <c r="E217" s="11">
        <v>250000</v>
      </c>
      <c r="F217" s="11">
        <v>232200</v>
      </c>
      <c r="G217" s="11">
        <f t="shared" si="3"/>
        <v>17800</v>
      </c>
      <c r="H217" s="11"/>
    </row>
    <row r="218" spans="2:8" x14ac:dyDescent="0.55000000000000004">
      <c r="B218" s="67"/>
      <c r="C218" s="67"/>
      <c r="D218" s="9" t="s">
        <v>235</v>
      </c>
      <c r="E218" s="11"/>
      <c r="F218" s="11"/>
      <c r="G218" s="11">
        <f t="shared" si="3"/>
        <v>0</v>
      </c>
      <c r="H218" s="11"/>
    </row>
    <row r="219" spans="2:8" x14ac:dyDescent="0.55000000000000004">
      <c r="B219" s="67"/>
      <c r="C219" s="67"/>
      <c r="D219" s="9" t="s">
        <v>236</v>
      </c>
      <c r="E219" s="11"/>
      <c r="F219" s="11"/>
      <c r="G219" s="11">
        <f t="shared" si="3"/>
        <v>0</v>
      </c>
      <c r="H219" s="11"/>
    </row>
    <row r="220" spans="2:8" x14ac:dyDescent="0.55000000000000004">
      <c r="B220" s="67"/>
      <c r="C220" s="67"/>
      <c r="D220" s="9" t="s">
        <v>237</v>
      </c>
      <c r="E220" s="11"/>
      <c r="F220" s="11"/>
      <c r="G220" s="11">
        <f t="shared" si="3"/>
        <v>0</v>
      </c>
      <c r="H220" s="11"/>
    </row>
    <row r="221" spans="2:8" x14ac:dyDescent="0.55000000000000004">
      <c r="B221" s="67"/>
      <c r="C221" s="67"/>
      <c r="D221" s="9" t="s">
        <v>238</v>
      </c>
      <c r="E221" s="11"/>
      <c r="F221" s="11"/>
      <c r="G221" s="11">
        <f t="shared" si="3"/>
        <v>0</v>
      </c>
      <c r="H221" s="11"/>
    </row>
    <row r="222" spans="2:8" x14ac:dyDescent="0.55000000000000004">
      <c r="B222" s="67"/>
      <c r="C222" s="67"/>
      <c r="D222" s="9" t="s">
        <v>239</v>
      </c>
      <c r="E222" s="11"/>
      <c r="F222" s="11"/>
      <c r="G222" s="11">
        <f t="shared" si="3"/>
        <v>0</v>
      </c>
      <c r="H222" s="11"/>
    </row>
    <row r="223" spans="2:8" x14ac:dyDescent="0.55000000000000004">
      <c r="B223" s="67"/>
      <c r="C223" s="67"/>
      <c r="D223" s="9" t="s">
        <v>240</v>
      </c>
      <c r="E223" s="11"/>
      <c r="F223" s="11"/>
      <c r="G223" s="11">
        <f t="shared" si="3"/>
        <v>0</v>
      </c>
      <c r="H223" s="11"/>
    </row>
    <row r="224" spans="2:8" x14ac:dyDescent="0.55000000000000004">
      <c r="B224" s="67"/>
      <c r="C224" s="67"/>
      <c r="D224" s="9" t="s">
        <v>241</v>
      </c>
      <c r="E224" s="11">
        <v>110000</v>
      </c>
      <c r="F224" s="11">
        <v>117503</v>
      </c>
      <c r="G224" s="11">
        <f t="shared" si="3"/>
        <v>-7503</v>
      </c>
      <c r="H224" s="11"/>
    </row>
    <row r="225" spans="2:8" x14ac:dyDescent="0.55000000000000004">
      <c r="B225" s="67"/>
      <c r="C225" s="67"/>
      <c r="D225" s="9" t="s">
        <v>242</v>
      </c>
      <c r="E225" s="11"/>
      <c r="F225" s="11"/>
      <c r="G225" s="11">
        <f t="shared" si="3"/>
        <v>0</v>
      </c>
      <c r="H225" s="11"/>
    </row>
    <row r="226" spans="2:8" x14ac:dyDescent="0.55000000000000004">
      <c r="B226" s="67"/>
      <c r="C226" s="67"/>
      <c r="D226" s="9" t="s">
        <v>243</v>
      </c>
      <c r="E226" s="11"/>
      <c r="F226" s="11"/>
      <c r="G226" s="11">
        <f t="shared" si="3"/>
        <v>0</v>
      </c>
      <c r="H226" s="11"/>
    </row>
    <row r="227" spans="2:8" x14ac:dyDescent="0.55000000000000004">
      <c r="B227" s="67"/>
      <c r="C227" s="67"/>
      <c r="D227" s="9" t="s">
        <v>244</v>
      </c>
      <c r="E227" s="11">
        <v>55000</v>
      </c>
      <c r="F227" s="11">
        <v>55000</v>
      </c>
      <c r="G227" s="11">
        <f t="shared" si="3"/>
        <v>0</v>
      </c>
      <c r="H227" s="11"/>
    </row>
    <row r="228" spans="2:8" x14ac:dyDescent="0.55000000000000004">
      <c r="B228" s="67"/>
      <c r="C228" s="67"/>
      <c r="D228" s="9" t="s">
        <v>245</v>
      </c>
      <c r="E228" s="11">
        <v>1360000</v>
      </c>
      <c r="F228" s="11">
        <v>1351431</v>
      </c>
      <c r="G228" s="11">
        <f t="shared" si="3"/>
        <v>8569</v>
      </c>
      <c r="H228" s="11"/>
    </row>
    <row r="229" spans="2:8" x14ac:dyDescent="0.55000000000000004">
      <c r="B229" s="67"/>
      <c r="C229" s="67"/>
      <c r="D229" s="9" t="s">
        <v>246</v>
      </c>
      <c r="E229" s="11">
        <v>350000</v>
      </c>
      <c r="F229" s="11">
        <v>347150</v>
      </c>
      <c r="G229" s="11">
        <f t="shared" si="3"/>
        <v>2850</v>
      </c>
      <c r="H229" s="11"/>
    </row>
    <row r="230" spans="2:8" x14ac:dyDescent="0.55000000000000004">
      <c r="B230" s="67"/>
      <c r="C230" s="67"/>
      <c r="D230" s="9" t="s">
        <v>247</v>
      </c>
      <c r="E230" s="11">
        <v>155000</v>
      </c>
      <c r="F230" s="11">
        <v>154210</v>
      </c>
      <c r="G230" s="11">
        <f t="shared" si="3"/>
        <v>790</v>
      </c>
      <c r="H230" s="11"/>
    </row>
    <row r="231" spans="2:8" x14ac:dyDescent="0.55000000000000004">
      <c r="B231" s="67"/>
      <c r="C231" s="67"/>
      <c r="D231" s="9" t="s">
        <v>248</v>
      </c>
      <c r="E231" s="11">
        <v>2000</v>
      </c>
      <c r="F231" s="11"/>
      <c r="G231" s="11">
        <f t="shared" si="3"/>
        <v>2000</v>
      </c>
      <c r="H231" s="11"/>
    </row>
    <row r="232" spans="2:8" x14ac:dyDescent="0.55000000000000004">
      <c r="B232" s="67"/>
      <c r="C232" s="67"/>
      <c r="D232" s="9" t="s">
        <v>32</v>
      </c>
      <c r="E232" s="11">
        <f>+E233+E234+E235+E236+E237+E238+E239+E240+E241+E242+E243+E244+E245+E246+E247+E248+E249+E250+E251+E252+E253+E254</f>
        <v>11509720</v>
      </c>
      <c r="F232" s="11">
        <f>+F233+F234+F235+F236+F237+F238+F239+F240+F241+F242+F243+F244+F245+F246+F247+F248+F249+F250+F251+F252+F253+F254</f>
        <v>11512634</v>
      </c>
      <c r="G232" s="11">
        <f t="shared" si="3"/>
        <v>-2914</v>
      </c>
      <c r="H232" s="11"/>
    </row>
    <row r="233" spans="2:8" x14ac:dyDescent="0.55000000000000004">
      <c r="B233" s="67"/>
      <c r="C233" s="67"/>
      <c r="D233" s="9" t="s">
        <v>249</v>
      </c>
      <c r="E233" s="11">
        <v>307000</v>
      </c>
      <c r="F233" s="11">
        <v>305743</v>
      </c>
      <c r="G233" s="11">
        <f t="shared" si="3"/>
        <v>1257</v>
      </c>
      <c r="H233" s="11"/>
    </row>
    <row r="234" spans="2:8" x14ac:dyDescent="0.55000000000000004">
      <c r="B234" s="67"/>
      <c r="C234" s="67"/>
      <c r="D234" s="9" t="s">
        <v>250</v>
      </c>
      <c r="E234" s="11"/>
      <c r="F234" s="11"/>
      <c r="G234" s="11">
        <f t="shared" si="3"/>
        <v>0</v>
      </c>
      <c r="H234" s="11"/>
    </row>
    <row r="235" spans="2:8" x14ac:dyDescent="0.55000000000000004">
      <c r="B235" s="67"/>
      <c r="C235" s="67"/>
      <c r="D235" s="9" t="s">
        <v>251</v>
      </c>
      <c r="E235" s="11">
        <v>1060000</v>
      </c>
      <c r="F235" s="11">
        <v>1076850</v>
      </c>
      <c r="G235" s="11">
        <f t="shared" si="3"/>
        <v>-16850</v>
      </c>
      <c r="H235" s="11"/>
    </row>
    <row r="236" spans="2:8" x14ac:dyDescent="0.55000000000000004">
      <c r="B236" s="67"/>
      <c r="C236" s="67"/>
      <c r="D236" s="9" t="s">
        <v>252</v>
      </c>
      <c r="E236" s="11">
        <v>1178000</v>
      </c>
      <c r="F236" s="11">
        <v>1176291</v>
      </c>
      <c r="G236" s="11">
        <f t="shared" si="3"/>
        <v>1709</v>
      </c>
      <c r="H236" s="11"/>
    </row>
    <row r="237" spans="2:8" x14ac:dyDescent="0.55000000000000004">
      <c r="B237" s="67"/>
      <c r="C237" s="67"/>
      <c r="D237" s="9" t="s">
        <v>253</v>
      </c>
      <c r="E237" s="11">
        <v>395000</v>
      </c>
      <c r="F237" s="11">
        <v>399748</v>
      </c>
      <c r="G237" s="11">
        <f t="shared" si="3"/>
        <v>-4748</v>
      </c>
      <c r="H237" s="11"/>
    </row>
    <row r="238" spans="2:8" x14ac:dyDescent="0.55000000000000004">
      <c r="B238" s="67"/>
      <c r="C238" s="67"/>
      <c r="D238" s="9" t="s">
        <v>254</v>
      </c>
      <c r="E238" s="11">
        <v>10000</v>
      </c>
      <c r="F238" s="11">
        <v>10000</v>
      </c>
      <c r="G238" s="11">
        <f t="shared" si="3"/>
        <v>0</v>
      </c>
      <c r="H238" s="11"/>
    </row>
    <row r="239" spans="2:8" x14ac:dyDescent="0.55000000000000004">
      <c r="B239" s="67"/>
      <c r="C239" s="67"/>
      <c r="D239" s="9" t="s">
        <v>232</v>
      </c>
      <c r="E239" s="11">
        <v>754000</v>
      </c>
      <c r="F239" s="11">
        <v>737813</v>
      </c>
      <c r="G239" s="11">
        <f t="shared" si="3"/>
        <v>16187</v>
      </c>
      <c r="H239" s="11"/>
    </row>
    <row r="240" spans="2:8" x14ac:dyDescent="0.55000000000000004">
      <c r="B240" s="67"/>
      <c r="C240" s="67"/>
      <c r="D240" s="9" t="s">
        <v>233</v>
      </c>
      <c r="E240" s="11"/>
      <c r="F240" s="11"/>
      <c r="G240" s="11">
        <f t="shared" si="3"/>
        <v>0</v>
      </c>
      <c r="H240" s="11"/>
    </row>
    <row r="241" spans="2:8" x14ac:dyDescent="0.55000000000000004">
      <c r="B241" s="67"/>
      <c r="C241" s="67"/>
      <c r="D241" s="9" t="s">
        <v>239</v>
      </c>
      <c r="E241" s="11">
        <v>5240000</v>
      </c>
      <c r="F241" s="11">
        <v>5240178</v>
      </c>
      <c r="G241" s="11">
        <f t="shared" si="3"/>
        <v>-178</v>
      </c>
      <c r="H241" s="11"/>
    </row>
    <row r="242" spans="2:8" x14ac:dyDescent="0.55000000000000004">
      <c r="B242" s="67"/>
      <c r="C242" s="67"/>
      <c r="D242" s="9" t="s">
        <v>255</v>
      </c>
      <c r="E242" s="11">
        <v>332000</v>
      </c>
      <c r="F242" s="11">
        <v>373940</v>
      </c>
      <c r="G242" s="11">
        <f t="shared" si="3"/>
        <v>-41940</v>
      </c>
      <c r="H242" s="11"/>
    </row>
    <row r="243" spans="2:8" x14ac:dyDescent="0.55000000000000004">
      <c r="B243" s="67"/>
      <c r="C243" s="67"/>
      <c r="D243" s="9" t="s">
        <v>256</v>
      </c>
      <c r="E243" s="11">
        <v>226000</v>
      </c>
      <c r="F243" s="11">
        <v>236286</v>
      </c>
      <c r="G243" s="11">
        <f t="shared" si="3"/>
        <v>-10286</v>
      </c>
      <c r="H243" s="11"/>
    </row>
    <row r="244" spans="2:8" x14ac:dyDescent="0.55000000000000004">
      <c r="B244" s="67"/>
      <c r="C244" s="67"/>
      <c r="D244" s="9" t="s">
        <v>257</v>
      </c>
      <c r="E244" s="11">
        <v>40000</v>
      </c>
      <c r="F244" s="11">
        <v>40000</v>
      </c>
      <c r="G244" s="11">
        <f t="shared" si="3"/>
        <v>0</v>
      </c>
      <c r="H244" s="11"/>
    </row>
    <row r="245" spans="2:8" x14ac:dyDescent="0.55000000000000004">
      <c r="B245" s="67"/>
      <c r="C245" s="67"/>
      <c r="D245" s="9" t="s">
        <v>258</v>
      </c>
      <c r="E245" s="11"/>
      <c r="F245" s="11"/>
      <c r="G245" s="11">
        <f t="shared" si="3"/>
        <v>0</v>
      </c>
      <c r="H245" s="11"/>
    </row>
    <row r="246" spans="2:8" x14ac:dyDescent="0.55000000000000004">
      <c r="B246" s="67"/>
      <c r="C246" s="67"/>
      <c r="D246" s="9" t="s">
        <v>259</v>
      </c>
      <c r="E246" s="11">
        <v>60000</v>
      </c>
      <c r="F246" s="11">
        <v>48621</v>
      </c>
      <c r="G246" s="11">
        <f t="shared" si="3"/>
        <v>11379</v>
      </c>
      <c r="H246" s="11"/>
    </row>
    <row r="247" spans="2:8" x14ac:dyDescent="0.55000000000000004">
      <c r="B247" s="67"/>
      <c r="C247" s="67"/>
      <c r="D247" s="9" t="s">
        <v>235</v>
      </c>
      <c r="E247" s="11">
        <v>230000</v>
      </c>
      <c r="F247" s="11">
        <v>226354</v>
      </c>
      <c r="G247" s="11">
        <f t="shared" si="3"/>
        <v>3646</v>
      </c>
      <c r="H247" s="11"/>
    </row>
    <row r="248" spans="2:8" x14ac:dyDescent="0.55000000000000004">
      <c r="B248" s="67"/>
      <c r="C248" s="67"/>
      <c r="D248" s="9" t="s">
        <v>236</v>
      </c>
      <c r="E248" s="11">
        <v>234000</v>
      </c>
      <c r="F248" s="11">
        <v>224334</v>
      </c>
      <c r="G248" s="11">
        <f t="shared" si="3"/>
        <v>9666</v>
      </c>
      <c r="H248" s="11"/>
    </row>
    <row r="249" spans="2:8" x14ac:dyDescent="0.55000000000000004">
      <c r="B249" s="67"/>
      <c r="C249" s="67"/>
      <c r="D249" s="9" t="s">
        <v>260</v>
      </c>
      <c r="E249" s="11"/>
      <c r="F249" s="11"/>
      <c r="G249" s="11">
        <f t="shared" si="3"/>
        <v>0</v>
      </c>
      <c r="H249" s="11"/>
    </row>
    <row r="250" spans="2:8" x14ac:dyDescent="0.55000000000000004">
      <c r="B250" s="67"/>
      <c r="C250" s="67"/>
      <c r="D250" s="9" t="s">
        <v>261</v>
      </c>
      <c r="E250" s="11">
        <v>19000</v>
      </c>
      <c r="F250" s="11">
        <v>1000</v>
      </c>
      <c r="G250" s="11">
        <f t="shared" si="3"/>
        <v>18000</v>
      </c>
      <c r="H250" s="11"/>
    </row>
    <row r="251" spans="2:8" x14ac:dyDescent="0.55000000000000004">
      <c r="B251" s="67"/>
      <c r="C251" s="67"/>
      <c r="D251" s="9" t="s">
        <v>262</v>
      </c>
      <c r="E251" s="11">
        <v>366000</v>
      </c>
      <c r="F251" s="11">
        <v>382646</v>
      </c>
      <c r="G251" s="11">
        <f t="shared" si="3"/>
        <v>-16646</v>
      </c>
      <c r="H251" s="11"/>
    </row>
    <row r="252" spans="2:8" x14ac:dyDescent="0.55000000000000004">
      <c r="B252" s="67"/>
      <c r="C252" s="67"/>
      <c r="D252" s="9" t="s">
        <v>263</v>
      </c>
      <c r="E252" s="11"/>
      <c r="F252" s="11"/>
      <c r="G252" s="11">
        <f t="shared" si="3"/>
        <v>0</v>
      </c>
      <c r="H252" s="11"/>
    </row>
    <row r="253" spans="2:8" x14ac:dyDescent="0.55000000000000004">
      <c r="B253" s="67"/>
      <c r="C253" s="67"/>
      <c r="D253" s="9" t="s">
        <v>264</v>
      </c>
      <c r="E253" s="11">
        <v>108000</v>
      </c>
      <c r="F253" s="11">
        <v>108000</v>
      </c>
      <c r="G253" s="11">
        <f t="shared" si="3"/>
        <v>0</v>
      </c>
      <c r="H253" s="11"/>
    </row>
    <row r="254" spans="2:8" x14ac:dyDescent="0.55000000000000004">
      <c r="B254" s="67"/>
      <c r="C254" s="67"/>
      <c r="D254" s="9" t="s">
        <v>248</v>
      </c>
      <c r="E254" s="11">
        <v>950720</v>
      </c>
      <c r="F254" s="11">
        <v>924830</v>
      </c>
      <c r="G254" s="11">
        <f t="shared" si="3"/>
        <v>25890</v>
      </c>
      <c r="H254" s="11"/>
    </row>
    <row r="255" spans="2:8" x14ac:dyDescent="0.55000000000000004">
      <c r="B255" s="67"/>
      <c r="C255" s="67"/>
      <c r="D255" s="9" t="s">
        <v>33</v>
      </c>
      <c r="E255" s="11">
        <f>+E256+E259</f>
        <v>0</v>
      </c>
      <c r="F255" s="11">
        <f>+F256+F259</f>
        <v>0</v>
      </c>
      <c r="G255" s="11">
        <f t="shared" si="3"/>
        <v>0</v>
      </c>
      <c r="H255" s="11"/>
    </row>
    <row r="256" spans="2:8" x14ac:dyDescent="0.55000000000000004">
      <c r="B256" s="67"/>
      <c r="C256" s="67"/>
      <c r="D256" s="9" t="s">
        <v>265</v>
      </c>
      <c r="E256" s="11">
        <f>+E257+E258</f>
        <v>0</v>
      </c>
      <c r="F256" s="11">
        <f>+F257+F258</f>
        <v>0</v>
      </c>
      <c r="G256" s="11">
        <f t="shared" si="3"/>
        <v>0</v>
      </c>
      <c r="H256" s="11"/>
    </row>
    <row r="257" spans="2:8" x14ac:dyDescent="0.55000000000000004">
      <c r="B257" s="67"/>
      <c r="C257" s="67"/>
      <c r="D257" s="9" t="s">
        <v>266</v>
      </c>
      <c r="E257" s="11"/>
      <c r="F257" s="11"/>
      <c r="G257" s="11">
        <f t="shared" si="3"/>
        <v>0</v>
      </c>
      <c r="H257" s="11"/>
    </row>
    <row r="258" spans="2:8" x14ac:dyDescent="0.55000000000000004">
      <c r="B258" s="67"/>
      <c r="C258" s="67"/>
      <c r="D258" s="9" t="s">
        <v>267</v>
      </c>
      <c r="E258" s="11"/>
      <c r="F258" s="11"/>
      <c r="G258" s="11">
        <f t="shared" si="3"/>
        <v>0</v>
      </c>
      <c r="H258" s="11"/>
    </row>
    <row r="259" spans="2:8" x14ac:dyDescent="0.55000000000000004">
      <c r="B259" s="67"/>
      <c r="C259" s="67"/>
      <c r="D259" s="9" t="s">
        <v>268</v>
      </c>
      <c r="E259" s="11"/>
      <c r="F259" s="11"/>
      <c r="G259" s="11">
        <f t="shared" si="3"/>
        <v>0</v>
      </c>
      <c r="H259" s="11"/>
    </row>
    <row r="260" spans="2:8" x14ac:dyDescent="0.55000000000000004">
      <c r="B260" s="67"/>
      <c r="C260" s="67"/>
      <c r="D260" s="9" t="s">
        <v>34</v>
      </c>
      <c r="E260" s="11"/>
      <c r="F260" s="11"/>
      <c r="G260" s="11">
        <f t="shared" si="3"/>
        <v>0</v>
      </c>
      <c r="H260" s="11"/>
    </row>
    <row r="261" spans="2:8" x14ac:dyDescent="0.55000000000000004">
      <c r="B261" s="67"/>
      <c r="C261" s="67"/>
      <c r="D261" s="9" t="s">
        <v>35</v>
      </c>
      <c r="E261" s="11"/>
      <c r="F261" s="11"/>
      <c r="G261" s="11">
        <f t="shared" si="3"/>
        <v>0</v>
      </c>
      <c r="H261" s="11"/>
    </row>
    <row r="262" spans="2:8" x14ac:dyDescent="0.55000000000000004">
      <c r="B262" s="67"/>
      <c r="C262" s="67"/>
      <c r="D262" s="9" t="s">
        <v>36</v>
      </c>
      <c r="E262" s="11"/>
      <c r="F262" s="11"/>
      <c r="G262" s="11">
        <f t="shared" si="3"/>
        <v>0</v>
      </c>
      <c r="H262" s="11"/>
    </row>
    <row r="263" spans="2:8" x14ac:dyDescent="0.55000000000000004">
      <c r="B263" s="67"/>
      <c r="C263" s="67"/>
      <c r="D263" s="9" t="s">
        <v>37</v>
      </c>
      <c r="E263" s="11">
        <f>+E264+E265</f>
        <v>0</v>
      </c>
      <c r="F263" s="11">
        <f>+F264+F265</f>
        <v>0</v>
      </c>
      <c r="G263" s="11">
        <f t="shared" ref="G263:G326" si="4">E263-F263</f>
        <v>0</v>
      </c>
      <c r="H263" s="11"/>
    </row>
    <row r="264" spans="2:8" x14ac:dyDescent="0.55000000000000004">
      <c r="B264" s="67"/>
      <c r="C264" s="67"/>
      <c r="D264" s="9" t="s">
        <v>269</v>
      </c>
      <c r="E264" s="11"/>
      <c r="F264" s="11"/>
      <c r="G264" s="11">
        <f t="shared" si="4"/>
        <v>0</v>
      </c>
      <c r="H264" s="11"/>
    </row>
    <row r="265" spans="2:8" x14ac:dyDescent="0.55000000000000004">
      <c r="B265" s="67"/>
      <c r="C265" s="67"/>
      <c r="D265" s="9" t="s">
        <v>248</v>
      </c>
      <c r="E265" s="11"/>
      <c r="F265" s="11"/>
      <c r="G265" s="11">
        <f t="shared" si="4"/>
        <v>0</v>
      </c>
      <c r="H265" s="11"/>
    </row>
    <row r="266" spans="2:8" x14ac:dyDescent="0.55000000000000004">
      <c r="B266" s="67"/>
      <c r="C266" s="67"/>
      <c r="D266" s="9" t="s">
        <v>38</v>
      </c>
      <c r="E266" s="11">
        <f>+E267+E268+E270+E271</f>
        <v>0</v>
      </c>
      <c r="F266" s="11">
        <f>+F267+F268+F270+F271</f>
        <v>0</v>
      </c>
      <c r="G266" s="11">
        <f t="shared" si="4"/>
        <v>0</v>
      </c>
      <c r="H266" s="11"/>
    </row>
    <row r="267" spans="2:8" x14ac:dyDescent="0.55000000000000004">
      <c r="B267" s="67"/>
      <c r="C267" s="67"/>
      <c r="D267" s="9" t="s">
        <v>270</v>
      </c>
      <c r="E267" s="11"/>
      <c r="F267" s="11"/>
      <c r="G267" s="11">
        <f t="shared" si="4"/>
        <v>0</v>
      </c>
      <c r="H267" s="11"/>
    </row>
    <row r="268" spans="2:8" x14ac:dyDescent="0.55000000000000004">
      <c r="B268" s="67"/>
      <c r="C268" s="67"/>
      <c r="D268" s="9" t="s">
        <v>271</v>
      </c>
      <c r="E268" s="11">
        <f>+E269</f>
        <v>0</v>
      </c>
      <c r="F268" s="11">
        <f>+F269</f>
        <v>0</v>
      </c>
      <c r="G268" s="11">
        <f t="shared" si="4"/>
        <v>0</v>
      </c>
      <c r="H268" s="11"/>
    </row>
    <row r="269" spans="2:8" x14ac:dyDescent="0.55000000000000004">
      <c r="B269" s="67"/>
      <c r="C269" s="67"/>
      <c r="D269" s="9" t="s">
        <v>272</v>
      </c>
      <c r="E269" s="11"/>
      <c r="F269" s="11"/>
      <c r="G269" s="11">
        <f t="shared" si="4"/>
        <v>0</v>
      </c>
      <c r="H269" s="11"/>
    </row>
    <row r="270" spans="2:8" x14ac:dyDescent="0.55000000000000004">
      <c r="B270" s="67"/>
      <c r="C270" s="67"/>
      <c r="D270" s="9" t="s">
        <v>273</v>
      </c>
      <c r="E270" s="11"/>
      <c r="F270" s="11"/>
      <c r="G270" s="11">
        <f t="shared" si="4"/>
        <v>0</v>
      </c>
      <c r="H270" s="11"/>
    </row>
    <row r="271" spans="2:8" x14ac:dyDescent="0.55000000000000004">
      <c r="B271" s="67"/>
      <c r="C271" s="67"/>
      <c r="D271" s="9" t="s">
        <v>274</v>
      </c>
      <c r="E271" s="11"/>
      <c r="F271" s="11"/>
      <c r="G271" s="11">
        <f t="shared" si="4"/>
        <v>0</v>
      </c>
      <c r="H271" s="11"/>
    </row>
    <row r="272" spans="2:8" x14ac:dyDescent="0.55000000000000004">
      <c r="B272" s="67"/>
      <c r="C272" s="68"/>
      <c r="D272" s="13" t="s">
        <v>39</v>
      </c>
      <c r="E272" s="15">
        <f>+E194+E203+E232+E255+E260+E261+E262+E263+E266</f>
        <v>49712720</v>
      </c>
      <c r="F272" s="15">
        <f>+F194+F203+F232+F255+F260+F261+F262+F263+F266</f>
        <v>49723276</v>
      </c>
      <c r="G272" s="15">
        <f t="shared" si="4"/>
        <v>-10556</v>
      </c>
      <c r="H272" s="15"/>
    </row>
    <row r="273" spans="2:8" x14ac:dyDescent="0.55000000000000004">
      <c r="B273" s="68"/>
      <c r="C273" s="16" t="s">
        <v>40</v>
      </c>
      <c r="D273" s="17"/>
      <c r="E273" s="18">
        <f xml:space="preserve"> +E193 - E272</f>
        <v>2323400</v>
      </c>
      <c r="F273" s="18">
        <f xml:space="preserve"> +F193 - F272</f>
        <v>2389324</v>
      </c>
      <c r="G273" s="18">
        <f t="shared" si="4"/>
        <v>-65924</v>
      </c>
      <c r="H273" s="18"/>
    </row>
    <row r="274" spans="2:8" x14ac:dyDescent="0.55000000000000004">
      <c r="B274" s="66" t="s">
        <v>41</v>
      </c>
      <c r="C274" s="66" t="s">
        <v>10</v>
      </c>
      <c r="D274" s="9" t="s">
        <v>42</v>
      </c>
      <c r="E274" s="11">
        <f>+E275+E276</f>
        <v>0</v>
      </c>
      <c r="F274" s="11">
        <f>+F275+F276</f>
        <v>0</v>
      </c>
      <c r="G274" s="11">
        <f t="shared" si="4"/>
        <v>0</v>
      </c>
      <c r="H274" s="11"/>
    </row>
    <row r="275" spans="2:8" x14ac:dyDescent="0.55000000000000004">
      <c r="B275" s="67"/>
      <c r="C275" s="67"/>
      <c r="D275" s="9" t="s">
        <v>275</v>
      </c>
      <c r="E275" s="11"/>
      <c r="F275" s="11"/>
      <c r="G275" s="11">
        <f t="shared" si="4"/>
        <v>0</v>
      </c>
      <c r="H275" s="11"/>
    </row>
    <row r="276" spans="2:8" x14ac:dyDescent="0.55000000000000004">
      <c r="B276" s="67"/>
      <c r="C276" s="67"/>
      <c r="D276" s="9" t="s">
        <v>276</v>
      </c>
      <c r="E276" s="11"/>
      <c r="F276" s="11"/>
      <c r="G276" s="11">
        <f t="shared" si="4"/>
        <v>0</v>
      </c>
      <c r="H276" s="11"/>
    </row>
    <row r="277" spans="2:8" x14ac:dyDescent="0.55000000000000004">
      <c r="B277" s="67"/>
      <c r="C277" s="67"/>
      <c r="D277" s="9" t="s">
        <v>43</v>
      </c>
      <c r="E277" s="11">
        <f>+E278+E279</f>
        <v>0</v>
      </c>
      <c r="F277" s="11">
        <f>+F278+F279</f>
        <v>0</v>
      </c>
      <c r="G277" s="11">
        <f t="shared" si="4"/>
        <v>0</v>
      </c>
      <c r="H277" s="11"/>
    </row>
    <row r="278" spans="2:8" x14ac:dyDescent="0.55000000000000004">
      <c r="B278" s="67"/>
      <c r="C278" s="67"/>
      <c r="D278" s="9" t="s">
        <v>277</v>
      </c>
      <c r="E278" s="11"/>
      <c r="F278" s="11"/>
      <c r="G278" s="11">
        <f t="shared" si="4"/>
        <v>0</v>
      </c>
      <c r="H278" s="11"/>
    </row>
    <row r="279" spans="2:8" x14ac:dyDescent="0.55000000000000004">
      <c r="B279" s="67"/>
      <c r="C279" s="67"/>
      <c r="D279" s="9" t="s">
        <v>278</v>
      </c>
      <c r="E279" s="11"/>
      <c r="F279" s="11"/>
      <c r="G279" s="11">
        <f t="shared" si="4"/>
        <v>0</v>
      </c>
      <c r="H279" s="11"/>
    </row>
    <row r="280" spans="2:8" x14ac:dyDescent="0.55000000000000004">
      <c r="B280" s="67"/>
      <c r="C280" s="67"/>
      <c r="D280" s="9" t="s">
        <v>44</v>
      </c>
      <c r="E280" s="11"/>
      <c r="F280" s="11"/>
      <c r="G280" s="11">
        <f t="shared" si="4"/>
        <v>0</v>
      </c>
      <c r="H280" s="11"/>
    </row>
    <row r="281" spans="2:8" x14ac:dyDescent="0.55000000000000004">
      <c r="B281" s="67"/>
      <c r="C281" s="67"/>
      <c r="D281" s="9" t="s">
        <v>45</v>
      </c>
      <c r="E281" s="11">
        <f>+E282+E283</f>
        <v>0</v>
      </c>
      <c r="F281" s="11">
        <f>+F282+F283</f>
        <v>0</v>
      </c>
      <c r="G281" s="11">
        <f t="shared" si="4"/>
        <v>0</v>
      </c>
      <c r="H281" s="11"/>
    </row>
    <row r="282" spans="2:8" x14ac:dyDescent="0.55000000000000004">
      <c r="B282" s="67"/>
      <c r="C282" s="67"/>
      <c r="D282" s="9" t="s">
        <v>279</v>
      </c>
      <c r="E282" s="11"/>
      <c r="F282" s="11"/>
      <c r="G282" s="11">
        <f t="shared" si="4"/>
        <v>0</v>
      </c>
      <c r="H282" s="11"/>
    </row>
    <row r="283" spans="2:8" x14ac:dyDescent="0.55000000000000004">
      <c r="B283" s="67"/>
      <c r="C283" s="67"/>
      <c r="D283" s="9" t="s">
        <v>280</v>
      </c>
      <c r="E283" s="11"/>
      <c r="F283" s="11"/>
      <c r="G283" s="11">
        <f t="shared" si="4"/>
        <v>0</v>
      </c>
      <c r="H283" s="11"/>
    </row>
    <row r="284" spans="2:8" x14ac:dyDescent="0.55000000000000004">
      <c r="B284" s="67"/>
      <c r="C284" s="67"/>
      <c r="D284" s="9" t="s">
        <v>46</v>
      </c>
      <c r="E284" s="11"/>
      <c r="F284" s="11"/>
      <c r="G284" s="11">
        <f t="shared" si="4"/>
        <v>0</v>
      </c>
      <c r="H284" s="11"/>
    </row>
    <row r="285" spans="2:8" x14ac:dyDescent="0.55000000000000004">
      <c r="B285" s="67"/>
      <c r="C285" s="68"/>
      <c r="D285" s="13" t="s">
        <v>47</v>
      </c>
      <c r="E285" s="15">
        <f>+E274+E277+E280+E281+E284</f>
        <v>0</v>
      </c>
      <c r="F285" s="15">
        <f>+F274+F277+F280+F281+F284</f>
        <v>0</v>
      </c>
      <c r="G285" s="15">
        <f t="shared" si="4"/>
        <v>0</v>
      </c>
      <c r="H285" s="15"/>
    </row>
    <row r="286" spans="2:8" x14ac:dyDescent="0.55000000000000004">
      <c r="B286" s="67"/>
      <c r="C286" s="66" t="s">
        <v>29</v>
      </c>
      <c r="D286" s="9" t="s">
        <v>48</v>
      </c>
      <c r="E286" s="11"/>
      <c r="F286" s="11"/>
      <c r="G286" s="11">
        <f t="shared" si="4"/>
        <v>0</v>
      </c>
      <c r="H286" s="11"/>
    </row>
    <row r="287" spans="2:8" x14ac:dyDescent="0.55000000000000004">
      <c r="B287" s="67"/>
      <c r="C287" s="67"/>
      <c r="D287" s="9" t="s">
        <v>49</v>
      </c>
      <c r="E287" s="11">
        <f>+E288+E289+E290+E291</f>
        <v>5412000</v>
      </c>
      <c r="F287" s="11">
        <f>+F288+F289+F290+F291</f>
        <v>5412000</v>
      </c>
      <c r="G287" s="11">
        <f t="shared" si="4"/>
        <v>0</v>
      </c>
      <c r="H287" s="11"/>
    </row>
    <row r="288" spans="2:8" x14ac:dyDescent="0.55000000000000004">
      <c r="B288" s="67"/>
      <c r="C288" s="67"/>
      <c r="D288" s="9" t="s">
        <v>281</v>
      </c>
      <c r="E288" s="11"/>
      <c r="F288" s="11"/>
      <c r="G288" s="11">
        <f t="shared" si="4"/>
        <v>0</v>
      </c>
      <c r="H288" s="11"/>
    </row>
    <row r="289" spans="2:8" x14ac:dyDescent="0.55000000000000004">
      <c r="B289" s="67"/>
      <c r="C289" s="67"/>
      <c r="D289" s="9" t="s">
        <v>282</v>
      </c>
      <c r="E289" s="11"/>
      <c r="F289" s="11"/>
      <c r="G289" s="11">
        <f t="shared" si="4"/>
        <v>0</v>
      </c>
      <c r="H289" s="11"/>
    </row>
    <row r="290" spans="2:8" x14ac:dyDescent="0.55000000000000004">
      <c r="B290" s="67"/>
      <c r="C290" s="67"/>
      <c r="D290" s="9" t="s">
        <v>283</v>
      </c>
      <c r="E290" s="11"/>
      <c r="F290" s="11"/>
      <c r="G290" s="11">
        <f t="shared" si="4"/>
        <v>0</v>
      </c>
      <c r="H290" s="11"/>
    </row>
    <row r="291" spans="2:8" x14ac:dyDescent="0.55000000000000004">
      <c r="B291" s="67"/>
      <c r="C291" s="67"/>
      <c r="D291" s="9" t="s">
        <v>284</v>
      </c>
      <c r="E291" s="11">
        <v>5412000</v>
      </c>
      <c r="F291" s="11">
        <v>5412000</v>
      </c>
      <c r="G291" s="11">
        <f t="shared" si="4"/>
        <v>0</v>
      </c>
      <c r="H291" s="11"/>
    </row>
    <row r="292" spans="2:8" x14ac:dyDescent="0.55000000000000004">
      <c r="B292" s="67"/>
      <c r="C292" s="67"/>
      <c r="D292" s="9" t="s">
        <v>50</v>
      </c>
      <c r="E292" s="11"/>
      <c r="F292" s="11"/>
      <c r="G292" s="11">
        <f t="shared" si="4"/>
        <v>0</v>
      </c>
      <c r="H292" s="11"/>
    </row>
    <row r="293" spans="2:8" x14ac:dyDescent="0.55000000000000004">
      <c r="B293" s="67"/>
      <c r="C293" s="67"/>
      <c r="D293" s="9" t="s">
        <v>51</v>
      </c>
      <c r="E293" s="11"/>
      <c r="F293" s="11"/>
      <c r="G293" s="11">
        <f t="shared" si="4"/>
        <v>0</v>
      </c>
      <c r="H293" s="11"/>
    </row>
    <row r="294" spans="2:8" x14ac:dyDescent="0.55000000000000004">
      <c r="B294" s="67"/>
      <c r="C294" s="67"/>
      <c r="D294" s="9" t="s">
        <v>52</v>
      </c>
      <c r="E294" s="11"/>
      <c r="F294" s="11"/>
      <c r="G294" s="11">
        <f t="shared" si="4"/>
        <v>0</v>
      </c>
      <c r="H294" s="11"/>
    </row>
    <row r="295" spans="2:8" x14ac:dyDescent="0.55000000000000004">
      <c r="B295" s="67"/>
      <c r="C295" s="68"/>
      <c r="D295" s="13" t="s">
        <v>53</v>
      </c>
      <c r="E295" s="15">
        <f>+E286+E287+E292+E293+E294</f>
        <v>5412000</v>
      </c>
      <c r="F295" s="15">
        <f>+F286+F287+F292+F293+F294</f>
        <v>5412000</v>
      </c>
      <c r="G295" s="15">
        <f t="shared" si="4"/>
        <v>0</v>
      </c>
      <c r="H295" s="15"/>
    </row>
    <row r="296" spans="2:8" x14ac:dyDescent="0.55000000000000004">
      <c r="B296" s="68"/>
      <c r="C296" s="19" t="s">
        <v>54</v>
      </c>
      <c r="D296" s="17"/>
      <c r="E296" s="18">
        <f xml:space="preserve"> +E285 - E295</f>
        <v>-5412000</v>
      </c>
      <c r="F296" s="18">
        <f xml:space="preserve"> +F285 - F295</f>
        <v>-5412000</v>
      </c>
      <c r="G296" s="18">
        <f t="shared" si="4"/>
        <v>0</v>
      </c>
      <c r="H296" s="18"/>
    </row>
    <row r="297" spans="2:8" x14ac:dyDescent="0.55000000000000004">
      <c r="B297" s="66" t="s">
        <v>55</v>
      </c>
      <c r="C297" s="66" t="s">
        <v>10</v>
      </c>
      <c r="D297" s="9" t="s">
        <v>56</v>
      </c>
      <c r="E297" s="11"/>
      <c r="F297" s="11"/>
      <c r="G297" s="11">
        <f t="shared" si="4"/>
        <v>0</v>
      </c>
      <c r="H297" s="11"/>
    </row>
    <row r="298" spans="2:8" x14ac:dyDescent="0.55000000000000004">
      <c r="B298" s="67"/>
      <c r="C298" s="67"/>
      <c r="D298" s="9" t="s">
        <v>57</v>
      </c>
      <c r="E298" s="11"/>
      <c r="F298" s="11"/>
      <c r="G298" s="11">
        <f t="shared" si="4"/>
        <v>0</v>
      </c>
      <c r="H298" s="11"/>
    </row>
    <row r="299" spans="2:8" x14ac:dyDescent="0.55000000000000004">
      <c r="B299" s="67"/>
      <c r="C299" s="67"/>
      <c r="D299" s="9" t="s">
        <v>58</v>
      </c>
      <c r="E299" s="11"/>
      <c r="F299" s="11"/>
      <c r="G299" s="11">
        <f t="shared" si="4"/>
        <v>0</v>
      </c>
      <c r="H299" s="11"/>
    </row>
    <row r="300" spans="2:8" x14ac:dyDescent="0.55000000000000004">
      <c r="B300" s="67"/>
      <c r="C300" s="67"/>
      <c r="D300" s="9" t="s">
        <v>59</v>
      </c>
      <c r="E300" s="11"/>
      <c r="F300" s="11"/>
      <c r="G300" s="11">
        <f t="shared" si="4"/>
        <v>0</v>
      </c>
      <c r="H300" s="11"/>
    </row>
    <row r="301" spans="2:8" x14ac:dyDescent="0.55000000000000004">
      <c r="B301" s="67"/>
      <c r="C301" s="67"/>
      <c r="D301" s="9" t="s">
        <v>60</v>
      </c>
      <c r="E301" s="11"/>
      <c r="F301" s="11"/>
      <c r="G301" s="11">
        <f t="shared" si="4"/>
        <v>0</v>
      </c>
      <c r="H301" s="11"/>
    </row>
    <row r="302" spans="2:8" x14ac:dyDescent="0.55000000000000004">
      <c r="B302" s="67"/>
      <c r="C302" s="67"/>
      <c r="D302" s="9" t="s">
        <v>61</v>
      </c>
      <c r="E302" s="11">
        <f>+E303+E304+E305</f>
        <v>0</v>
      </c>
      <c r="F302" s="11">
        <f>+F303+F304+F305</f>
        <v>0</v>
      </c>
      <c r="G302" s="11">
        <f t="shared" si="4"/>
        <v>0</v>
      </c>
      <c r="H302" s="11"/>
    </row>
    <row r="303" spans="2:8" x14ac:dyDescent="0.55000000000000004">
      <c r="B303" s="67"/>
      <c r="C303" s="67"/>
      <c r="D303" s="9" t="s">
        <v>285</v>
      </c>
      <c r="E303" s="11"/>
      <c r="F303" s="11"/>
      <c r="G303" s="11">
        <f t="shared" si="4"/>
        <v>0</v>
      </c>
      <c r="H303" s="11"/>
    </row>
    <row r="304" spans="2:8" x14ac:dyDescent="0.55000000000000004">
      <c r="B304" s="67"/>
      <c r="C304" s="67"/>
      <c r="D304" s="9" t="s">
        <v>286</v>
      </c>
      <c r="E304" s="11"/>
      <c r="F304" s="11"/>
      <c r="G304" s="11">
        <f t="shared" si="4"/>
        <v>0</v>
      </c>
      <c r="H304" s="11"/>
    </row>
    <row r="305" spans="2:8" x14ac:dyDescent="0.55000000000000004">
      <c r="B305" s="67"/>
      <c r="C305" s="67"/>
      <c r="D305" s="9" t="s">
        <v>287</v>
      </c>
      <c r="E305" s="11"/>
      <c r="F305" s="11"/>
      <c r="G305" s="11">
        <f t="shared" si="4"/>
        <v>0</v>
      </c>
      <c r="H305" s="11"/>
    </row>
    <row r="306" spans="2:8" x14ac:dyDescent="0.55000000000000004">
      <c r="B306" s="67"/>
      <c r="C306" s="67"/>
      <c r="D306" s="9" t="s">
        <v>84</v>
      </c>
      <c r="E306" s="11"/>
      <c r="F306" s="11"/>
      <c r="G306" s="11">
        <f t="shared" si="4"/>
        <v>0</v>
      </c>
      <c r="H306" s="11"/>
    </row>
    <row r="307" spans="2:8" x14ac:dyDescent="0.55000000000000004">
      <c r="B307" s="67"/>
      <c r="C307" s="67"/>
      <c r="D307" s="9" t="s">
        <v>102</v>
      </c>
      <c r="E307" s="11"/>
      <c r="F307" s="11"/>
      <c r="G307" s="11">
        <f t="shared" si="4"/>
        <v>0</v>
      </c>
      <c r="H307" s="11"/>
    </row>
    <row r="308" spans="2:8" x14ac:dyDescent="0.55000000000000004">
      <c r="B308" s="67"/>
      <c r="C308" s="67"/>
      <c r="D308" s="9" t="s">
        <v>85</v>
      </c>
      <c r="E308" s="11"/>
      <c r="F308" s="11"/>
      <c r="G308" s="11">
        <f t="shared" si="4"/>
        <v>0</v>
      </c>
      <c r="H308" s="11"/>
    </row>
    <row r="309" spans="2:8" x14ac:dyDescent="0.55000000000000004">
      <c r="B309" s="67"/>
      <c r="C309" s="67"/>
      <c r="D309" s="9" t="s">
        <v>103</v>
      </c>
      <c r="E309" s="11"/>
      <c r="F309" s="11"/>
      <c r="G309" s="11">
        <f t="shared" si="4"/>
        <v>0</v>
      </c>
      <c r="H309" s="11"/>
    </row>
    <row r="310" spans="2:8" x14ac:dyDescent="0.55000000000000004">
      <c r="B310" s="67"/>
      <c r="C310" s="67"/>
      <c r="D310" s="9" t="s">
        <v>86</v>
      </c>
      <c r="E310" s="11"/>
      <c r="F310" s="11"/>
      <c r="G310" s="11">
        <f t="shared" si="4"/>
        <v>0</v>
      </c>
      <c r="H310" s="11"/>
    </row>
    <row r="311" spans="2:8" x14ac:dyDescent="0.55000000000000004">
      <c r="B311" s="67"/>
      <c r="C311" s="67"/>
      <c r="D311" s="9" t="s">
        <v>104</v>
      </c>
      <c r="E311" s="11">
        <v>4000000</v>
      </c>
      <c r="F311" s="11">
        <v>4000000</v>
      </c>
      <c r="G311" s="11">
        <f t="shared" si="4"/>
        <v>0</v>
      </c>
      <c r="H311" s="11"/>
    </row>
    <row r="312" spans="2:8" x14ac:dyDescent="0.55000000000000004">
      <c r="B312" s="67"/>
      <c r="C312" s="67"/>
      <c r="D312" s="9" t="s">
        <v>62</v>
      </c>
      <c r="E312" s="11"/>
      <c r="F312" s="11">
        <v>19644</v>
      </c>
      <c r="G312" s="11">
        <f t="shared" si="4"/>
        <v>-19644</v>
      </c>
      <c r="H312" s="11"/>
    </row>
    <row r="313" spans="2:8" x14ac:dyDescent="0.55000000000000004">
      <c r="B313" s="67"/>
      <c r="C313" s="68"/>
      <c r="D313" s="13" t="s">
        <v>63</v>
      </c>
      <c r="E313" s="15">
        <f>+E297+E298+E299+E300+E301+E302+E306+E307+E308+E309+E310+E311+E312</f>
        <v>4000000</v>
      </c>
      <c r="F313" s="15">
        <f>+F297+F298+F299+F300+F301+F302+F306+F307+F308+F309+F310+F311+F312</f>
        <v>4019644</v>
      </c>
      <c r="G313" s="15">
        <f t="shared" si="4"/>
        <v>-19644</v>
      </c>
      <c r="H313" s="15"/>
    </row>
    <row r="314" spans="2:8" x14ac:dyDescent="0.55000000000000004">
      <c r="B314" s="67"/>
      <c r="C314" s="66" t="s">
        <v>29</v>
      </c>
      <c r="D314" s="9" t="s">
        <v>64</v>
      </c>
      <c r="E314" s="11"/>
      <c r="F314" s="11"/>
      <c r="G314" s="11">
        <f t="shared" si="4"/>
        <v>0</v>
      </c>
      <c r="H314" s="11"/>
    </row>
    <row r="315" spans="2:8" x14ac:dyDescent="0.55000000000000004">
      <c r="B315" s="67"/>
      <c r="C315" s="67"/>
      <c r="D315" s="9" t="s">
        <v>65</v>
      </c>
      <c r="E315" s="11"/>
      <c r="F315" s="11"/>
      <c r="G315" s="11">
        <f t="shared" si="4"/>
        <v>0</v>
      </c>
      <c r="H315" s="11"/>
    </row>
    <row r="316" spans="2:8" x14ac:dyDescent="0.55000000000000004">
      <c r="B316" s="67"/>
      <c r="C316" s="67"/>
      <c r="D316" s="9" t="s">
        <v>66</v>
      </c>
      <c r="E316" s="11"/>
      <c r="F316" s="11"/>
      <c r="G316" s="11">
        <f t="shared" si="4"/>
        <v>0</v>
      </c>
      <c r="H316" s="11"/>
    </row>
    <row r="317" spans="2:8" x14ac:dyDescent="0.55000000000000004">
      <c r="B317" s="67"/>
      <c r="C317" s="67"/>
      <c r="D317" s="9" t="s">
        <v>67</v>
      </c>
      <c r="E317" s="11"/>
      <c r="F317" s="11"/>
      <c r="G317" s="11">
        <f t="shared" si="4"/>
        <v>0</v>
      </c>
      <c r="H317" s="11"/>
    </row>
    <row r="318" spans="2:8" x14ac:dyDescent="0.55000000000000004">
      <c r="B318" s="67"/>
      <c r="C318" s="67"/>
      <c r="D318" s="9" t="s">
        <v>68</v>
      </c>
      <c r="E318" s="11">
        <f>+E319+E320+E321</f>
        <v>394600</v>
      </c>
      <c r="F318" s="11">
        <f>+F319+F320+F321</f>
        <v>389094</v>
      </c>
      <c r="G318" s="11">
        <f t="shared" si="4"/>
        <v>5506</v>
      </c>
      <c r="H318" s="11"/>
    </row>
    <row r="319" spans="2:8" x14ac:dyDescent="0.55000000000000004">
      <c r="B319" s="67"/>
      <c r="C319" s="67"/>
      <c r="D319" s="9" t="s">
        <v>288</v>
      </c>
      <c r="E319" s="11">
        <v>394600</v>
      </c>
      <c r="F319" s="11">
        <v>389094</v>
      </c>
      <c r="G319" s="11">
        <f t="shared" si="4"/>
        <v>5506</v>
      </c>
      <c r="H319" s="11"/>
    </row>
    <row r="320" spans="2:8" x14ac:dyDescent="0.55000000000000004">
      <c r="B320" s="67"/>
      <c r="C320" s="67"/>
      <c r="D320" s="9" t="s">
        <v>289</v>
      </c>
      <c r="E320" s="11"/>
      <c r="F320" s="11"/>
      <c r="G320" s="11">
        <f t="shared" si="4"/>
        <v>0</v>
      </c>
      <c r="H320" s="11"/>
    </row>
    <row r="321" spans="2:8" x14ac:dyDescent="0.55000000000000004">
      <c r="B321" s="67"/>
      <c r="C321" s="67"/>
      <c r="D321" s="9" t="s">
        <v>290</v>
      </c>
      <c r="E321" s="11"/>
      <c r="F321" s="11"/>
      <c r="G321" s="11">
        <f t="shared" si="4"/>
        <v>0</v>
      </c>
      <c r="H321" s="11"/>
    </row>
    <row r="322" spans="2:8" x14ac:dyDescent="0.55000000000000004">
      <c r="B322" s="67"/>
      <c r="C322" s="67"/>
      <c r="D322" s="9" t="s">
        <v>87</v>
      </c>
      <c r="E322" s="11"/>
      <c r="F322" s="11"/>
      <c r="G322" s="11">
        <f t="shared" si="4"/>
        <v>0</v>
      </c>
      <c r="H322" s="11"/>
    </row>
    <row r="323" spans="2:8" x14ac:dyDescent="0.55000000000000004">
      <c r="B323" s="67"/>
      <c r="C323" s="67"/>
      <c r="D323" s="9" t="s">
        <v>105</v>
      </c>
      <c r="E323" s="11"/>
      <c r="F323" s="11"/>
      <c r="G323" s="11">
        <f t="shared" si="4"/>
        <v>0</v>
      </c>
      <c r="H323" s="11"/>
    </row>
    <row r="324" spans="2:8" x14ac:dyDescent="0.55000000000000004">
      <c r="B324" s="67"/>
      <c r="C324" s="67"/>
      <c r="D324" s="9" t="s">
        <v>88</v>
      </c>
      <c r="E324" s="11"/>
      <c r="F324" s="11"/>
      <c r="G324" s="11">
        <f t="shared" si="4"/>
        <v>0</v>
      </c>
      <c r="H324" s="11"/>
    </row>
    <row r="325" spans="2:8" x14ac:dyDescent="0.55000000000000004">
      <c r="B325" s="67"/>
      <c r="C325" s="67"/>
      <c r="D325" s="20" t="s">
        <v>106</v>
      </c>
      <c r="E325" s="21"/>
      <c r="F325" s="21"/>
      <c r="G325" s="21">
        <f t="shared" si="4"/>
        <v>0</v>
      </c>
      <c r="H325" s="21"/>
    </row>
    <row r="326" spans="2:8" x14ac:dyDescent="0.55000000000000004">
      <c r="B326" s="67"/>
      <c r="C326" s="67"/>
      <c r="D326" s="20" t="s">
        <v>89</v>
      </c>
      <c r="E326" s="21"/>
      <c r="F326" s="21"/>
      <c r="G326" s="21">
        <f t="shared" si="4"/>
        <v>0</v>
      </c>
      <c r="H326" s="21"/>
    </row>
    <row r="327" spans="2:8" x14ac:dyDescent="0.55000000000000004">
      <c r="B327" s="67"/>
      <c r="C327" s="67"/>
      <c r="D327" s="20" t="s">
        <v>107</v>
      </c>
      <c r="E327" s="21">
        <v>510000</v>
      </c>
      <c r="F327" s="21">
        <v>510000</v>
      </c>
      <c r="G327" s="21">
        <f t="shared" ref="G327:G330" si="5">E327-F327</f>
        <v>0</v>
      </c>
      <c r="H327" s="21"/>
    </row>
    <row r="328" spans="2:8" x14ac:dyDescent="0.55000000000000004">
      <c r="B328" s="67"/>
      <c r="C328" s="67"/>
      <c r="D328" s="20" t="s">
        <v>69</v>
      </c>
      <c r="E328" s="21"/>
      <c r="F328" s="21"/>
      <c r="G328" s="21">
        <f t="shared" si="5"/>
        <v>0</v>
      </c>
      <c r="H328" s="21"/>
    </row>
    <row r="329" spans="2:8" x14ac:dyDescent="0.55000000000000004">
      <c r="B329" s="67"/>
      <c r="C329" s="68"/>
      <c r="D329" s="22" t="s">
        <v>70</v>
      </c>
      <c r="E329" s="23">
        <f>+E314+E315+E316+E317+E318+E322+E323+E324+E325+E326+E327+E328</f>
        <v>904600</v>
      </c>
      <c r="F329" s="23">
        <f>+F314+F315+F316+F317+F318+F322+F323+F324+F325+F326+F327+F328</f>
        <v>899094</v>
      </c>
      <c r="G329" s="23">
        <f t="shared" si="5"/>
        <v>5506</v>
      </c>
      <c r="H329" s="23"/>
    </row>
    <row r="330" spans="2:8" x14ac:dyDescent="0.55000000000000004">
      <c r="B330" s="68"/>
      <c r="C330" s="19" t="s">
        <v>71</v>
      </c>
      <c r="D330" s="17"/>
      <c r="E330" s="18">
        <f xml:space="preserve"> +E313 - E329</f>
        <v>3095400</v>
      </c>
      <c r="F330" s="18">
        <f xml:space="preserve"> +F313 - F329</f>
        <v>3120550</v>
      </c>
      <c r="G330" s="18">
        <f t="shared" si="5"/>
        <v>-25150</v>
      </c>
      <c r="H330" s="18"/>
    </row>
    <row r="331" spans="2:8" x14ac:dyDescent="0.55000000000000004">
      <c r="B331" s="24" t="s">
        <v>72</v>
      </c>
      <c r="C331" s="25"/>
      <c r="D331" s="26"/>
      <c r="E331" s="27">
        <v>6800</v>
      </c>
      <c r="F331" s="27"/>
      <c r="G331" s="27">
        <f>E331 + E332</f>
        <v>6800</v>
      </c>
      <c r="H331" s="27"/>
    </row>
    <row r="332" spans="2:8" x14ac:dyDescent="0.55000000000000004">
      <c r="B332" s="28"/>
      <c r="C332" s="29"/>
      <c r="D332" s="30"/>
      <c r="E332" s="31"/>
      <c r="F332" s="31"/>
      <c r="G332" s="31"/>
      <c r="H332" s="31"/>
    </row>
    <row r="333" spans="2:8" x14ac:dyDescent="0.55000000000000004">
      <c r="B333" s="19" t="s">
        <v>73</v>
      </c>
      <c r="C333" s="16"/>
      <c r="D333" s="17"/>
      <c r="E333" s="18">
        <f xml:space="preserve"> +E273 +E296 +E330 - (E331 + E332)</f>
        <v>0</v>
      </c>
      <c r="F333" s="18">
        <f xml:space="preserve"> +F273 +F296 +F330 - (F331 + F332)</f>
        <v>97874</v>
      </c>
      <c r="G333" s="18">
        <f t="shared" ref="G333:G335" si="6">E333-F333</f>
        <v>-97874</v>
      </c>
      <c r="H333" s="18"/>
    </row>
    <row r="334" spans="2:8" x14ac:dyDescent="0.55000000000000004">
      <c r="B334" s="19" t="s">
        <v>74</v>
      </c>
      <c r="C334" s="16"/>
      <c r="D334" s="17"/>
      <c r="E334" s="18">
        <v>17268384</v>
      </c>
      <c r="F334" s="18">
        <v>17268384</v>
      </c>
      <c r="G334" s="18">
        <f t="shared" si="6"/>
        <v>0</v>
      </c>
      <c r="H334" s="18"/>
    </row>
    <row r="335" spans="2:8" x14ac:dyDescent="0.55000000000000004">
      <c r="B335" s="19" t="s">
        <v>75</v>
      </c>
      <c r="C335" s="16"/>
      <c r="D335" s="17"/>
      <c r="E335" s="18">
        <f xml:space="preserve"> +E333 +E334</f>
        <v>17268384</v>
      </c>
      <c r="F335" s="18">
        <f xml:space="preserve"> +F333 +F334</f>
        <v>17366258</v>
      </c>
      <c r="G335" s="18">
        <f t="shared" si="6"/>
        <v>-97874</v>
      </c>
      <c r="H335" s="18"/>
    </row>
  </sheetData>
  <mergeCells count="12">
    <mergeCell ref="B2:H2"/>
    <mergeCell ref="B3:H3"/>
    <mergeCell ref="B5:D5"/>
    <mergeCell ref="B6:B273"/>
    <mergeCell ref="C6:C193"/>
    <mergeCell ref="C194:C272"/>
    <mergeCell ref="B274:B296"/>
    <mergeCell ref="C274:C285"/>
    <mergeCell ref="C286:C295"/>
    <mergeCell ref="B297:B330"/>
    <mergeCell ref="C297:C313"/>
    <mergeCell ref="C314:C329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1392-6F06-4329-AC6A-D8289703084F}">
  <dimension ref="B1:H335"/>
  <sheetViews>
    <sheetView workbookViewId="0">
      <selection sqref="A1:XFD1048576"/>
    </sheetView>
  </sheetViews>
  <sheetFormatPr defaultRowHeight="18" x14ac:dyDescent="0.55000000000000004"/>
  <cols>
    <col min="1" max="3" width="2.83203125" customWidth="1"/>
    <col min="4" max="4" width="53" customWidth="1"/>
    <col min="5" max="8" width="20.75" customWidth="1"/>
  </cols>
  <sheetData>
    <row r="1" spans="2:8" ht="22" x14ac:dyDescent="0.55000000000000004">
      <c r="B1" s="1"/>
      <c r="C1" s="1"/>
      <c r="D1" s="1"/>
      <c r="E1" s="2"/>
      <c r="F1" s="2"/>
      <c r="G1" s="3"/>
      <c r="H1" s="3" t="s">
        <v>108</v>
      </c>
    </row>
    <row r="2" spans="2:8" ht="22" x14ac:dyDescent="0.55000000000000004">
      <c r="B2" s="69" t="s">
        <v>293</v>
      </c>
      <c r="C2" s="69"/>
      <c r="D2" s="69"/>
      <c r="E2" s="69"/>
      <c r="F2" s="69"/>
      <c r="G2" s="69"/>
      <c r="H2" s="69"/>
    </row>
    <row r="3" spans="2:8" ht="22" x14ac:dyDescent="0.55000000000000004">
      <c r="B3" s="70" t="s">
        <v>2</v>
      </c>
      <c r="C3" s="70"/>
      <c r="D3" s="70"/>
      <c r="E3" s="70"/>
      <c r="F3" s="70"/>
      <c r="G3" s="70"/>
      <c r="H3" s="70"/>
    </row>
    <row r="4" spans="2:8" x14ac:dyDescent="0.55000000000000004">
      <c r="B4" s="4"/>
      <c r="C4" s="4"/>
      <c r="D4" s="4"/>
      <c r="E4" s="4"/>
      <c r="F4" s="2"/>
      <c r="G4" s="2"/>
      <c r="H4" s="4" t="s">
        <v>3</v>
      </c>
    </row>
    <row r="5" spans="2:8" x14ac:dyDescent="0.55000000000000004">
      <c r="B5" s="71" t="s">
        <v>4</v>
      </c>
      <c r="C5" s="71"/>
      <c r="D5" s="71"/>
      <c r="E5" s="5" t="s">
        <v>5</v>
      </c>
      <c r="F5" s="5" t="s">
        <v>6</v>
      </c>
      <c r="G5" s="5" t="s">
        <v>7</v>
      </c>
      <c r="H5" s="5" t="s">
        <v>8</v>
      </c>
    </row>
    <row r="6" spans="2:8" x14ac:dyDescent="0.55000000000000004">
      <c r="B6" s="66" t="s">
        <v>9</v>
      </c>
      <c r="C6" s="66" t="s">
        <v>10</v>
      </c>
      <c r="D6" s="6" t="s">
        <v>11</v>
      </c>
      <c r="E6" s="8">
        <f>+E7+E11+E19+E26+E29+E33+E45+E53</f>
        <v>0</v>
      </c>
      <c r="F6" s="8">
        <f>+F7+F11+F19+F26+F29+F33+F45+F53</f>
        <v>0</v>
      </c>
      <c r="G6" s="8">
        <f>E6-F6</f>
        <v>0</v>
      </c>
      <c r="H6" s="8"/>
    </row>
    <row r="7" spans="2:8" x14ac:dyDescent="0.55000000000000004">
      <c r="B7" s="67"/>
      <c r="C7" s="67"/>
      <c r="D7" s="9" t="s">
        <v>110</v>
      </c>
      <c r="E7" s="11">
        <f>+E8+E9+E10</f>
        <v>0</v>
      </c>
      <c r="F7" s="11">
        <f>+F8+F9+F10</f>
        <v>0</v>
      </c>
      <c r="G7" s="11">
        <f t="shared" ref="G7:G70" si="0">E7-F7</f>
        <v>0</v>
      </c>
      <c r="H7" s="11"/>
    </row>
    <row r="8" spans="2:8" x14ac:dyDescent="0.55000000000000004">
      <c r="B8" s="67"/>
      <c r="C8" s="67"/>
      <c r="D8" s="9" t="s">
        <v>111</v>
      </c>
      <c r="E8" s="11"/>
      <c r="F8" s="11"/>
      <c r="G8" s="11">
        <f t="shared" si="0"/>
        <v>0</v>
      </c>
      <c r="H8" s="11"/>
    </row>
    <row r="9" spans="2:8" x14ac:dyDescent="0.55000000000000004">
      <c r="B9" s="67"/>
      <c r="C9" s="67"/>
      <c r="D9" s="9" t="s">
        <v>112</v>
      </c>
      <c r="E9" s="11"/>
      <c r="F9" s="11"/>
      <c r="G9" s="11">
        <f t="shared" si="0"/>
        <v>0</v>
      </c>
      <c r="H9" s="11"/>
    </row>
    <row r="10" spans="2:8" x14ac:dyDescent="0.55000000000000004">
      <c r="B10" s="67"/>
      <c r="C10" s="67"/>
      <c r="D10" s="9" t="s">
        <v>113</v>
      </c>
      <c r="E10" s="11"/>
      <c r="F10" s="11"/>
      <c r="G10" s="11">
        <f t="shared" si="0"/>
        <v>0</v>
      </c>
      <c r="H10" s="11"/>
    </row>
    <row r="11" spans="2:8" x14ac:dyDescent="0.55000000000000004">
      <c r="B11" s="67"/>
      <c r="C11" s="67"/>
      <c r="D11" s="9" t="s">
        <v>114</v>
      </c>
      <c r="E11" s="11">
        <f>+E12+E13+E14+E15+E16+E17+E18</f>
        <v>0</v>
      </c>
      <c r="F11" s="11">
        <f>+F12+F13+F14+F15+F16+F17+F18</f>
        <v>0</v>
      </c>
      <c r="G11" s="11">
        <f t="shared" si="0"/>
        <v>0</v>
      </c>
      <c r="H11" s="11"/>
    </row>
    <row r="12" spans="2:8" x14ac:dyDescent="0.55000000000000004">
      <c r="B12" s="67"/>
      <c r="C12" s="67"/>
      <c r="D12" s="9" t="s">
        <v>111</v>
      </c>
      <c r="E12" s="11"/>
      <c r="F12" s="11"/>
      <c r="G12" s="11">
        <f t="shared" si="0"/>
        <v>0</v>
      </c>
      <c r="H12" s="11"/>
    </row>
    <row r="13" spans="2:8" x14ac:dyDescent="0.55000000000000004">
      <c r="B13" s="67"/>
      <c r="C13" s="67"/>
      <c r="D13" s="9" t="s">
        <v>115</v>
      </c>
      <c r="E13" s="11"/>
      <c r="F13" s="11"/>
      <c r="G13" s="11">
        <f t="shared" si="0"/>
        <v>0</v>
      </c>
      <c r="H13" s="11"/>
    </row>
    <row r="14" spans="2:8" x14ac:dyDescent="0.55000000000000004">
      <c r="B14" s="67"/>
      <c r="C14" s="67"/>
      <c r="D14" s="9" t="s">
        <v>116</v>
      </c>
      <c r="E14" s="11"/>
      <c r="F14" s="11"/>
      <c r="G14" s="11">
        <f t="shared" si="0"/>
        <v>0</v>
      </c>
      <c r="H14" s="11"/>
    </row>
    <row r="15" spans="2:8" x14ac:dyDescent="0.55000000000000004">
      <c r="B15" s="67"/>
      <c r="C15" s="67"/>
      <c r="D15" s="9" t="s">
        <v>117</v>
      </c>
      <c r="E15" s="11"/>
      <c r="F15" s="11"/>
      <c r="G15" s="11">
        <f t="shared" si="0"/>
        <v>0</v>
      </c>
      <c r="H15" s="11"/>
    </row>
    <row r="16" spans="2:8" x14ac:dyDescent="0.55000000000000004">
      <c r="B16" s="67"/>
      <c r="C16" s="67"/>
      <c r="D16" s="9" t="s">
        <v>118</v>
      </c>
      <c r="E16" s="11"/>
      <c r="F16" s="11"/>
      <c r="G16" s="11">
        <f t="shared" si="0"/>
        <v>0</v>
      </c>
      <c r="H16" s="11"/>
    </row>
    <row r="17" spans="2:8" x14ac:dyDescent="0.55000000000000004">
      <c r="B17" s="67"/>
      <c r="C17" s="67"/>
      <c r="D17" s="9" t="s">
        <v>119</v>
      </c>
      <c r="E17" s="11"/>
      <c r="F17" s="11"/>
      <c r="G17" s="11">
        <f t="shared" si="0"/>
        <v>0</v>
      </c>
      <c r="H17" s="11"/>
    </row>
    <row r="18" spans="2:8" x14ac:dyDescent="0.55000000000000004">
      <c r="B18" s="67"/>
      <c r="C18" s="67"/>
      <c r="D18" s="9" t="s">
        <v>120</v>
      </c>
      <c r="E18" s="11"/>
      <c r="F18" s="11"/>
      <c r="G18" s="11">
        <f t="shared" si="0"/>
        <v>0</v>
      </c>
      <c r="H18" s="11"/>
    </row>
    <row r="19" spans="2:8" x14ac:dyDescent="0.55000000000000004">
      <c r="B19" s="67"/>
      <c r="C19" s="67"/>
      <c r="D19" s="9" t="s">
        <v>121</v>
      </c>
      <c r="E19" s="11">
        <f>+E20+E21+E22+E23+E24+E25</f>
        <v>0</v>
      </c>
      <c r="F19" s="11">
        <f>+F20+F21+F22+F23+F24+F25</f>
        <v>0</v>
      </c>
      <c r="G19" s="11">
        <f t="shared" si="0"/>
        <v>0</v>
      </c>
      <c r="H19" s="11"/>
    </row>
    <row r="20" spans="2:8" x14ac:dyDescent="0.55000000000000004">
      <c r="B20" s="67"/>
      <c r="C20" s="67"/>
      <c r="D20" s="9" t="s">
        <v>111</v>
      </c>
      <c r="E20" s="11"/>
      <c r="F20" s="11"/>
      <c r="G20" s="11">
        <f t="shared" si="0"/>
        <v>0</v>
      </c>
      <c r="H20" s="11"/>
    </row>
    <row r="21" spans="2:8" x14ac:dyDescent="0.55000000000000004">
      <c r="B21" s="67"/>
      <c r="C21" s="67"/>
      <c r="D21" s="9" t="s">
        <v>115</v>
      </c>
      <c r="E21" s="11"/>
      <c r="F21" s="11"/>
      <c r="G21" s="11">
        <f t="shared" si="0"/>
        <v>0</v>
      </c>
      <c r="H21" s="11"/>
    </row>
    <row r="22" spans="2:8" x14ac:dyDescent="0.55000000000000004">
      <c r="B22" s="67"/>
      <c r="C22" s="67"/>
      <c r="D22" s="9" t="s">
        <v>116</v>
      </c>
      <c r="E22" s="11"/>
      <c r="F22" s="11"/>
      <c r="G22" s="11">
        <f t="shared" si="0"/>
        <v>0</v>
      </c>
      <c r="H22" s="11"/>
    </row>
    <row r="23" spans="2:8" x14ac:dyDescent="0.55000000000000004">
      <c r="B23" s="67"/>
      <c r="C23" s="67"/>
      <c r="D23" s="9" t="s">
        <v>117</v>
      </c>
      <c r="E23" s="11"/>
      <c r="F23" s="11"/>
      <c r="G23" s="11">
        <f t="shared" si="0"/>
        <v>0</v>
      </c>
      <c r="H23" s="11"/>
    </row>
    <row r="24" spans="2:8" x14ac:dyDescent="0.55000000000000004">
      <c r="B24" s="67"/>
      <c r="C24" s="67"/>
      <c r="D24" s="9" t="s">
        <v>118</v>
      </c>
      <c r="E24" s="11"/>
      <c r="F24" s="11"/>
      <c r="G24" s="11">
        <f t="shared" si="0"/>
        <v>0</v>
      </c>
      <c r="H24" s="11"/>
    </row>
    <row r="25" spans="2:8" x14ac:dyDescent="0.55000000000000004">
      <c r="B25" s="67"/>
      <c r="C25" s="67"/>
      <c r="D25" s="9" t="s">
        <v>119</v>
      </c>
      <c r="E25" s="11"/>
      <c r="F25" s="11"/>
      <c r="G25" s="11">
        <f t="shared" si="0"/>
        <v>0</v>
      </c>
      <c r="H25" s="11"/>
    </row>
    <row r="26" spans="2:8" x14ac:dyDescent="0.55000000000000004">
      <c r="B26" s="67"/>
      <c r="C26" s="67"/>
      <c r="D26" s="9" t="s">
        <v>122</v>
      </c>
      <c r="E26" s="11">
        <f>+E27+E28</f>
        <v>0</v>
      </c>
      <c r="F26" s="11">
        <f>+F27+F28</f>
        <v>0</v>
      </c>
      <c r="G26" s="11">
        <f t="shared" si="0"/>
        <v>0</v>
      </c>
      <c r="H26" s="11"/>
    </row>
    <row r="27" spans="2:8" x14ac:dyDescent="0.55000000000000004">
      <c r="B27" s="67"/>
      <c r="C27" s="67"/>
      <c r="D27" s="9" t="s">
        <v>123</v>
      </c>
      <c r="E27" s="11"/>
      <c r="F27" s="11"/>
      <c r="G27" s="11">
        <f t="shared" si="0"/>
        <v>0</v>
      </c>
      <c r="H27" s="11"/>
    </row>
    <row r="28" spans="2:8" x14ac:dyDescent="0.55000000000000004">
      <c r="B28" s="67"/>
      <c r="C28" s="67"/>
      <c r="D28" s="9" t="s">
        <v>124</v>
      </c>
      <c r="E28" s="11"/>
      <c r="F28" s="11"/>
      <c r="G28" s="11">
        <f t="shared" si="0"/>
        <v>0</v>
      </c>
      <c r="H28" s="11"/>
    </row>
    <row r="29" spans="2:8" x14ac:dyDescent="0.55000000000000004">
      <c r="B29" s="67"/>
      <c r="C29" s="67"/>
      <c r="D29" s="9" t="s">
        <v>125</v>
      </c>
      <c r="E29" s="11">
        <f>+E30+E31+E32</f>
        <v>0</v>
      </c>
      <c r="F29" s="11">
        <f>+F30+F31+F32</f>
        <v>0</v>
      </c>
      <c r="G29" s="11">
        <f t="shared" si="0"/>
        <v>0</v>
      </c>
      <c r="H29" s="11"/>
    </row>
    <row r="30" spans="2:8" x14ac:dyDescent="0.55000000000000004">
      <c r="B30" s="67"/>
      <c r="C30" s="67"/>
      <c r="D30" s="9" t="s">
        <v>126</v>
      </c>
      <c r="E30" s="11"/>
      <c r="F30" s="11"/>
      <c r="G30" s="11">
        <f t="shared" si="0"/>
        <v>0</v>
      </c>
      <c r="H30" s="11"/>
    </row>
    <row r="31" spans="2:8" x14ac:dyDescent="0.55000000000000004">
      <c r="B31" s="67"/>
      <c r="C31" s="67"/>
      <c r="D31" s="9" t="s">
        <v>127</v>
      </c>
      <c r="E31" s="11"/>
      <c r="F31" s="11"/>
      <c r="G31" s="11">
        <f t="shared" si="0"/>
        <v>0</v>
      </c>
      <c r="H31" s="11"/>
    </row>
    <row r="32" spans="2:8" x14ac:dyDescent="0.55000000000000004">
      <c r="B32" s="67"/>
      <c r="C32" s="67"/>
      <c r="D32" s="9" t="s">
        <v>128</v>
      </c>
      <c r="E32" s="11"/>
      <c r="F32" s="11"/>
      <c r="G32" s="11">
        <f t="shared" si="0"/>
        <v>0</v>
      </c>
      <c r="H32" s="11"/>
    </row>
    <row r="33" spans="2:8" x14ac:dyDescent="0.55000000000000004">
      <c r="B33" s="67"/>
      <c r="C33" s="67"/>
      <c r="D33" s="9" t="s">
        <v>129</v>
      </c>
      <c r="E33" s="11">
        <f>+E34+E35+E36+E37+E38+E39+E40+E41+E42+E43+E44</f>
        <v>0</v>
      </c>
      <c r="F33" s="11">
        <f>+F34+F35+F36+F37+F38+F39+F40+F41+F42+F43+F44</f>
        <v>0</v>
      </c>
      <c r="G33" s="11">
        <f t="shared" si="0"/>
        <v>0</v>
      </c>
      <c r="H33" s="11"/>
    </row>
    <row r="34" spans="2:8" x14ac:dyDescent="0.55000000000000004">
      <c r="B34" s="67"/>
      <c r="C34" s="67"/>
      <c r="D34" s="9" t="s">
        <v>130</v>
      </c>
      <c r="E34" s="11"/>
      <c r="F34" s="11"/>
      <c r="G34" s="11">
        <f t="shared" si="0"/>
        <v>0</v>
      </c>
      <c r="H34" s="11"/>
    </row>
    <row r="35" spans="2:8" x14ac:dyDescent="0.55000000000000004">
      <c r="B35" s="67"/>
      <c r="C35" s="67"/>
      <c r="D35" s="9" t="s">
        <v>131</v>
      </c>
      <c r="E35" s="11"/>
      <c r="F35" s="11"/>
      <c r="G35" s="11">
        <f t="shared" si="0"/>
        <v>0</v>
      </c>
      <c r="H35" s="11"/>
    </row>
    <row r="36" spans="2:8" x14ac:dyDescent="0.55000000000000004">
      <c r="B36" s="67"/>
      <c r="C36" s="67"/>
      <c r="D36" s="9" t="s">
        <v>132</v>
      </c>
      <c r="E36" s="11"/>
      <c r="F36" s="11"/>
      <c r="G36" s="11">
        <f t="shared" si="0"/>
        <v>0</v>
      </c>
      <c r="H36" s="11"/>
    </row>
    <row r="37" spans="2:8" x14ac:dyDescent="0.55000000000000004">
      <c r="B37" s="67"/>
      <c r="C37" s="67"/>
      <c r="D37" s="9" t="s">
        <v>133</v>
      </c>
      <c r="E37" s="11"/>
      <c r="F37" s="11"/>
      <c r="G37" s="11">
        <f t="shared" si="0"/>
        <v>0</v>
      </c>
      <c r="H37" s="11"/>
    </row>
    <row r="38" spans="2:8" x14ac:dyDescent="0.55000000000000004">
      <c r="B38" s="67"/>
      <c r="C38" s="67"/>
      <c r="D38" s="9" t="s">
        <v>134</v>
      </c>
      <c r="E38" s="11"/>
      <c r="F38" s="11"/>
      <c r="G38" s="11">
        <f t="shared" si="0"/>
        <v>0</v>
      </c>
      <c r="H38" s="11"/>
    </row>
    <row r="39" spans="2:8" x14ac:dyDescent="0.55000000000000004">
      <c r="B39" s="67"/>
      <c r="C39" s="67"/>
      <c r="D39" s="9" t="s">
        <v>135</v>
      </c>
      <c r="E39" s="11"/>
      <c r="F39" s="11"/>
      <c r="G39" s="11">
        <f t="shared" si="0"/>
        <v>0</v>
      </c>
      <c r="H39" s="11"/>
    </row>
    <row r="40" spans="2:8" x14ac:dyDescent="0.55000000000000004">
      <c r="B40" s="67"/>
      <c r="C40" s="67"/>
      <c r="D40" s="9" t="s">
        <v>136</v>
      </c>
      <c r="E40" s="11"/>
      <c r="F40" s="11"/>
      <c r="G40" s="11">
        <f t="shared" si="0"/>
        <v>0</v>
      </c>
      <c r="H40" s="11"/>
    </row>
    <row r="41" spans="2:8" x14ac:dyDescent="0.55000000000000004">
      <c r="B41" s="67"/>
      <c r="C41" s="67"/>
      <c r="D41" s="9" t="s">
        <v>137</v>
      </c>
      <c r="E41" s="11"/>
      <c r="F41" s="11"/>
      <c r="G41" s="11">
        <f t="shared" si="0"/>
        <v>0</v>
      </c>
      <c r="H41" s="11"/>
    </row>
    <row r="42" spans="2:8" x14ac:dyDescent="0.55000000000000004">
      <c r="B42" s="67"/>
      <c r="C42" s="67"/>
      <c r="D42" s="9" t="s">
        <v>138</v>
      </c>
      <c r="E42" s="11"/>
      <c r="F42" s="11"/>
      <c r="G42" s="11">
        <f t="shared" si="0"/>
        <v>0</v>
      </c>
      <c r="H42" s="11"/>
    </row>
    <row r="43" spans="2:8" x14ac:dyDescent="0.55000000000000004">
      <c r="B43" s="67"/>
      <c r="C43" s="67"/>
      <c r="D43" s="9" t="s">
        <v>139</v>
      </c>
      <c r="E43" s="11"/>
      <c r="F43" s="11"/>
      <c r="G43" s="11">
        <f t="shared" si="0"/>
        <v>0</v>
      </c>
      <c r="H43" s="11"/>
    </row>
    <row r="44" spans="2:8" x14ac:dyDescent="0.55000000000000004">
      <c r="B44" s="67"/>
      <c r="C44" s="67"/>
      <c r="D44" s="9" t="s">
        <v>140</v>
      </c>
      <c r="E44" s="11"/>
      <c r="F44" s="11"/>
      <c r="G44" s="11">
        <f t="shared" si="0"/>
        <v>0</v>
      </c>
      <c r="H44" s="11"/>
    </row>
    <row r="45" spans="2:8" x14ac:dyDescent="0.55000000000000004">
      <c r="B45" s="67"/>
      <c r="C45" s="67"/>
      <c r="D45" s="9" t="s">
        <v>141</v>
      </c>
      <c r="E45" s="11">
        <f>+E46+E47+E48+E49+E50+E51+E52</f>
        <v>0</v>
      </c>
      <c r="F45" s="11">
        <f>+F46+F47+F48+F49+F50+F51+F52</f>
        <v>0</v>
      </c>
      <c r="G45" s="11">
        <f t="shared" si="0"/>
        <v>0</v>
      </c>
      <c r="H45" s="11"/>
    </row>
    <row r="46" spans="2:8" x14ac:dyDescent="0.55000000000000004">
      <c r="B46" s="67"/>
      <c r="C46" s="67"/>
      <c r="D46" s="9" t="s">
        <v>142</v>
      </c>
      <c r="E46" s="11"/>
      <c r="F46" s="11"/>
      <c r="G46" s="11">
        <f t="shared" si="0"/>
        <v>0</v>
      </c>
      <c r="H46" s="11"/>
    </row>
    <row r="47" spans="2:8" x14ac:dyDescent="0.55000000000000004">
      <c r="B47" s="67"/>
      <c r="C47" s="67"/>
      <c r="D47" s="9" t="s">
        <v>143</v>
      </c>
      <c r="E47" s="11"/>
      <c r="F47" s="11"/>
      <c r="G47" s="11">
        <f t="shared" si="0"/>
        <v>0</v>
      </c>
      <c r="H47" s="11"/>
    </row>
    <row r="48" spans="2:8" x14ac:dyDescent="0.55000000000000004">
      <c r="B48" s="67"/>
      <c r="C48" s="67"/>
      <c r="D48" s="9" t="s">
        <v>144</v>
      </c>
      <c r="E48" s="11"/>
      <c r="F48" s="11"/>
      <c r="G48" s="11">
        <f t="shared" si="0"/>
        <v>0</v>
      </c>
      <c r="H48" s="11"/>
    </row>
    <row r="49" spans="2:8" x14ac:dyDescent="0.55000000000000004">
      <c r="B49" s="67"/>
      <c r="C49" s="67"/>
      <c r="D49" s="9" t="s">
        <v>145</v>
      </c>
      <c r="E49" s="11"/>
      <c r="F49" s="11"/>
      <c r="G49" s="11">
        <f t="shared" si="0"/>
        <v>0</v>
      </c>
      <c r="H49" s="11"/>
    </row>
    <row r="50" spans="2:8" x14ac:dyDescent="0.55000000000000004">
      <c r="B50" s="67"/>
      <c r="C50" s="67"/>
      <c r="D50" s="9" t="s">
        <v>146</v>
      </c>
      <c r="E50" s="11"/>
      <c r="F50" s="11"/>
      <c r="G50" s="11">
        <f t="shared" si="0"/>
        <v>0</v>
      </c>
      <c r="H50" s="11"/>
    </row>
    <row r="51" spans="2:8" x14ac:dyDescent="0.55000000000000004">
      <c r="B51" s="67"/>
      <c r="C51" s="67"/>
      <c r="D51" s="9" t="s">
        <v>147</v>
      </c>
      <c r="E51" s="11"/>
      <c r="F51" s="11"/>
      <c r="G51" s="11">
        <f t="shared" si="0"/>
        <v>0</v>
      </c>
      <c r="H51" s="11"/>
    </row>
    <row r="52" spans="2:8" x14ac:dyDescent="0.55000000000000004">
      <c r="B52" s="67"/>
      <c r="C52" s="67"/>
      <c r="D52" s="9" t="s">
        <v>148</v>
      </c>
      <c r="E52" s="11"/>
      <c r="F52" s="11"/>
      <c r="G52" s="11">
        <f t="shared" si="0"/>
        <v>0</v>
      </c>
      <c r="H52" s="11"/>
    </row>
    <row r="53" spans="2:8" x14ac:dyDescent="0.55000000000000004">
      <c r="B53" s="67"/>
      <c r="C53" s="67"/>
      <c r="D53" s="9" t="s">
        <v>149</v>
      </c>
      <c r="E53" s="11"/>
      <c r="F53" s="11"/>
      <c r="G53" s="11">
        <f t="shared" si="0"/>
        <v>0</v>
      </c>
      <c r="H53" s="11"/>
    </row>
    <row r="54" spans="2:8" x14ac:dyDescent="0.55000000000000004">
      <c r="B54" s="67"/>
      <c r="C54" s="67"/>
      <c r="D54" s="9" t="s">
        <v>12</v>
      </c>
      <c r="E54" s="11">
        <f>+E55+E60+E66</f>
        <v>0</v>
      </c>
      <c r="F54" s="11">
        <f>+F55+F60+F66</f>
        <v>0</v>
      </c>
      <c r="G54" s="11">
        <f t="shared" si="0"/>
        <v>0</v>
      </c>
      <c r="H54" s="11"/>
    </row>
    <row r="55" spans="2:8" x14ac:dyDescent="0.55000000000000004">
      <c r="B55" s="67"/>
      <c r="C55" s="67"/>
      <c r="D55" s="9" t="s">
        <v>150</v>
      </c>
      <c r="E55" s="11">
        <f>+E56+E57+E58+E59</f>
        <v>0</v>
      </c>
      <c r="F55" s="11">
        <f>+F56+F57+F58+F59</f>
        <v>0</v>
      </c>
      <c r="G55" s="11">
        <f t="shared" si="0"/>
        <v>0</v>
      </c>
      <c r="H55" s="11"/>
    </row>
    <row r="56" spans="2:8" x14ac:dyDescent="0.55000000000000004">
      <c r="B56" s="67"/>
      <c r="C56" s="67"/>
      <c r="D56" s="9" t="s">
        <v>151</v>
      </c>
      <c r="E56" s="11"/>
      <c r="F56" s="11"/>
      <c r="G56" s="11">
        <f t="shared" si="0"/>
        <v>0</v>
      </c>
      <c r="H56" s="11"/>
    </row>
    <row r="57" spans="2:8" x14ac:dyDescent="0.55000000000000004">
      <c r="B57" s="67"/>
      <c r="C57" s="67"/>
      <c r="D57" s="9" t="s">
        <v>126</v>
      </c>
      <c r="E57" s="11"/>
      <c r="F57" s="11"/>
      <c r="G57" s="11">
        <f t="shared" si="0"/>
        <v>0</v>
      </c>
      <c r="H57" s="11"/>
    </row>
    <row r="58" spans="2:8" x14ac:dyDescent="0.55000000000000004">
      <c r="B58" s="67"/>
      <c r="C58" s="67"/>
      <c r="D58" s="9" t="s">
        <v>140</v>
      </c>
      <c r="E58" s="11"/>
      <c r="F58" s="11"/>
      <c r="G58" s="11">
        <f t="shared" si="0"/>
        <v>0</v>
      </c>
      <c r="H58" s="11"/>
    </row>
    <row r="59" spans="2:8" x14ac:dyDescent="0.55000000000000004">
      <c r="B59" s="67"/>
      <c r="C59" s="67"/>
      <c r="D59" s="9" t="s">
        <v>148</v>
      </c>
      <c r="E59" s="11"/>
      <c r="F59" s="11"/>
      <c r="G59" s="11">
        <f t="shared" si="0"/>
        <v>0</v>
      </c>
      <c r="H59" s="11"/>
    </row>
    <row r="60" spans="2:8" x14ac:dyDescent="0.55000000000000004">
      <c r="B60" s="67"/>
      <c r="C60" s="67"/>
      <c r="D60" s="9" t="s">
        <v>152</v>
      </c>
      <c r="E60" s="11">
        <f>+E61+E62+E63+E64+E65</f>
        <v>0</v>
      </c>
      <c r="F60" s="11">
        <f>+F61+F62+F63+F64+F65</f>
        <v>0</v>
      </c>
      <c r="G60" s="11">
        <f t="shared" si="0"/>
        <v>0</v>
      </c>
      <c r="H60" s="11"/>
    </row>
    <row r="61" spans="2:8" x14ac:dyDescent="0.55000000000000004">
      <c r="B61" s="67"/>
      <c r="C61" s="67"/>
      <c r="D61" s="9" t="s">
        <v>153</v>
      </c>
      <c r="E61" s="11"/>
      <c r="F61" s="11"/>
      <c r="G61" s="11">
        <f t="shared" si="0"/>
        <v>0</v>
      </c>
      <c r="H61" s="11"/>
    </row>
    <row r="62" spans="2:8" x14ac:dyDescent="0.55000000000000004">
      <c r="B62" s="67"/>
      <c r="C62" s="67"/>
      <c r="D62" s="9" t="s">
        <v>140</v>
      </c>
      <c r="E62" s="11"/>
      <c r="F62" s="11"/>
      <c r="G62" s="11">
        <f t="shared" si="0"/>
        <v>0</v>
      </c>
      <c r="H62" s="11"/>
    </row>
    <row r="63" spans="2:8" x14ac:dyDescent="0.55000000000000004">
      <c r="B63" s="67"/>
      <c r="C63" s="67"/>
      <c r="D63" s="9" t="s">
        <v>142</v>
      </c>
      <c r="E63" s="11"/>
      <c r="F63" s="11"/>
      <c r="G63" s="11">
        <f t="shared" si="0"/>
        <v>0</v>
      </c>
      <c r="H63" s="11"/>
    </row>
    <row r="64" spans="2:8" x14ac:dyDescent="0.55000000000000004">
      <c r="B64" s="67"/>
      <c r="C64" s="67"/>
      <c r="D64" s="9" t="s">
        <v>143</v>
      </c>
      <c r="E64" s="11"/>
      <c r="F64" s="11"/>
      <c r="G64" s="11">
        <f t="shared" si="0"/>
        <v>0</v>
      </c>
      <c r="H64" s="11"/>
    </row>
    <row r="65" spans="2:8" x14ac:dyDescent="0.55000000000000004">
      <c r="B65" s="67"/>
      <c r="C65" s="67"/>
      <c r="D65" s="9" t="s">
        <v>148</v>
      </c>
      <c r="E65" s="11"/>
      <c r="F65" s="11"/>
      <c r="G65" s="11">
        <f t="shared" si="0"/>
        <v>0</v>
      </c>
      <c r="H65" s="11"/>
    </row>
    <row r="66" spans="2:8" x14ac:dyDescent="0.55000000000000004">
      <c r="B66" s="67"/>
      <c r="C66" s="67"/>
      <c r="D66" s="9" t="s">
        <v>141</v>
      </c>
      <c r="E66" s="11">
        <f>+E67+E68+E69</f>
        <v>0</v>
      </c>
      <c r="F66" s="11">
        <f>+F67+F68+F69</f>
        <v>0</v>
      </c>
      <c r="G66" s="11">
        <f t="shared" si="0"/>
        <v>0</v>
      </c>
      <c r="H66" s="11"/>
    </row>
    <row r="67" spans="2:8" x14ac:dyDescent="0.55000000000000004">
      <c r="B67" s="67"/>
      <c r="C67" s="67"/>
      <c r="D67" s="9" t="s">
        <v>153</v>
      </c>
      <c r="E67" s="11"/>
      <c r="F67" s="11"/>
      <c r="G67" s="11">
        <f t="shared" si="0"/>
        <v>0</v>
      </c>
      <c r="H67" s="11"/>
    </row>
    <row r="68" spans="2:8" x14ac:dyDescent="0.55000000000000004">
      <c r="B68" s="67"/>
      <c r="C68" s="67"/>
      <c r="D68" s="9" t="s">
        <v>140</v>
      </c>
      <c r="E68" s="11"/>
      <c r="F68" s="11"/>
      <c r="G68" s="11">
        <f t="shared" si="0"/>
        <v>0</v>
      </c>
      <c r="H68" s="11"/>
    </row>
    <row r="69" spans="2:8" x14ac:dyDescent="0.55000000000000004">
      <c r="B69" s="67"/>
      <c r="C69" s="67"/>
      <c r="D69" s="9" t="s">
        <v>148</v>
      </c>
      <c r="E69" s="11"/>
      <c r="F69" s="11"/>
      <c r="G69" s="11">
        <f t="shared" si="0"/>
        <v>0</v>
      </c>
      <c r="H69" s="11"/>
    </row>
    <row r="70" spans="2:8" x14ac:dyDescent="0.55000000000000004">
      <c r="B70" s="67"/>
      <c r="C70" s="67"/>
      <c r="D70" s="9" t="s">
        <v>13</v>
      </c>
      <c r="E70" s="11">
        <f>+E71+E74+E75</f>
        <v>0</v>
      </c>
      <c r="F70" s="11">
        <f>+F71+F74+F75</f>
        <v>0</v>
      </c>
      <c r="G70" s="11">
        <f t="shared" si="0"/>
        <v>0</v>
      </c>
      <c r="H70" s="11"/>
    </row>
    <row r="71" spans="2:8" x14ac:dyDescent="0.55000000000000004">
      <c r="B71" s="67"/>
      <c r="C71" s="67"/>
      <c r="D71" s="9" t="s">
        <v>154</v>
      </c>
      <c r="E71" s="11">
        <f>+E72+E73</f>
        <v>0</v>
      </c>
      <c r="F71" s="11">
        <f>+F72+F73</f>
        <v>0</v>
      </c>
      <c r="G71" s="11">
        <f t="shared" ref="G71:G134" si="1">E71-F71</f>
        <v>0</v>
      </c>
      <c r="H71" s="11"/>
    </row>
    <row r="72" spans="2:8" x14ac:dyDescent="0.55000000000000004">
      <c r="B72" s="67"/>
      <c r="C72" s="67"/>
      <c r="D72" s="9" t="s">
        <v>151</v>
      </c>
      <c r="E72" s="11"/>
      <c r="F72" s="11"/>
      <c r="G72" s="11">
        <f t="shared" si="1"/>
        <v>0</v>
      </c>
      <c r="H72" s="11"/>
    </row>
    <row r="73" spans="2:8" x14ac:dyDescent="0.55000000000000004">
      <c r="B73" s="67"/>
      <c r="C73" s="67"/>
      <c r="D73" s="9" t="s">
        <v>126</v>
      </c>
      <c r="E73" s="11"/>
      <c r="F73" s="11"/>
      <c r="G73" s="11">
        <f t="shared" si="1"/>
        <v>0</v>
      </c>
      <c r="H73" s="11"/>
    </row>
    <row r="74" spans="2:8" x14ac:dyDescent="0.55000000000000004">
      <c r="B74" s="67"/>
      <c r="C74" s="67"/>
      <c r="D74" s="9" t="s">
        <v>155</v>
      </c>
      <c r="E74" s="11"/>
      <c r="F74" s="11"/>
      <c r="G74" s="11">
        <f t="shared" si="1"/>
        <v>0</v>
      </c>
      <c r="H74" s="11"/>
    </row>
    <row r="75" spans="2:8" x14ac:dyDescent="0.55000000000000004">
      <c r="B75" s="67"/>
      <c r="C75" s="67"/>
      <c r="D75" s="9" t="s">
        <v>141</v>
      </c>
      <c r="E75" s="11">
        <f>+E76+E77+E78+E79+E80</f>
        <v>0</v>
      </c>
      <c r="F75" s="11">
        <f>+F76+F77+F78+F79+F80</f>
        <v>0</v>
      </c>
      <c r="G75" s="11">
        <f t="shared" si="1"/>
        <v>0</v>
      </c>
      <c r="H75" s="11"/>
    </row>
    <row r="76" spans="2:8" x14ac:dyDescent="0.55000000000000004">
      <c r="B76" s="67"/>
      <c r="C76" s="67"/>
      <c r="D76" s="9" t="s">
        <v>142</v>
      </c>
      <c r="E76" s="11"/>
      <c r="F76" s="11"/>
      <c r="G76" s="11">
        <f t="shared" si="1"/>
        <v>0</v>
      </c>
      <c r="H76" s="11"/>
    </row>
    <row r="77" spans="2:8" x14ac:dyDescent="0.55000000000000004">
      <c r="B77" s="67"/>
      <c r="C77" s="67"/>
      <c r="D77" s="9" t="s">
        <v>143</v>
      </c>
      <c r="E77" s="11"/>
      <c r="F77" s="11"/>
      <c r="G77" s="11">
        <f t="shared" si="1"/>
        <v>0</v>
      </c>
      <c r="H77" s="11"/>
    </row>
    <row r="78" spans="2:8" x14ac:dyDescent="0.55000000000000004">
      <c r="B78" s="67"/>
      <c r="C78" s="67"/>
      <c r="D78" s="9" t="s">
        <v>146</v>
      </c>
      <c r="E78" s="11"/>
      <c r="F78" s="11"/>
      <c r="G78" s="11">
        <f t="shared" si="1"/>
        <v>0</v>
      </c>
      <c r="H78" s="11"/>
    </row>
    <row r="79" spans="2:8" x14ac:dyDescent="0.55000000000000004">
      <c r="B79" s="67"/>
      <c r="C79" s="67"/>
      <c r="D79" s="9" t="s">
        <v>147</v>
      </c>
      <c r="E79" s="11"/>
      <c r="F79" s="11"/>
      <c r="G79" s="11">
        <f t="shared" si="1"/>
        <v>0</v>
      </c>
      <c r="H79" s="11"/>
    </row>
    <row r="80" spans="2:8" x14ac:dyDescent="0.55000000000000004">
      <c r="B80" s="67"/>
      <c r="C80" s="67"/>
      <c r="D80" s="9" t="s">
        <v>148</v>
      </c>
      <c r="E80" s="11"/>
      <c r="F80" s="11"/>
      <c r="G80" s="11">
        <f t="shared" si="1"/>
        <v>0</v>
      </c>
      <c r="H80" s="11"/>
    </row>
    <row r="81" spans="2:8" x14ac:dyDescent="0.55000000000000004">
      <c r="B81" s="67"/>
      <c r="C81" s="67"/>
      <c r="D81" s="9" t="s">
        <v>14</v>
      </c>
      <c r="E81" s="11">
        <f>+E82+E85+E88+E91+E94+E95+E99+E100</f>
        <v>0</v>
      </c>
      <c r="F81" s="11">
        <f>+F82+F85+F88+F91+F94+F95+F99+F100</f>
        <v>0</v>
      </c>
      <c r="G81" s="11">
        <f t="shared" si="1"/>
        <v>0</v>
      </c>
      <c r="H81" s="11"/>
    </row>
    <row r="82" spans="2:8" x14ac:dyDescent="0.55000000000000004">
      <c r="B82" s="67"/>
      <c r="C82" s="67"/>
      <c r="D82" s="9" t="s">
        <v>156</v>
      </c>
      <c r="E82" s="11">
        <f>+E83+E84</f>
        <v>0</v>
      </c>
      <c r="F82" s="11">
        <f>+F83+F84</f>
        <v>0</v>
      </c>
      <c r="G82" s="11">
        <f t="shared" si="1"/>
        <v>0</v>
      </c>
      <c r="H82" s="11"/>
    </row>
    <row r="83" spans="2:8" x14ac:dyDescent="0.55000000000000004">
      <c r="B83" s="67"/>
      <c r="C83" s="67"/>
      <c r="D83" s="9" t="s">
        <v>157</v>
      </c>
      <c r="E83" s="11"/>
      <c r="F83" s="11"/>
      <c r="G83" s="11">
        <f t="shared" si="1"/>
        <v>0</v>
      </c>
      <c r="H83" s="11"/>
    </row>
    <row r="84" spans="2:8" x14ac:dyDescent="0.55000000000000004">
      <c r="B84" s="67"/>
      <c r="C84" s="67"/>
      <c r="D84" s="9" t="s">
        <v>120</v>
      </c>
      <c r="E84" s="11"/>
      <c r="F84" s="11"/>
      <c r="G84" s="11">
        <f t="shared" si="1"/>
        <v>0</v>
      </c>
      <c r="H84" s="11"/>
    </row>
    <row r="85" spans="2:8" x14ac:dyDescent="0.55000000000000004">
      <c r="B85" s="67"/>
      <c r="C85" s="67"/>
      <c r="D85" s="9" t="s">
        <v>158</v>
      </c>
      <c r="E85" s="11">
        <f>+E86+E87</f>
        <v>0</v>
      </c>
      <c r="F85" s="11">
        <f>+F86+F87</f>
        <v>0</v>
      </c>
      <c r="G85" s="11">
        <f t="shared" si="1"/>
        <v>0</v>
      </c>
      <c r="H85" s="11"/>
    </row>
    <row r="86" spans="2:8" x14ac:dyDescent="0.55000000000000004">
      <c r="B86" s="67"/>
      <c r="C86" s="67"/>
      <c r="D86" s="9" t="s">
        <v>159</v>
      </c>
      <c r="E86" s="11"/>
      <c r="F86" s="11"/>
      <c r="G86" s="11">
        <f t="shared" si="1"/>
        <v>0</v>
      </c>
      <c r="H86" s="11"/>
    </row>
    <row r="87" spans="2:8" x14ac:dyDescent="0.55000000000000004">
      <c r="B87" s="67"/>
      <c r="C87" s="67"/>
      <c r="D87" s="9" t="s">
        <v>120</v>
      </c>
      <c r="E87" s="11"/>
      <c r="F87" s="11"/>
      <c r="G87" s="11">
        <f t="shared" si="1"/>
        <v>0</v>
      </c>
      <c r="H87" s="11"/>
    </row>
    <row r="88" spans="2:8" x14ac:dyDescent="0.55000000000000004">
      <c r="B88" s="67"/>
      <c r="C88" s="67"/>
      <c r="D88" s="9" t="s">
        <v>160</v>
      </c>
      <c r="E88" s="11">
        <f>+E89+E90</f>
        <v>0</v>
      </c>
      <c r="F88" s="11">
        <f>+F89+F90</f>
        <v>0</v>
      </c>
      <c r="G88" s="11">
        <f t="shared" si="1"/>
        <v>0</v>
      </c>
      <c r="H88" s="11"/>
    </row>
    <row r="89" spans="2:8" x14ac:dyDescent="0.55000000000000004">
      <c r="B89" s="67"/>
      <c r="C89" s="67"/>
      <c r="D89" s="9" t="s">
        <v>161</v>
      </c>
      <c r="E89" s="11"/>
      <c r="F89" s="11"/>
      <c r="G89" s="11">
        <f t="shared" si="1"/>
        <v>0</v>
      </c>
      <c r="H89" s="11"/>
    </row>
    <row r="90" spans="2:8" x14ac:dyDescent="0.55000000000000004">
      <c r="B90" s="67"/>
      <c r="C90" s="67"/>
      <c r="D90" s="9" t="s">
        <v>120</v>
      </c>
      <c r="E90" s="11"/>
      <c r="F90" s="11"/>
      <c r="G90" s="11">
        <f t="shared" si="1"/>
        <v>0</v>
      </c>
      <c r="H90" s="11"/>
    </row>
    <row r="91" spans="2:8" x14ac:dyDescent="0.55000000000000004">
      <c r="B91" s="67"/>
      <c r="C91" s="67"/>
      <c r="D91" s="9" t="s">
        <v>162</v>
      </c>
      <c r="E91" s="11">
        <f>+E92+E93</f>
        <v>0</v>
      </c>
      <c r="F91" s="11">
        <f>+F92+F93</f>
        <v>0</v>
      </c>
      <c r="G91" s="11">
        <f t="shared" si="1"/>
        <v>0</v>
      </c>
      <c r="H91" s="11"/>
    </row>
    <row r="92" spans="2:8" x14ac:dyDescent="0.55000000000000004">
      <c r="B92" s="67"/>
      <c r="C92" s="67"/>
      <c r="D92" s="9" t="s">
        <v>163</v>
      </c>
      <c r="E92" s="11"/>
      <c r="F92" s="11"/>
      <c r="G92" s="11">
        <f t="shared" si="1"/>
        <v>0</v>
      </c>
      <c r="H92" s="11"/>
    </row>
    <row r="93" spans="2:8" x14ac:dyDescent="0.55000000000000004">
      <c r="B93" s="67"/>
      <c r="C93" s="67"/>
      <c r="D93" s="9" t="s">
        <v>120</v>
      </c>
      <c r="E93" s="11"/>
      <c r="F93" s="11"/>
      <c r="G93" s="11">
        <f t="shared" si="1"/>
        <v>0</v>
      </c>
      <c r="H93" s="11"/>
    </row>
    <row r="94" spans="2:8" x14ac:dyDescent="0.55000000000000004">
      <c r="B94" s="67"/>
      <c r="C94" s="67"/>
      <c r="D94" s="9" t="s">
        <v>164</v>
      </c>
      <c r="E94" s="11"/>
      <c r="F94" s="11"/>
      <c r="G94" s="11">
        <f t="shared" si="1"/>
        <v>0</v>
      </c>
      <c r="H94" s="11"/>
    </row>
    <row r="95" spans="2:8" x14ac:dyDescent="0.55000000000000004">
      <c r="B95" s="67"/>
      <c r="C95" s="67"/>
      <c r="D95" s="9" t="s">
        <v>129</v>
      </c>
      <c r="E95" s="11">
        <f>+E96+E97+E98</f>
        <v>0</v>
      </c>
      <c r="F95" s="11">
        <f>+F96+F97+F98</f>
        <v>0</v>
      </c>
      <c r="G95" s="11">
        <f t="shared" si="1"/>
        <v>0</v>
      </c>
      <c r="H95" s="11"/>
    </row>
    <row r="96" spans="2:8" x14ac:dyDescent="0.55000000000000004">
      <c r="B96" s="67"/>
      <c r="C96" s="67"/>
      <c r="D96" s="9" t="s">
        <v>165</v>
      </c>
      <c r="E96" s="11"/>
      <c r="F96" s="11"/>
      <c r="G96" s="11">
        <f t="shared" si="1"/>
        <v>0</v>
      </c>
      <c r="H96" s="11"/>
    </row>
    <row r="97" spans="2:8" x14ac:dyDescent="0.55000000000000004">
      <c r="B97" s="67"/>
      <c r="C97" s="67"/>
      <c r="D97" s="9" t="s">
        <v>166</v>
      </c>
      <c r="E97" s="11"/>
      <c r="F97" s="11"/>
      <c r="G97" s="11">
        <f t="shared" si="1"/>
        <v>0</v>
      </c>
      <c r="H97" s="11"/>
    </row>
    <row r="98" spans="2:8" x14ac:dyDescent="0.55000000000000004">
      <c r="B98" s="67"/>
      <c r="C98" s="67"/>
      <c r="D98" s="9" t="s">
        <v>140</v>
      </c>
      <c r="E98" s="11"/>
      <c r="F98" s="11"/>
      <c r="G98" s="11">
        <f t="shared" si="1"/>
        <v>0</v>
      </c>
      <c r="H98" s="11"/>
    </row>
    <row r="99" spans="2:8" x14ac:dyDescent="0.55000000000000004">
      <c r="B99" s="67"/>
      <c r="C99" s="67"/>
      <c r="D99" s="9" t="s">
        <v>155</v>
      </c>
      <c r="E99" s="11"/>
      <c r="F99" s="11"/>
      <c r="G99" s="11">
        <f t="shared" si="1"/>
        <v>0</v>
      </c>
      <c r="H99" s="11"/>
    </row>
    <row r="100" spans="2:8" x14ac:dyDescent="0.55000000000000004">
      <c r="B100" s="67"/>
      <c r="C100" s="67"/>
      <c r="D100" s="9" t="s">
        <v>141</v>
      </c>
      <c r="E100" s="11">
        <f>+E101+E102+E103+E104+E105</f>
        <v>0</v>
      </c>
      <c r="F100" s="11">
        <f>+F101+F102+F103+F104+F105</f>
        <v>0</v>
      </c>
      <c r="G100" s="11">
        <f t="shared" si="1"/>
        <v>0</v>
      </c>
      <c r="H100" s="11"/>
    </row>
    <row r="101" spans="2:8" x14ac:dyDescent="0.55000000000000004">
      <c r="B101" s="67"/>
      <c r="C101" s="67"/>
      <c r="D101" s="9" t="s">
        <v>142</v>
      </c>
      <c r="E101" s="11"/>
      <c r="F101" s="11"/>
      <c r="G101" s="11">
        <f t="shared" si="1"/>
        <v>0</v>
      </c>
      <c r="H101" s="11"/>
    </row>
    <row r="102" spans="2:8" x14ac:dyDescent="0.55000000000000004">
      <c r="B102" s="67"/>
      <c r="C102" s="67"/>
      <c r="D102" s="9" t="s">
        <v>143</v>
      </c>
      <c r="E102" s="11"/>
      <c r="F102" s="11"/>
      <c r="G102" s="11">
        <f t="shared" si="1"/>
        <v>0</v>
      </c>
      <c r="H102" s="11"/>
    </row>
    <row r="103" spans="2:8" x14ac:dyDescent="0.55000000000000004">
      <c r="B103" s="67"/>
      <c r="C103" s="67"/>
      <c r="D103" s="9" t="s">
        <v>146</v>
      </c>
      <c r="E103" s="11"/>
      <c r="F103" s="11"/>
      <c r="G103" s="11">
        <f t="shared" si="1"/>
        <v>0</v>
      </c>
      <c r="H103" s="11"/>
    </row>
    <row r="104" spans="2:8" x14ac:dyDescent="0.55000000000000004">
      <c r="B104" s="67"/>
      <c r="C104" s="67"/>
      <c r="D104" s="9" t="s">
        <v>147</v>
      </c>
      <c r="E104" s="11"/>
      <c r="F104" s="11"/>
      <c r="G104" s="11">
        <f t="shared" si="1"/>
        <v>0</v>
      </c>
      <c r="H104" s="11"/>
    </row>
    <row r="105" spans="2:8" x14ac:dyDescent="0.55000000000000004">
      <c r="B105" s="67"/>
      <c r="C105" s="67"/>
      <c r="D105" s="9" t="s">
        <v>148</v>
      </c>
      <c r="E105" s="11"/>
      <c r="F105" s="11"/>
      <c r="G105" s="11">
        <f t="shared" si="1"/>
        <v>0</v>
      </c>
      <c r="H105" s="11"/>
    </row>
    <row r="106" spans="2:8" x14ac:dyDescent="0.55000000000000004">
      <c r="B106" s="67"/>
      <c r="C106" s="67"/>
      <c r="D106" s="9" t="s">
        <v>15</v>
      </c>
      <c r="E106" s="11"/>
      <c r="F106" s="11"/>
      <c r="G106" s="11">
        <f t="shared" si="1"/>
        <v>0</v>
      </c>
      <c r="H106" s="11"/>
    </row>
    <row r="107" spans="2:8" x14ac:dyDescent="0.55000000000000004">
      <c r="B107" s="67"/>
      <c r="C107" s="67"/>
      <c r="D107" s="9" t="s">
        <v>16</v>
      </c>
      <c r="E107" s="11">
        <f>+E108+E117+E122+E123+E127+E130+E136</f>
        <v>18989000</v>
      </c>
      <c r="F107" s="11">
        <f>+F108+F117+F122+F123+F127+F130+F136</f>
        <v>18992060</v>
      </c>
      <c r="G107" s="11">
        <f t="shared" si="1"/>
        <v>-3060</v>
      </c>
      <c r="H107" s="11"/>
    </row>
    <row r="108" spans="2:8" x14ac:dyDescent="0.55000000000000004">
      <c r="B108" s="67"/>
      <c r="C108" s="67"/>
      <c r="D108" s="9" t="s">
        <v>167</v>
      </c>
      <c r="E108" s="11">
        <f>+E109+E110+E111+E112+E113+E114+E115+E116</f>
        <v>6655000</v>
      </c>
      <c r="F108" s="11">
        <f>+F109+F110+F111+F112+F113+F114+F115+F116</f>
        <v>6655752</v>
      </c>
      <c r="G108" s="11">
        <f t="shared" si="1"/>
        <v>-752</v>
      </c>
      <c r="H108" s="11"/>
    </row>
    <row r="109" spans="2:8" x14ac:dyDescent="0.55000000000000004">
      <c r="B109" s="67"/>
      <c r="C109" s="67"/>
      <c r="D109" s="9" t="s">
        <v>168</v>
      </c>
      <c r="E109" s="11"/>
      <c r="F109" s="11"/>
      <c r="G109" s="11">
        <f t="shared" si="1"/>
        <v>0</v>
      </c>
      <c r="H109" s="11"/>
    </row>
    <row r="110" spans="2:8" x14ac:dyDescent="0.55000000000000004">
      <c r="B110" s="67"/>
      <c r="C110" s="67"/>
      <c r="D110" s="9" t="s">
        <v>169</v>
      </c>
      <c r="E110" s="11"/>
      <c r="F110" s="11"/>
      <c r="G110" s="11">
        <f t="shared" si="1"/>
        <v>0</v>
      </c>
      <c r="H110" s="11"/>
    </row>
    <row r="111" spans="2:8" x14ac:dyDescent="0.55000000000000004">
      <c r="B111" s="67"/>
      <c r="C111" s="67"/>
      <c r="D111" s="9" t="s">
        <v>170</v>
      </c>
      <c r="E111" s="11">
        <v>6655000</v>
      </c>
      <c r="F111" s="11">
        <v>6655752</v>
      </c>
      <c r="G111" s="11">
        <f t="shared" si="1"/>
        <v>-752</v>
      </c>
      <c r="H111" s="11"/>
    </row>
    <row r="112" spans="2:8" x14ac:dyDescent="0.55000000000000004">
      <c r="B112" s="67"/>
      <c r="C112" s="67"/>
      <c r="D112" s="9" t="s">
        <v>171</v>
      </c>
      <c r="E112" s="11"/>
      <c r="F112" s="11"/>
      <c r="G112" s="11">
        <f t="shared" si="1"/>
        <v>0</v>
      </c>
      <c r="H112" s="11"/>
    </row>
    <row r="113" spans="2:8" x14ac:dyDescent="0.55000000000000004">
      <c r="B113" s="67"/>
      <c r="C113" s="67"/>
      <c r="D113" s="9" t="s">
        <v>172</v>
      </c>
      <c r="E113" s="11"/>
      <c r="F113" s="11"/>
      <c r="G113" s="11">
        <f t="shared" si="1"/>
        <v>0</v>
      </c>
      <c r="H113" s="11"/>
    </row>
    <row r="114" spans="2:8" x14ac:dyDescent="0.55000000000000004">
      <c r="B114" s="67"/>
      <c r="C114" s="67"/>
      <c r="D114" s="9" t="s">
        <v>173</v>
      </c>
      <c r="E114" s="11"/>
      <c r="F114" s="11"/>
      <c r="G114" s="11">
        <f t="shared" si="1"/>
        <v>0</v>
      </c>
      <c r="H114" s="11"/>
    </row>
    <row r="115" spans="2:8" x14ac:dyDescent="0.55000000000000004">
      <c r="B115" s="67"/>
      <c r="C115" s="67"/>
      <c r="D115" s="9" t="s">
        <v>174</v>
      </c>
      <c r="E115" s="11"/>
      <c r="F115" s="11"/>
      <c r="G115" s="11">
        <f t="shared" si="1"/>
        <v>0</v>
      </c>
      <c r="H115" s="11"/>
    </row>
    <row r="116" spans="2:8" x14ac:dyDescent="0.55000000000000004">
      <c r="B116" s="67"/>
      <c r="C116" s="67"/>
      <c r="D116" s="9" t="s">
        <v>175</v>
      </c>
      <c r="E116" s="11"/>
      <c r="F116" s="11"/>
      <c r="G116" s="11">
        <f t="shared" si="1"/>
        <v>0</v>
      </c>
      <c r="H116" s="11"/>
    </row>
    <row r="117" spans="2:8" x14ac:dyDescent="0.55000000000000004">
      <c r="B117" s="67"/>
      <c r="C117" s="67"/>
      <c r="D117" s="9" t="s">
        <v>176</v>
      </c>
      <c r="E117" s="11">
        <f>+E118+E119+E120+E121</f>
        <v>0</v>
      </c>
      <c r="F117" s="11">
        <f>+F118+F119+F120+F121</f>
        <v>0</v>
      </c>
      <c r="G117" s="11">
        <f t="shared" si="1"/>
        <v>0</v>
      </c>
      <c r="H117" s="11"/>
    </row>
    <row r="118" spans="2:8" x14ac:dyDescent="0.55000000000000004">
      <c r="B118" s="67"/>
      <c r="C118" s="67"/>
      <c r="D118" s="9" t="s">
        <v>177</v>
      </c>
      <c r="E118" s="11"/>
      <c r="F118" s="11"/>
      <c r="G118" s="11">
        <f t="shared" si="1"/>
        <v>0</v>
      </c>
      <c r="H118" s="11"/>
    </row>
    <row r="119" spans="2:8" x14ac:dyDescent="0.55000000000000004">
      <c r="B119" s="67"/>
      <c r="C119" s="67"/>
      <c r="D119" s="9" t="s">
        <v>178</v>
      </c>
      <c r="E119" s="11"/>
      <c r="F119" s="11"/>
      <c r="G119" s="11">
        <f t="shared" si="1"/>
        <v>0</v>
      </c>
      <c r="H119" s="11"/>
    </row>
    <row r="120" spans="2:8" x14ac:dyDescent="0.55000000000000004">
      <c r="B120" s="67"/>
      <c r="C120" s="67"/>
      <c r="D120" s="9" t="s">
        <v>179</v>
      </c>
      <c r="E120" s="11"/>
      <c r="F120" s="11"/>
      <c r="G120" s="11">
        <f t="shared" si="1"/>
        <v>0</v>
      </c>
      <c r="H120" s="11"/>
    </row>
    <row r="121" spans="2:8" x14ac:dyDescent="0.55000000000000004">
      <c r="B121" s="67"/>
      <c r="C121" s="67"/>
      <c r="D121" s="9" t="s">
        <v>180</v>
      </c>
      <c r="E121" s="11"/>
      <c r="F121" s="11"/>
      <c r="G121" s="11">
        <f t="shared" si="1"/>
        <v>0</v>
      </c>
      <c r="H121" s="11"/>
    </row>
    <row r="122" spans="2:8" x14ac:dyDescent="0.55000000000000004">
      <c r="B122" s="67"/>
      <c r="C122" s="67"/>
      <c r="D122" s="9" t="s">
        <v>181</v>
      </c>
      <c r="E122" s="11">
        <v>4402000</v>
      </c>
      <c r="F122" s="11">
        <v>4403968</v>
      </c>
      <c r="G122" s="11">
        <f t="shared" si="1"/>
        <v>-1968</v>
      </c>
      <c r="H122" s="11"/>
    </row>
    <row r="123" spans="2:8" x14ac:dyDescent="0.55000000000000004">
      <c r="B123" s="67"/>
      <c r="C123" s="67"/>
      <c r="D123" s="9" t="s">
        <v>182</v>
      </c>
      <c r="E123" s="11">
        <f>+E124+E125+E126</f>
        <v>1130000</v>
      </c>
      <c r="F123" s="11">
        <f>+F124+F125+F126</f>
        <v>1130000</v>
      </c>
      <c r="G123" s="11">
        <f t="shared" si="1"/>
        <v>0</v>
      </c>
      <c r="H123" s="11"/>
    </row>
    <row r="124" spans="2:8" x14ac:dyDescent="0.55000000000000004">
      <c r="B124" s="67"/>
      <c r="C124" s="67"/>
      <c r="D124" s="9" t="s">
        <v>183</v>
      </c>
      <c r="E124" s="11">
        <v>1130000</v>
      </c>
      <c r="F124" s="11">
        <v>1130000</v>
      </c>
      <c r="G124" s="11">
        <f t="shared" si="1"/>
        <v>0</v>
      </c>
      <c r="H124" s="11"/>
    </row>
    <row r="125" spans="2:8" x14ac:dyDescent="0.55000000000000004">
      <c r="B125" s="67"/>
      <c r="C125" s="67"/>
      <c r="D125" s="9" t="s">
        <v>184</v>
      </c>
      <c r="E125" s="11"/>
      <c r="F125" s="11"/>
      <c r="G125" s="11">
        <f t="shared" si="1"/>
        <v>0</v>
      </c>
      <c r="H125" s="11"/>
    </row>
    <row r="126" spans="2:8" x14ac:dyDescent="0.55000000000000004">
      <c r="B126" s="67"/>
      <c r="C126" s="67"/>
      <c r="D126" s="9" t="s">
        <v>185</v>
      </c>
      <c r="E126" s="11"/>
      <c r="F126" s="11"/>
      <c r="G126" s="11">
        <f t="shared" si="1"/>
        <v>0</v>
      </c>
      <c r="H126" s="11"/>
    </row>
    <row r="127" spans="2:8" x14ac:dyDescent="0.55000000000000004">
      <c r="B127" s="67"/>
      <c r="C127" s="67"/>
      <c r="D127" s="9" t="s">
        <v>186</v>
      </c>
      <c r="E127" s="11">
        <f>+E128+E129</f>
        <v>6802000</v>
      </c>
      <c r="F127" s="11">
        <f>+F128+F129</f>
        <v>6802340</v>
      </c>
      <c r="G127" s="11">
        <f t="shared" si="1"/>
        <v>-340</v>
      </c>
      <c r="H127" s="11"/>
    </row>
    <row r="128" spans="2:8" x14ac:dyDescent="0.55000000000000004">
      <c r="B128" s="67"/>
      <c r="C128" s="67"/>
      <c r="D128" s="9" t="s">
        <v>120</v>
      </c>
      <c r="E128" s="11">
        <v>6802000</v>
      </c>
      <c r="F128" s="11">
        <v>6802340</v>
      </c>
      <c r="G128" s="11">
        <f t="shared" si="1"/>
        <v>-340</v>
      </c>
      <c r="H128" s="11"/>
    </row>
    <row r="129" spans="2:8" x14ac:dyDescent="0.55000000000000004">
      <c r="B129" s="67"/>
      <c r="C129" s="67"/>
      <c r="D129" s="9" t="s">
        <v>187</v>
      </c>
      <c r="E129" s="11"/>
      <c r="F129" s="11"/>
      <c r="G129" s="11">
        <f t="shared" si="1"/>
        <v>0</v>
      </c>
      <c r="H129" s="11"/>
    </row>
    <row r="130" spans="2:8" x14ac:dyDescent="0.55000000000000004">
      <c r="B130" s="67"/>
      <c r="C130" s="67"/>
      <c r="D130" s="9" t="s">
        <v>141</v>
      </c>
      <c r="E130" s="11">
        <f>+E131+E132+E133+E134+E135</f>
        <v>0</v>
      </c>
      <c r="F130" s="11">
        <f>+F131+F132+F133+F134+F135</f>
        <v>0</v>
      </c>
      <c r="G130" s="11">
        <f t="shared" si="1"/>
        <v>0</v>
      </c>
      <c r="H130" s="11"/>
    </row>
    <row r="131" spans="2:8" x14ac:dyDescent="0.55000000000000004">
      <c r="B131" s="67"/>
      <c r="C131" s="67"/>
      <c r="D131" s="9" t="s">
        <v>142</v>
      </c>
      <c r="E131" s="11"/>
      <c r="F131" s="11"/>
      <c r="G131" s="11">
        <f t="shared" si="1"/>
        <v>0</v>
      </c>
      <c r="H131" s="11"/>
    </row>
    <row r="132" spans="2:8" x14ac:dyDescent="0.55000000000000004">
      <c r="B132" s="67"/>
      <c r="C132" s="67"/>
      <c r="D132" s="9" t="s">
        <v>143</v>
      </c>
      <c r="E132" s="11"/>
      <c r="F132" s="11"/>
      <c r="G132" s="11">
        <f t="shared" si="1"/>
        <v>0</v>
      </c>
      <c r="H132" s="11"/>
    </row>
    <row r="133" spans="2:8" x14ac:dyDescent="0.55000000000000004">
      <c r="B133" s="67"/>
      <c r="C133" s="67"/>
      <c r="D133" s="9" t="s">
        <v>146</v>
      </c>
      <c r="E133" s="11"/>
      <c r="F133" s="11"/>
      <c r="G133" s="11">
        <f t="shared" si="1"/>
        <v>0</v>
      </c>
      <c r="H133" s="11"/>
    </row>
    <row r="134" spans="2:8" x14ac:dyDescent="0.55000000000000004">
      <c r="B134" s="67"/>
      <c r="C134" s="67"/>
      <c r="D134" s="9" t="s">
        <v>147</v>
      </c>
      <c r="E134" s="11"/>
      <c r="F134" s="11"/>
      <c r="G134" s="11">
        <f t="shared" si="1"/>
        <v>0</v>
      </c>
      <c r="H134" s="11"/>
    </row>
    <row r="135" spans="2:8" x14ac:dyDescent="0.55000000000000004">
      <c r="B135" s="67"/>
      <c r="C135" s="67"/>
      <c r="D135" s="9" t="s">
        <v>148</v>
      </c>
      <c r="E135" s="11"/>
      <c r="F135" s="11"/>
      <c r="G135" s="11">
        <f t="shared" ref="G135:G198" si="2">E135-F135</f>
        <v>0</v>
      </c>
      <c r="H135" s="11"/>
    </row>
    <row r="136" spans="2:8" x14ac:dyDescent="0.55000000000000004">
      <c r="B136" s="67"/>
      <c r="C136" s="67"/>
      <c r="D136" s="9" t="s">
        <v>149</v>
      </c>
      <c r="E136" s="11"/>
      <c r="F136" s="11"/>
      <c r="G136" s="11">
        <f t="shared" si="2"/>
        <v>0</v>
      </c>
      <c r="H136" s="11"/>
    </row>
    <row r="137" spans="2:8" x14ac:dyDescent="0.55000000000000004">
      <c r="B137" s="67"/>
      <c r="C137" s="67"/>
      <c r="D137" s="9" t="s">
        <v>17</v>
      </c>
      <c r="E137" s="11">
        <f>+E138+E141+E142+E143</f>
        <v>0</v>
      </c>
      <c r="F137" s="11">
        <f>+F138+F141+F142+F143</f>
        <v>0</v>
      </c>
      <c r="G137" s="11">
        <f t="shared" si="2"/>
        <v>0</v>
      </c>
      <c r="H137" s="11"/>
    </row>
    <row r="138" spans="2:8" x14ac:dyDescent="0.55000000000000004">
      <c r="B138" s="67"/>
      <c r="C138" s="67"/>
      <c r="D138" s="9" t="s">
        <v>154</v>
      </c>
      <c r="E138" s="11">
        <f>+E139+E140</f>
        <v>0</v>
      </c>
      <c r="F138" s="11">
        <f>+F139+F140</f>
        <v>0</v>
      </c>
      <c r="G138" s="11">
        <f t="shared" si="2"/>
        <v>0</v>
      </c>
      <c r="H138" s="11"/>
    </row>
    <row r="139" spans="2:8" x14ac:dyDescent="0.55000000000000004">
      <c r="B139" s="67"/>
      <c r="C139" s="67"/>
      <c r="D139" s="9" t="s">
        <v>151</v>
      </c>
      <c r="E139" s="11"/>
      <c r="F139" s="11"/>
      <c r="G139" s="11">
        <f t="shared" si="2"/>
        <v>0</v>
      </c>
      <c r="H139" s="11"/>
    </row>
    <row r="140" spans="2:8" x14ac:dyDescent="0.55000000000000004">
      <c r="B140" s="67"/>
      <c r="C140" s="67"/>
      <c r="D140" s="9" t="s">
        <v>126</v>
      </c>
      <c r="E140" s="11"/>
      <c r="F140" s="11"/>
      <c r="G140" s="11">
        <f t="shared" si="2"/>
        <v>0</v>
      </c>
      <c r="H140" s="11"/>
    </row>
    <row r="141" spans="2:8" x14ac:dyDescent="0.55000000000000004">
      <c r="B141" s="67"/>
      <c r="C141" s="67"/>
      <c r="D141" s="9" t="s">
        <v>188</v>
      </c>
      <c r="E141" s="11"/>
      <c r="F141" s="11"/>
      <c r="G141" s="11">
        <f t="shared" si="2"/>
        <v>0</v>
      </c>
      <c r="H141" s="11"/>
    </row>
    <row r="142" spans="2:8" x14ac:dyDescent="0.55000000000000004">
      <c r="B142" s="67"/>
      <c r="C142" s="67"/>
      <c r="D142" s="9" t="s">
        <v>181</v>
      </c>
      <c r="E142" s="11"/>
      <c r="F142" s="11"/>
      <c r="G142" s="11">
        <f t="shared" si="2"/>
        <v>0</v>
      </c>
      <c r="H142" s="11"/>
    </row>
    <row r="143" spans="2:8" x14ac:dyDescent="0.55000000000000004">
      <c r="B143" s="67"/>
      <c r="C143" s="67"/>
      <c r="D143" s="9" t="s">
        <v>141</v>
      </c>
      <c r="E143" s="11">
        <f>+E144+E145+E146+E147+E148</f>
        <v>0</v>
      </c>
      <c r="F143" s="11">
        <f>+F144+F145+F146+F147+F148</f>
        <v>0</v>
      </c>
      <c r="G143" s="11">
        <f t="shared" si="2"/>
        <v>0</v>
      </c>
      <c r="H143" s="11"/>
    </row>
    <row r="144" spans="2:8" x14ac:dyDescent="0.55000000000000004">
      <c r="B144" s="67"/>
      <c r="C144" s="67"/>
      <c r="D144" s="9" t="s">
        <v>142</v>
      </c>
      <c r="E144" s="11"/>
      <c r="F144" s="11"/>
      <c r="G144" s="11">
        <f t="shared" si="2"/>
        <v>0</v>
      </c>
      <c r="H144" s="11"/>
    </row>
    <row r="145" spans="2:8" x14ac:dyDescent="0.55000000000000004">
      <c r="B145" s="67"/>
      <c r="C145" s="67"/>
      <c r="D145" s="9" t="s">
        <v>143</v>
      </c>
      <c r="E145" s="11"/>
      <c r="F145" s="11"/>
      <c r="G145" s="11">
        <f t="shared" si="2"/>
        <v>0</v>
      </c>
      <c r="H145" s="11"/>
    </row>
    <row r="146" spans="2:8" x14ac:dyDescent="0.55000000000000004">
      <c r="B146" s="67"/>
      <c r="C146" s="67"/>
      <c r="D146" s="9" t="s">
        <v>146</v>
      </c>
      <c r="E146" s="11"/>
      <c r="F146" s="11"/>
      <c r="G146" s="11">
        <f t="shared" si="2"/>
        <v>0</v>
      </c>
      <c r="H146" s="11"/>
    </row>
    <row r="147" spans="2:8" x14ac:dyDescent="0.55000000000000004">
      <c r="B147" s="67"/>
      <c r="C147" s="67"/>
      <c r="D147" s="9" t="s">
        <v>147</v>
      </c>
      <c r="E147" s="11"/>
      <c r="F147" s="11"/>
      <c r="G147" s="11">
        <f t="shared" si="2"/>
        <v>0</v>
      </c>
      <c r="H147" s="11"/>
    </row>
    <row r="148" spans="2:8" x14ac:dyDescent="0.55000000000000004">
      <c r="B148" s="67"/>
      <c r="C148" s="67"/>
      <c r="D148" s="9" t="s">
        <v>148</v>
      </c>
      <c r="E148" s="11"/>
      <c r="F148" s="11"/>
      <c r="G148" s="11">
        <f t="shared" si="2"/>
        <v>0</v>
      </c>
      <c r="H148" s="11"/>
    </row>
    <row r="149" spans="2:8" x14ac:dyDescent="0.55000000000000004">
      <c r="B149" s="67"/>
      <c r="C149" s="67"/>
      <c r="D149" s="9" t="s">
        <v>18</v>
      </c>
      <c r="E149" s="11">
        <f>+E150+E151+E152+E153+E154+E155+E156+E157+E158+E159+E162+E168</f>
        <v>0</v>
      </c>
      <c r="F149" s="11">
        <f>+F150+F151+F152+F153+F154+F155+F156+F157+F158+F159+F162+F168</f>
        <v>0</v>
      </c>
      <c r="G149" s="11">
        <f t="shared" si="2"/>
        <v>0</v>
      </c>
      <c r="H149" s="11"/>
    </row>
    <row r="150" spans="2:8" x14ac:dyDescent="0.55000000000000004">
      <c r="B150" s="67"/>
      <c r="C150" s="67"/>
      <c r="D150" s="9" t="s">
        <v>189</v>
      </c>
      <c r="E150" s="11"/>
      <c r="F150" s="11"/>
      <c r="G150" s="11">
        <f t="shared" si="2"/>
        <v>0</v>
      </c>
      <c r="H150" s="11"/>
    </row>
    <row r="151" spans="2:8" x14ac:dyDescent="0.55000000000000004">
      <c r="B151" s="67"/>
      <c r="C151" s="67"/>
      <c r="D151" s="9" t="s">
        <v>190</v>
      </c>
      <c r="E151" s="11"/>
      <c r="F151" s="11"/>
      <c r="G151" s="11">
        <f t="shared" si="2"/>
        <v>0</v>
      </c>
      <c r="H151" s="11"/>
    </row>
    <row r="152" spans="2:8" x14ac:dyDescent="0.55000000000000004">
      <c r="B152" s="67"/>
      <c r="C152" s="67"/>
      <c r="D152" s="9" t="s">
        <v>191</v>
      </c>
      <c r="E152" s="11"/>
      <c r="F152" s="11"/>
      <c r="G152" s="11">
        <f t="shared" si="2"/>
        <v>0</v>
      </c>
      <c r="H152" s="11"/>
    </row>
    <row r="153" spans="2:8" x14ac:dyDescent="0.55000000000000004">
      <c r="B153" s="67"/>
      <c r="C153" s="67"/>
      <c r="D153" s="9" t="s">
        <v>192</v>
      </c>
      <c r="E153" s="11"/>
      <c r="F153" s="11"/>
      <c r="G153" s="11">
        <f t="shared" si="2"/>
        <v>0</v>
      </c>
      <c r="H153" s="11"/>
    </row>
    <row r="154" spans="2:8" x14ac:dyDescent="0.55000000000000004">
      <c r="B154" s="67"/>
      <c r="C154" s="67"/>
      <c r="D154" s="9" t="s">
        <v>193</v>
      </c>
      <c r="E154" s="11"/>
      <c r="F154" s="11"/>
      <c r="G154" s="11">
        <f t="shared" si="2"/>
        <v>0</v>
      </c>
      <c r="H154" s="11"/>
    </row>
    <row r="155" spans="2:8" x14ac:dyDescent="0.55000000000000004">
      <c r="B155" s="67"/>
      <c r="C155" s="67"/>
      <c r="D155" s="9" t="s">
        <v>194</v>
      </c>
      <c r="E155" s="11"/>
      <c r="F155" s="11"/>
      <c r="G155" s="11">
        <f t="shared" si="2"/>
        <v>0</v>
      </c>
      <c r="H155" s="11"/>
    </row>
    <row r="156" spans="2:8" x14ac:dyDescent="0.55000000000000004">
      <c r="B156" s="67"/>
      <c r="C156" s="67"/>
      <c r="D156" s="9" t="s">
        <v>195</v>
      </c>
      <c r="E156" s="11"/>
      <c r="F156" s="11"/>
      <c r="G156" s="11">
        <f t="shared" si="2"/>
        <v>0</v>
      </c>
      <c r="H156" s="11"/>
    </row>
    <row r="157" spans="2:8" x14ac:dyDescent="0.55000000000000004">
      <c r="B157" s="67"/>
      <c r="C157" s="67"/>
      <c r="D157" s="9" t="s">
        <v>196</v>
      </c>
      <c r="E157" s="11"/>
      <c r="F157" s="11"/>
      <c r="G157" s="11">
        <f t="shared" si="2"/>
        <v>0</v>
      </c>
      <c r="H157" s="11"/>
    </row>
    <row r="158" spans="2:8" x14ac:dyDescent="0.55000000000000004">
      <c r="B158" s="67"/>
      <c r="C158" s="67"/>
      <c r="D158" s="9" t="s">
        <v>197</v>
      </c>
      <c r="E158" s="11"/>
      <c r="F158" s="11"/>
      <c r="G158" s="11">
        <f t="shared" si="2"/>
        <v>0</v>
      </c>
      <c r="H158" s="11"/>
    </row>
    <row r="159" spans="2:8" x14ac:dyDescent="0.55000000000000004">
      <c r="B159" s="67"/>
      <c r="C159" s="67"/>
      <c r="D159" s="9" t="s">
        <v>198</v>
      </c>
      <c r="E159" s="11">
        <f>+E160+E161</f>
        <v>0</v>
      </c>
      <c r="F159" s="11">
        <f>+F160+F161</f>
        <v>0</v>
      </c>
      <c r="G159" s="11">
        <f t="shared" si="2"/>
        <v>0</v>
      </c>
      <c r="H159" s="11"/>
    </row>
    <row r="160" spans="2:8" x14ac:dyDescent="0.55000000000000004">
      <c r="B160" s="67"/>
      <c r="C160" s="67"/>
      <c r="D160" s="9" t="s">
        <v>199</v>
      </c>
      <c r="E160" s="11"/>
      <c r="F160" s="11"/>
      <c r="G160" s="11">
        <f t="shared" si="2"/>
        <v>0</v>
      </c>
      <c r="H160" s="11"/>
    </row>
    <row r="161" spans="2:8" x14ac:dyDescent="0.55000000000000004">
      <c r="B161" s="67"/>
      <c r="C161" s="67"/>
      <c r="D161" s="9" t="s">
        <v>200</v>
      </c>
      <c r="E161" s="11"/>
      <c r="F161" s="11"/>
      <c r="G161" s="11">
        <f t="shared" si="2"/>
        <v>0</v>
      </c>
      <c r="H161" s="11"/>
    </row>
    <row r="162" spans="2:8" x14ac:dyDescent="0.55000000000000004">
      <c r="B162" s="67"/>
      <c r="C162" s="67"/>
      <c r="D162" s="9" t="s">
        <v>201</v>
      </c>
      <c r="E162" s="11">
        <f>+E163+E164+E165+E166+E167</f>
        <v>0</v>
      </c>
      <c r="F162" s="11">
        <f>+F163+F164+F165+F166+F167</f>
        <v>0</v>
      </c>
      <c r="G162" s="11">
        <f t="shared" si="2"/>
        <v>0</v>
      </c>
      <c r="H162" s="11"/>
    </row>
    <row r="163" spans="2:8" x14ac:dyDescent="0.55000000000000004">
      <c r="B163" s="67"/>
      <c r="C163" s="67"/>
      <c r="D163" s="9" t="s">
        <v>142</v>
      </c>
      <c r="E163" s="11"/>
      <c r="F163" s="11"/>
      <c r="G163" s="11">
        <f t="shared" si="2"/>
        <v>0</v>
      </c>
      <c r="H163" s="11"/>
    </row>
    <row r="164" spans="2:8" x14ac:dyDescent="0.55000000000000004">
      <c r="B164" s="67"/>
      <c r="C164" s="67"/>
      <c r="D164" s="9" t="s">
        <v>143</v>
      </c>
      <c r="E164" s="11"/>
      <c r="F164" s="11"/>
      <c r="G164" s="11">
        <f t="shared" si="2"/>
        <v>0</v>
      </c>
      <c r="H164" s="11"/>
    </row>
    <row r="165" spans="2:8" x14ac:dyDescent="0.55000000000000004">
      <c r="B165" s="67"/>
      <c r="C165" s="67"/>
      <c r="D165" s="9" t="s">
        <v>146</v>
      </c>
      <c r="E165" s="11"/>
      <c r="F165" s="11"/>
      <c r="G165" s="11">
        <f t="shared" si="2"/>
        <v>0</v>
      </c>
      <c r="H165" s="11"/>
    </row>
    <row r="166" spans="2:8" x14ac:dyDescent="0.55000000000000004">
      <c r="B166" s="67"/>
      <c r="C166" s="67"/>
      <c r="D166" s="9" t="s">
        <v>147</v>
      </c>
      <c r="E166" s="11"/>
      <c r="F166" s="11"/>
      <c r="G166" s="11">
        <f t="shared" si="2"/>
        <v>0</v>
      </c>
      <c r="H166" s="11"/>
    </row>
    <row r="167" spans="2:8" x14ac:dyDescent="0.55000000000000004">
      <c r="B167" s="67"/>
      <c r="C167" s="67"/>
      <c r="D167" s="9" t="s">
        <v>202</v>
      </c>
      <c r="E167" s="11"/>
      <c r="F167" s="11"/>
      <c r="G167" s="11">
        <f t="shared" si="2"/>
        <v>0</v>
      </c>
      <c r="H167" s="11"/>
    </row>
    <row r="168" spans="2:8" x14ac:dyDescent="0.55000000000000004">
      <c r="B168" s="67"/>
      <c r="C168" s="67"/>
      <c r="D168" s="9" t="s">
        <v>149</v>
      </c>
      <c r="E168" s="11"/>
      <c r="F168" s="11"/>
      <c r="G168" s="11">
        <f t="shared" si="2"/>
        <v>0</v>
      </c>
      <c r="H168" s="11"/>
    </row>
    <row r="169" spans="2:8" x14ac:dyDescent="0.55000000000000004">
      <c r="B169" s="67"/>
      <c r="C169" s="67"/>
      <c r="D169" s="9" t="s">
        <v>19</v>
      </c>
      <c r="E169" s="11">
        <f>+E170</f>
        <v>0</v>
      </c>
      <c r="F169" s="11">
        <f>+F170</f>
        <v>0</v>
      </c>
      <c r="G169" s="11">
        <f t="shared" si="2"/>
        <v>0</v>
      </c>
      <c r="H169" s="11"/>
    </row>
    <row r="170" spans="2:8" x14ac:dyDescent="0.55000000000000004">
      <c r="B170" s="67"/>
      <c r="C170" s="67"/>
      <c r="D170" s="9" t="s">
        <v>141</v>
      </c>
      <c r="E170" s="11">
        <f>+E171+E172</f>
        <v>0</v>
      </c>
      <c r="F170" s="11">
        <f>+F171+F172</f>
        <v>0</v>
      </c>
      <c r="G170" s="11">
        <f t="shared" si="2"/>
        <v>0</v>
      </c>
      <c r="H170" s="11"/>
    </row>
    <row r="171" spans="2:8" x14ac:dyDescent="0.55000000000000004">
      <c r="B171" s="67"/>
      <c r="C171" s="67"/>
      <c r="D171" s="9" t="s">
        <v>203</v>
      </c>
      <c r="E171" s="11"/>
      <c r="F171" s="11"/>
      <c r="G171" s="11">
        <f t="shared" si="2"/>
        <v>0</v>
      </c>
      <c r="H171" s="11"/>
    </row>
    <row r="172" spans="2:8" x14ac:dyDescent="0.55000000000000004">
      <c r="B172" s="67"/>
      <c r="C172" s="67"/>
      <c r="D172" s="9" t="s">
        <v>204</v>
      </c>
      <c r="E172" s="11"/>
      <c r="F172" s="11"/>
      <c r="G172" s="11">
        <f t="shared" si="2"/>
        <v>0</v>
      </c>
      <c r="H172" s="11"/>
    </row>
    <row r="173" spans="2:8" x14ac:dyDescent="0.55000000000000004">
      <c r="B173" s="67"/>
      <c r="C173" s="67"/>
      <c r="D173" s="9" t="s">
        <v>20</v>
      </c>
      <c r="E173" s="11">
        <f>+E174</f>
        <v>0</v>
      </c>
      <c r="F173" s="11">
        <f>+F174</f>
        <v>0</v>
      </c>
      <c r="G173" s="11">
        <f t="shared" si="2"/>
        <v>0</v>
      </c>
      <c r="H173" s="11"/>
    </row>
    <row r="174" spans="2:8" x14ac:dyDescent="0.55000000000000004">
      <c r="B174" s="67"/>
      <c r="C174" s="67"/>
      <c r="D174" s="9" t="s">
        <v>141</v>
      </c>
      <c r="E174" s="11">
        <f>+E175+E176</f>
        <v>0</v>
      </c>
      <c r="F174" s="11">
        <f>+F175+F176</f>
        <v>0</v>
      </c>
      <c r="G174" s="11">
        <f t="shared" si="2"/>
        <v>0</v>
      </c>
      <c r="H174" s="11"/>
    </row>
    <row r="175" spans="2:8" x14ac:dyDescent="0.55000000000000004">
      <c r="B175" s="67"/>
      <c r="C175" s="67"/>
      <c r="D175" s="9" t="s">
        <v>205</v>
      </c>
      <c r="E175" s="11"/>
      <c r="F175" s="11"/>
      <c r="G175" s="11">
        <f t="shared" si="2"/>
        <v>0</v>
      </c>
      <c r="H175" s="11"/>
    </row>
    <row r="176" spans="2:8" x14ac:dyDescent="0.55000000000000004">
      <c r="B176" s="67"/>
      <c r="C176" s="67"/>
      <c r="D176" s="9" t="s">
        <v>204</v>
      </c>
      <c r="E176" s="11"/>
      <c r="F176" s="11"/>
      <c r="G176" s="11">
        <f t="shared" si="2"/>
        <v>0</v>
      </c>
      <c r="H176" s="11"/>
    </row>
    <row r="177" spans="2:8" x14ac:dyDescent="0.55000000000000004">
      <c r="B177" s="67"/>
      <c r="C177" s="67"/>
      <c r="D177" s="9" t="s">
        <v>21</v>
      </c>
      <c r="E177" s="11">
        <f>+E178</f>
        <v>0</v>
      </c>
      <c r="F177" s="11">
        <f>+F178</f>
        <v>0</v>
      </c>
      <c r="G177" s="11">
        <f t="shared" si="2"/>
        <v>0</v>
      </c>
      <c r="H177" s="11"/>
    </row>
    <row r="178" spans="2:8" x14ac:dyDescent="0.55000000000000004">
      <c r="B178" s="67"/>
      <c r="C178" s="67"/>
      <c r="D178" s="9" t="s">
        <v>141</v>
      </c>
      <c r="E178" s="11">
        <f>+E179</f>
        <v>0</v>
      </c>
      <c r="F178" s="11">
        <f>+F179</f>
        <v>0</v>
      </c>
      <c r="G178" s="11">
        <f t="shared" si="2"/>
        <v>0</v>
      </c>
      <c r="H178" s="11"/>
    </row>
    <row r="179" spans="2:8" x14ac:dyDescent="0.55000000000000004">
      <c r="B179" s="67"/>
      <c r="C179" s="67"/>
      <c r="D179" s="9" t="s">
        <v>204</v>
      </c>
      <c r="E179" s="11"/>
      <c r="F179" s="11"/>
      <c r="G179" s="11">
        <f t="shared" si="2"/>
        <v>0</v>
      </c>
      <c r="H179" s="11"/>
    </row>
    <row r="180" spans="2:8" x14ac:dyDescent="0.55000000000000004">
      <c r="B180" s="67"/>
      <c r="C180" s="67"/>
      <c r="D180" s="9" t="s">
        <v>22</v>
      </c>
      <c r="E180" s="11">
        <f>+E181</f>
        <v>0</v>
      </c>
      <c r="F180" s="11">
        <f>+F181</f>
        <v>0</v>
      </c>
      <c r="G180" s="11">
        <f t="shared" si="2"/>
        <v>0</v>
      </c>
      <c r="H180" s="11"/>
    </row>
    <row r="181" spans="2:8" x14ac:dyDescent="0.55000000000000004">
      <c r="B181" s="67"/>
      <c r="C181" s="67"/>
      <c r="D181" s="9" t="s">
        <v>206</v>
      </c>
      <c r="E181" s="11"/>
      <c r="F181" s="11"/>
      <c r="G181" s="11">
        <f t="shared" si="2"/>
        <v>0</v>
      </c>
      <c r="H181" s="11"/>
    </row>
    <row r="182" spans="2:8" x14ac:dyDescent="0.55000000000000004">
      <c r="B182" s="67"/>
      <c r="C182" s="67"/>
      <c r="D182" s="9" t="s">
        <v>23</v>
      </c>
      <c r="E182" s="11"/>
      <c r="F182" s="11"/>
      <c r="G182" s="11">
        <f t="shared" si="2"/>
        <v>0</v>
      </c>
      <c r="H182" s="11"/>
    </row>
    <row r="183" spans="2:8" x14ac:dyDescent="0.55000000000000004">
      <c r="B183" s="67"/>
      <c r="C183" s="67"/>
      <c r="D183" s="9" t="s">
        <v>24</v>
      </c>
      <c r="E183" s="11"/>
      <c r="F183" s="11"/>
      <c r="G183" s="11">
        <f t="shared" si="2"/>
        <v>0</v>
      </c>
      <c r="H183" s="11"/>
    </row>
    <row r="184" spans="2:8" x14ac:dyDescent="0.55000000000000004">
      <c r="B184" s="67"/>
      <c r="C184" s="67"/>
      <c r="D184" s="9" t="s">
        <v>25</v>
      </c>
      <c r="E184" s="11">
        <v>2000</v>
      </c>
      <c r="F184" s="11">
        <v>127</v>
      </c>
      <c r="G184" s="11">
        <f t="shared" si="2"/>
        <v>1873</v>
      </c>
      <c r="H184" s="11"/>
    </row>
    <row r="185" spans="2:8" x14ac:dyDescent="0.55000000000000004">
      <c r="B185" s="67"/>
      <c r="C185" s="67"/>
      <c r="D185" s="9" t="s">
        <v>26</v>
      </c>
      <c r="E185" s="11">
        <f>+E186+E187+E188</f>
        <v>3903000</v>
      </c>
      <c r="F185" s="11">
        <f>+F186+F187+F188</f>
        <v>3901677</v>
      </c>
      <c r="G185" s="11">
        <f t="shared" si="2"/>
        <v>1323</v>
      </c>
      <c r="H185" s="11"/>
    </row>
    <row r="186" spans="2:8" x14ac:dyDescent="0.55000000000000004">
      <c r="B186" s="67"/>
      <c r="C186" s="67"/>
      <c r="D186" s="9" t="s">
        <v>207</v>
      </c>
      <c r="E186" s="11"/>
      <c r="F186" s="11"/>
      <c r="G186" s="11">
        <f t="shared" si="2"/>
        <v>0</v>
      </c>
      <c r="H186" s="11"/>
    </row>
    <row r="187" spans="2:8" x14ac:dyDescent="0.55000000000000004">
      <c r="B187" s="67"/>
      <c r="C187" s="67"/>
      <c r="D187" s="9" t="s">
        <v>208</v>
      </c>
      <c r="E187" s="11"/>
      <c r="F187" s="11"/>
      <c r="G187" s="11">
        <f t="shared" si="2"/>
        <v>0</v>
      </c>
      <c r="H187" s="11"/>
    </row>
    <row r="188" spans="2:8" x14ac:dyDescent="0.55000000000000004">
      <c r="B188" s="67"/>
      <c r="C188" s="67"/>
      <c r="D188" s="9" t="s">
        <v>209</v>
      </c>
      <c r="E188" s="11">
        <v>3903000</v>
      </c>
      <c r="F188" s="11">
        <v>3901677</v>
      </c>
      <c r="G188" s="11">
        <f t="shared" si="2"/>
        <v>1323</v>
      </c>
      <c r="H188" s="11"/>
    </row>
    <row r="189" spans="2:8" x14ac:dyDescent="0.55000000000000004">
      <c r="B189" s="67"/>
      <c r="C189" s="67"/>
      <c r="D189" s="9" t="s">
        <v>27</v>
      </c>
      <c r="E189" s="11">
        <f>+E190+E191+E192</f>
        <v>0</v>
      </c>
      <c r="F189" s="11">
        <f>+F190+F191+F192</f>
        <v>0</v>
      </c>
      <c r="G189" s="11">
        <f t="shared" si="2"/>
        <v>0</v>
      </c>
      <c r="H189" s="11"/>
    </row>
    <row r="190" spans="2:8" x14ac:dyDescent="0.55000000000000004">
      <c r="B190" s="67"/>
      <c r="C190" s="67"/>
      <c r="D190" s="9" t="s">
        <v>210</v>
      </c>
      <c r="E190" s="11"/>
      <c r="F190" s="11"/>
      <c r="G190" s="11">
        <f t="shared" si="2"/>
        <v>0</v>
      </c>
      <c r="H190" s="11"/>
    </row>
    <row r="191" spans="2:8" x14ac:dyDescent="0.55000000000000004">
      <c r="B191" s="67"/>
      <c r="C191" s="67"/>
      <c r="D191" s="9" t="s">
        <v>211</v>
      </c>
      <c r="E191" s="11"/>
      <c r="F191" s="11"/>
      <c r="G191" s="11">
        <f t="shared" si="2"/>
        <v>0</v>
      </c>
      <c r="H191" s="11"/>
    </row>
    <row r="192" spans="2:8" x14ac:dyDescent="0.55000000000000004">
      <c r="B192" s="67"/>
      <c r="C192" s="67"/>
      <c r="D192" s="9" t="s">
        <v>212</v>
      </c>
      <c r="E192" s="11"/>
      <c r="F192" s="11"/>
      <c r="G192" s="11">
        <f t="shared" si="2"/>
        <v>0</v>
      </c>
      <c r="H192" s="11"/>
    </row>
    <row r="193" spans="2:8" x14ac:dyDescent="0.55000000000000004">
      <c r="B193" s="67"/>
      <c r="C193" s="68"/>
      <c r="D193" s="13" t="s">
        <v>28</v>
      </c>
      <c r="E193" s="15">
        <f>+E6+E54+E70+E81+E106+E107+E137+E149+E169+E173+E177+E180+E182+E183+E184+E185+E189</f>
        <v>22894000</v>
      </c>
      <c r="F193" s="15">
        <f>+F6+F54+F70+F81+F106+F107+F137+F149+F169+F173+F177+F180+F182+F183+F184+F185+F189</f>
        <v>22893864</v>
      </c>
      <c r="G193" s="15">
        <f t="shared" si="2"/>
        <v>136</v>
      </c>
      <c r="H193" s="15"/>
    </row>
    <row r="194" spans="2:8" x14ac:dyDescent="0.55000000000000004">
      <c r="B194" s="67"/>
      <c r="C194" s="66" t="s">
        <v>29</v>
      </c>
      <c r="D194" s="9" t="s">
        <v>30</v>
      </c>
      <c r="E194" s="11">
        <f>+E195+E196+E197+E198+E199+E200+E201+E202</f>
        <v>16301000</v>
      </c>
      <c r="F194" s="11">
        <f>+F195+F196+F197+F198+F199+F200+F201+F202</f>
        <v>16268238</v>
      </c>
      <c r="G194" s="11">
        <f t="shared" si="2"/>
        <v>32762</v>
      </c>
      <c r="H194" s="11"/>
    </row>
    <row r="195" spans="2:8" x14ac:dyDescent="0.55000000000000004">
      <c r="B195" s="67"/>
      <c r="C195" s="67"/>
      <c r="D195" s="9" t="s">
        <v>213</v>
      </c>
      <c r="E195" s="11"/>
      <c r="F195" s="11"/>
      <c r="G195" s="11">
        <f t="shared" si="2"/>
        <v>0</v>
      </c>
      <c r="H195" s="11"/>
    </row>
    <row r="196" spans="2:8" x14ac:dyDescent="0.55000000000000004">
      <c r="B196" s="67"/>
      <c r="C196" s="67"/>
      <c r="D196" s="9" t="s">
        <v>214</v>
      </c>
      <c r="E196" s="11">
        <v>3412000</v>
      </c>
      <c r="F196" s="11">
        <v>3407913</v>
      </c>
      <c r="G196" s="11">
        <f t="shared" si="2"/>
        <v>4087</v>
      </c>
      <c r="H196" s="11"/>
    </row>
    <row r="197" spans="2:8" x14ac:dyDescent="0.55000000000000004">
      <c r="B197" s="67"/>
      <c r="C197" s="67"/>
      <c r="D197" s="9" t="s">
        <v>215</v>
      </c>
      <c r="E197" s="11">
        <v>709000</v>
      </c>
      <c r="F197" s="11">
        <v>707582</v>
      </c>
      <c r="G197" s="11">
        <f t="shared" si="2"/>
        <v>1418</v>
      </c>
      <c r="H197" s="11"/>
    </row>
    <row r="198" spans="2:8" x14ac:dyDescent="0.55000000000000004">
      <c r="B198" s="67"/>
      <c r="C198" s="67"/>
      <c r="D198" s="9" t="s">
        <v>216</v>
      </c>
      <c r="E198" s="11">
        <v>10627000</v>
      </c>
      <c r="F198" s="11">
        <v>10600516</v>
      </c>
      <c r="G198" s="11">
        <f t="shared" si="2"/>
        <v>26484</v>
      </c>
      <c r="H198" s="11"/>
    </row>
    <row r="199" spans="2:8" x14ac:dyDescent="0.55000000000000004">
      <c r="B199" s="67"/>
      <c r="C199" s="67"/>
      <c r="D199" s="9" t="s">
        <v>217</v>
      </c>
      <c r="E199" s="11"/>
      <c r="F199" s="11"/>
      <c r="G199" s="11">
        <f t="shared" ref="G199:G262" si="3">E199-F199</f>
        <v>0</v>
      </c>
      <c r="H199" s="11"/>
    </row>
    <row r="200" spans="2:8" x14ac:dyDescent="0.55000000000000004">
      <c r="B200" s="67"/>
      <c r="C200" s="67"/>
      <c r="D200" s="9" t="s">
        <v>218</v>
      </c>
      <c r="E200" s="11"/>
      <c r="F200" s="11"/>
      <c r="G200" s="11">
        <f t="shared" si="3"/>
        <v>0</v>
      </c>
      <c r="H200" s="11"/>
    </row>
    <row r="201" spans="2:8" x14ac:dyDescent="0.55000000000000004">
      <c r="B201" s="67"/>
      <c r="C201" s="67"/>
      <c r="D201" s="9" t="s">
        <v>219</v>
      </c>
      <c r="E201" s="11"/>
      <c r="F201" s="11"/>
      <c r="G201" s="11">
        <f t="shared" si="3"/>
        <v>0</v>
      </c>
      <c r="H201" s="11"/>
    </row>
    <row r="202" spans="2:8" x14ac:dyDescent="0.55000000000000004">
      <c r="B202" s="67"/>
      <c r="C202" s="67"/>
      <c r="D202" s="9" t="s">
        <v>220</v>
      </c>
      <c r="E202" s="11">
        <v>1553000</v>
      </c>
      <c r="F202" s="11">
        <v>1552227</v>
      </c>
      <c r="G202" s="11">
        <f t="shared" si="3"/>
        <v>773</v>
      </c>
      <c r="H202" s="11"/>
    </row>
    <row r="203" spans="2:8" x14ac:dyDescent="0.55000000000000004">
      <c r="B203" s="67"/>
      <c r="C203" s="67"/>
      <c r="D203" s="9" t="s">
        <v>31</v>
      </c>
      <c r="E203" s="11">
        <f>+E204+E205+E206+E207+E208+E209+E210+E211+E212+E213+E214+E215+E216+E217+E218+E219+E220+E221+E222+E223+E224+E225+E226+E227+E228+E229+E230+E231</f>
        <v>9689000</v>
      </c>
      <c r="F203" s="11">
        <f>+F204+F205+F206+F207+F208+F209+F210+F211+F212+F213+F214+F215+F216+F217+F218+F219+F220+F221+F222+F223+F224+F225+F226+F227+F228+F229+F230+F231</f>
        <v>9659982</v>
      </c>
      <c r="G203" s="11">
        <f t="shared" si="3"/>
        <v>29018</v>
      </c>
      <c r="H203" s="11"/>
    </row>
    <row r="204" spans="2:8" x14ac:dyDescent="0.55000000000000004">
      <c r="B204" s="67"/>
      <c r="C204" s="67"/>
      <c r="D204" s="9" t="s">
        <v>221</v>
      </c>
      <c r="E204" s="11">
        <v>3601000</v>
      </c>
      <c r="F204" s="11">
        <v>3596450</v>
      </c>
      <c r="G204" s="11">
        <f t="shared" si="3"/>
        <v>4550</v>
      </c>
      <c r="H204" s="11"/>
    </row>
    <row r="205" spans="2:8" x14ac:dyDescent="0.55000000000000004">
      <c r="B205" s="67"/>
      <c r="C205" s="67"/>
      <c r="D205" s="9" t="s">
        <v>222</v>
      </c>
      <c r="E205" s="11"/>
      <c r="F205" s="11"/>
      <c r="G205" s="11">
        <f t="shared" si="3"/>
        <v>0</v>
      </c>
      <c r="H205" s="11"/>
    </row>
    <row r="206" spans="2:8" x14ac:dyDescent="0.55000000000000004">
      <c r="B206" s="67"/>
      <c r="C206" s="67"/>
      <c r="D206" s="9" t="s">
        <v>223</v>
      </c>
      <c r="E206" s="11"/>
      <c r="F206" s="11"/>
      <c r="G206" s="11">
        <f t="shared" si="3"/>
        <v>0</v>
      </c>
      <c r="H206" s="11"/>
    </row>
    <row r="207" spans="2:8" x14ac:dyDescent="0.55000000000000004">
      <c r="B207" s="67"/>
      <c r="C207" s="67"/>
      <c r="D207" s="9" t="s">
        <v>224</v>
      </c>
      <c r="E207" s="11"/>
      <c r="F207" s="11"/>
      <c r="G207" s="11">
        <f t="shared" si="3"/>
        <v>0</v>
      </c>
      <c r="H207" s="11"/>
    </row>
    <row r="208" spans="2:8" x14ac:dyDescent="0.55000000000000004">
      <c r="B208" s="67"/>
      <c r="C208" s="67"/>
      <c r="D208" s="9" t="s">
        <v>225</v>
      </c>
      <c r="E208" s="11"/>
      <c r="F208" s="11"/>
      <c r="G208" s="11">
        <f t="shared" si="3"/>
        <v>0</v>
      </c>
      <c r="H208" s="11"/>
    </row>
    <row r="209" spans="2:8" x14ac:dyDescent="0.55000000000000004">
      <c r="B209" s="67"/>
      <c r="C209" s="67"/>
      <c r="D209" s="9" t="s">
        <v>226</v>
      </c>
      <c r="E209" s="11"/>
      <c r="F209" s="11"/>
      <c r="G209" s="11">
        <f t="shared" si="3"/>
        <v>0</v>
      </c>
      <c r="H209" s="11"/>
    </row>
    <row r="210" spans="2:8" x14ac:dyDescent="0.55000000000000004">
      <c r="B210" s="67"/>
      <c r="C210" s="67"/>
      <c r="D210" s="9" t="s">
        <v>227</v>
      </c>
      <c r="E210" s="11"/>
      <c r="F210" s="11"/>
      <c r="G210" s="11">
        <f t="shared" si="3"/>
        <v>0</v>
      </c>
      <c r="H210" s="11"/>
    </row>
    <row r="211" spans="2:8" x14ac:dyDescent="0.55000000000000004">
      <c r="B211" s="67"/>
      <c r="C211" s="67"/>
      <c r="D211" s="9" t="s">
        <v>228</v>
      </c>
      <c r="E211" s="11">
        <v>76000</v>
      </c>
      <c r="F211" s="11">
        <v>75053</v>
      </c>
      <c r="G211" s="11">
        <f t="shared" si="3"/>
        <v>947</v>
      </c>
      <c r="H211" s="11"/>
    </row>
    <row r="212" spans="2:8" x14ac:dyDescent="0.55000000000000004">
      <c r="B212" s="67"/>
      <c r="C212" s="67"/>
      <c r="D212" s="9" t="s">
        <v>229</v>
      </c>
      <c r="E212" s="11">
        <v>21000</v>
      </c>
      <c r="F212" s="11">
        <v>19899</v>
      </c>
      <c r="G212" s="11">
        <f t="shared" si="3"/>
        <v>1101</v>
      </c>
      <c r="H212" s="11"/>
    </row>
    <row r="213" spans="2:8" x14ac:dyDescent="0.55000000000000004">
      <c r="B213" s="67"/>
      <c r="C213" s="67"/>
      <c r="D213" s="9" t="s">
        <v>230</v>
      </c>
      <c r="E213" s="11"/>
      <c r="F213" s="11"/>
      <c r="G213" s="11">
        <f t="shared" si="3"/>
        <v>0</v>
      </c>
      <c r="H213" s="11"/>
    </row>
    <row r="214" spans="2:8" x14ac:dyDescent="0.55000000000000004">
      <c r="B214" s="67"/>
      <c r="C214" s="67"/>
      <c r="D214" s="9" t="s">
        <v>231</v>
      </c>
      <c r="E214" s="11"/>
      <c r="F214" s="11"/>
      <c r="G214" s="11">
        <f t="shared" si="3"/>
        <v>0</v>
      </c>
      <c r="H214" s="11"/>
    </row>
    <row r="215" spans="2:8" x14ac:dyDescent="0.55000000000000004">
      <c r="B215" s="67"/>
      <c r="C215" s="67"/>
      <c r="D215" s="9" t="s">
        <v>232</v>
      </c>
      <c r="E215" s="11">
        <v>1867000</v>
      </c>
      <c r="F215" s="11">
        <v>1854311</v>
      </c>
      <c r="G215" s="11">
        <f t="shared" si="3"/>
        <v>12689</v>
      </c>
      <c r="H215" s="11"/>
    </row>
    <row r="216" spans="2:8" x14ac:dyDescent="0.55000000000000004">
      <c r="B216" s="67"/>
      <c r="C216" s="67"/>
      <c r="D216" s="9" t="s">
        <v>233</v>
      </c>
      <c r="E216" s="11"/>
      <c r="F216" s="11"/>
      <c r="G216" s="11">
        <f t="shared" si="3"/>
        <v>0</v>
      </c>
      <c r="H216" s="11"/>
    </row>
    <row r="217" spans="2:8" x14ac:dyDescent="0.55000000000000004">
      <c r="B217" s="67"/>
      <c r="C217" s="67"/>
      <c r="D217" s="9" t="s">
        <v>234</v>
      </c>
      <c r="E217" s="11">
        <v>70000</v>
      </c>
      <c r="F217" s="11">
        <v>65081</v>
      </c>
      <c r="G217" s="11">
        <f t="shared" si="3"/>
        <v>4919</v>
      </c>
      <c r="H217" s="11"/>
    </row>
    <row r="218" spans="2:8" x14ac:dyDescent="0.55000000000000004">
      <c r="B218" s="67"/>
      <c r="C218" s="67"/>
      <c r="D218" s="9" t="s">
        <v>235</v>
      </c>
      <c r="E218" s="11">
        <v>106000</v>
      </c>
      <c r="F218" s="11">
        <v>105452</v>
      </c>
      <c r="G218" s="11">
        <f t="shared" si="3"/>
        <v>548</v>
      </c>
      <c r="H218" s="11"/>
    </row>
    <row r="219" spans="2:8" x14ac:dyDescent="0.55000000000000004">
      <c r="B219" s="67"/>
      <c r="C219" s="67"/>
      <c r="D219" s="9" t="s">
        <v>236</v>
      </c>
      <c r="E219" s="11">
        <v>51000</v>
      </c>
      <c r="F219" s="11">
        <v>49827</v>
      </c>
      <c r="G219" s="11">
        <f t="shared" si="3"/>
        <v>1173</v>
      </c>
      <c r="H219" s="11"/>
    </row>
    <row r="220" spans="2:8" x14ac:dyDescent="0.55000000000000004">
      <c r="B220" s="67"/>
      <c r="C220" s="67"/>
      <c r="D220" s="9" t="s">
        <v>237</v>
      </c>
      <c r="E220" s="11"/>
      <c r="F220" s="11"/>
      <c r="G220" s="11">
        <f t="shared" si="3"/>
        <v>0</v>
      </c>
      <c r="H220" s="11"/>
    </row>
    <row r="221" spans="2:8" x14ac:dyDescent="0.55000000000000004">
      <c r="B221" s="67"/>
      <c r="C221" s="67"/>
      <c r="D221" s="9" t="s">
        <v>238</v>
      </c>
      <c r="E221" s="11"/>
      <c r="F221" s="11"/>
      <c r="G221" s="11">
        <f t="shared" si="3"/>
        <v>0</v>
      </c>
      <c r="H221" s="11"/>
    </row>
    <row r="222" spans="2:8" x14ac:dyDescent="0.55000000000000004">
      <c r="B222" s="67"/>
      <c r="C222" s="67"/>
      <c r="D222" s="9" t="s">
        <v>239</v>
      </c>
      <c r="E222" s="11">
        <v>3795000</v>
      </c>
      <c r="F222" s="11">
        <v>3793083</v>
      </c>
      <c r="G222" s="11">
        <f t="shared" si="3"/>
        <v>1917</v>
      </c>
      <c r="H222" s="11"/>
    </row>
    <row r="223" spans="2:8" x14ac:dyDescent="0.55000000000000004">
      <c r="B223" s="67"/>
      <c r="C223" s="67"/>
      <c r="D223" s="9" t="s">
        <v>240</v>
      </c>
      <c r="E223" s="11"/>
      <c r="F223" s="11"/>
      <c r="G223" s="11">
        <f t="shared" si="3"/>
        <v>0</v>
      </c>
      <c r="H223" s="11"/>
    </row>
    <row r="224" spans="2:8" x14ac:dyDescent="0.55000000000000004">
      <c r="B224" s="67"/>
      <c r="C224" s="67"/>
      <c r="D224" s="9" t="s">
        <v>241</v>
      </c>
      <c r="E224" s="11">
        <v>12000</v>
      </c>
      <c r="F224" s="11">
        <v>11353</v>
      </c>
      <c r="G224" s="11">
        <f t="shared" si="3"/>
        <v>647</v>
      </c>
      <c r="H224" s="11"/>
    </row>
    <row r="225" spans="2:8" x14ac:dyDescent="0.55000000000000004">
      <c r="B225" s="67"/>
      <c r="C225" s="67"/>
      <c r="D225" s="9" t="s">
        <v>242</v>
      </c>
      <c r="E225" s="11"/>
      <c r="F225" s="11"/>
      <c r="G225" s="11">
        <f t="shared" si="3"/>
        <v>0</v>
      </c>
      <c r="H225" s="11"/>
    </row>
    <row r="226" spans="2:8" x14ac:dyDescent="0.55000000000000004">
      <c r="B226" s="67"/>
      <c r="C226" s="67"/>
      <c r="D226" s="9" t="s">
        <v>243</v>
      </c>
      <c r="E226" s="11"/>
      <c r="F226" s="11"/>
      <c r="G226" s="11">
        <f t="shared" si="3"/>
        <v>0</v>
      </c>
      <c r="H226" s="11"/>
    </row>
    <row r="227" spans="2:8" x14ac:dyDescent="0.55000000000000004">
      <c r="B227" s="67"/>
      <c r="C227" s="67"/>
      <c r="D227" s="9" t="s">
        <v>244</v>
      </c>
      <c r="E227" s="11"/>
      <c r="F227" s="11"/>
      <c r="G227" s="11">
        <f t="shared" si="3"/>
        <v>0</v>
      </c>
      <c r="H227" s="11"/>
    </row>
    <row r="228" spans="2:8" x14ac:dyDescent="0.55000000000000004">
      <c r="B228" s="67"/>
      <c r="C228" s="67"/>
      <c r="D228" s="9" t="s">
        <v>245</v>
      </c>
      <c r="E228" s="11"/>
      <c r="F228" s="11"/>
      <c r="G228" s="11">
        <f t="shared" si="3"/>
        <v>0</v>
      </c>
      <c r="H228" s="11"/>
    </row>
    <row r="229" spans="2:8" x14ac:dyDescent="0.55000000000000004">
      <c r="B229" s="67"/>
      <c r="C229" s="67"/>
      <c r="D229" s="9" t="s">
        <v>246</v>
      </c>
      <c r="E229" s="11"/>
      <c r="F229" s="11"/>
      <c r="G229" s="11">
        <f t="shared" si="3"/>
        <v>0</v>
      </c>
      <c r="H229" s="11"/>
    </row>
    <row r="230" spans="2:8" x14ac:dyDescent="0.55000000000000004">
      <c r="B230" s="67"/>
      <c r="C230" s="67"/>
      <c r="D230" s="9" t="s">
        <v>247</v>
      </c>
      <c r="E230" s="11"/>
      <c r="F230" s="11"/>
      <c r="G230" s="11">
        <f t="shared" si="3"/>
        <v>0</v>
      </c>
      <c r="H230" s="11"/>
    </row>
    <row r="231" spans="2:8" x14ac:dyDescent="0.55000000000000004">
      <c r="B231" s="67"/>
      <c r="C231" s="67"/>
      <c r="D231" s="9" t="s">
        <v>248</v>
      </c>
      <c r="E231" s="11">
        <v>90000</v>
      </c>
      <c r="F231" s="11">
        <v>89473</v>
      </c>
      <c r="G231" s="11">
        <f t="shared" si="3"/>
        <v>527</v>
      </c>
      <c r="H231" s="11"/>
    </row>
    <row r="232" spans="2:8" x14ac:dyDescent="0.55000000000000004">
      <c r="B232" s="67"/>
      <c r="C232" s="67"/>
      <c r="D232" s="9" t="s">
        <v>32</v>
      </c>
      <c r="E232" s="11">
        <f>+E233+E234+E235+E236+E237+E238+E239+E240+E241+E242+E243+E244+E245+E246+E247+E248+E249+E250+E251+E252+E253+E254</f>
        <v>1690000</v>
      </c>
      <c r="F232" s="11">
        <f>+F233+F234+F235+F236+F237+F238+F239+F240+F241+F242+F243+F244+F245+F246+F247+F248+F249+F250+F251+F252+F253+F254</f>
        <v>1669270</v>
      </c>
      <c r="G232" s="11">
        <f t="shared" si="3"/>
        <v>20730</v>
      </c>
      <c r="H232" s="11"/>
    </row>
    <row r="233" spans="2:8" x14ac:dyDescent="0.55000000000000004">
      <c r="B233" s="67"/>
      <c r="C233" s="67"/>
      <c r="D233" s="9" t="s">
        <v>249</v>
      </c>
      <c r="E233" s="11">
        <v>132000</v>
      </c>
      <c r="F233" s="11">
        <v>120236</v>
      </c>
      <c r="G233" s="11">
        <f t="shared" si="3"/>
        <v>11764</v>
      </c>
      <c r="H233" s="11"/>
    </row>
    <row r="234" spans="2:8" x14ac:dyDescent="0.55000000000000004">
      <c r="B234" s="67"/>
      <c r="C234" s="67"/>
      <c r="D234" s="9" t="s">
        <v>250</v>
      </c>
      <c r="E234" s="11">
        <v>10000</v>
      </c>
      <c r="F234" s="11">
        <v>9738</v>
      </c>
      <c r="G234" s="11">
        <f t="shared" si="3"/>
        <v>262</v>
      </c>
      <c r="H234" s="11"/>
    </row>
    <row r="235" spans="2:8" x14ac:dyDescent="0.55000000000000004">
      <c r="B235" s="67"/>
      <c r="C235" s="67"/>
      <c r="D235" s="9" t="s">
        <v>251</v>
      </c>
      <c r="E235" s="11">
        <v>38000</v>
      </c>
      <c r="F235" s="11">
        <v>36330</v>
      </c>
      <c r="G235" s="11">
        <f t="shared" si="3"/>
        <v>1670</v>
      </c>
      <c r="H235" s="11"/>
    </row>
    <row r="236" spans="2:8" x14ac:dyDescent="0.55000000000000004">
      <c r="B236" s="67"/>
      <c r="C236" s="67"/>
      <c r="D236" s="9" t="s">
        <v>252</v>
      </c>
      <c r="E236" s="11">
        <v>131000</v>
      </c>
      <c r="F236" s="11">
        <v>130968</v>
      </c>
      <c r="G236" s="11">
        <f t="shared" si="3"/>
        <v>32</v>
      </c>
      <c r="H236" s="11"/>
    </row>
    <row r="237" spans="2:8" x14ac:dyDescent="0.55000000000000004">
      <c r="B237" s="67"/>
      <c r="C237" s="67"/>
      <c r="D237" s="9" t="s">
        <v>253</v>
      </c>
      <c r="E237" s="11">
        <v>72000</v>
      </c>
      <c r="F237" s="11">
        <v>71151</v>
      </c>
      <c r="G237" s="11">
        <f t="shared" si="3"/>
        <v>849</v>
      </c>
      <c r="H237" s="11"/>
    </row>
    <row r="238" spans="2:8" x14ac:dyDescent="0.55000000000000004">
      <c r="B238" s="67"/>
      <c r="C238" s="67"/>
      <c r="D238" s="9" t="s">
        <v>254</v>
      </c>
      <c r="E238" s="11">
        <v>20000</v>
      </c>
      <c r="F238" s="11">
        <v>20000</v>
      </c>
      <c r="G238" s="11">
        <f t="shared" si="3"/>
        <v>0</v>
      </c>
      <c r="H238" s="11"/>
    </row>
    <row r="239" spans="2:8" x14ac:dyDescent="0.55000000000000004">
      <c r="B239" s="67"/>
      <c r="C239" s="67"/>
      <c r="D239" s="9" t="s">
        <v>232</v>
      </c>
      <c r="E239" s="11">
        <v>140000</v>
      </c>
      <c r="F239" s="11">
        <v>138069</v>
      </c>
      <c r="G239" s="11">
        <f t="shared" si="3"/>
        <v>1931</v>
      </c>
      <c r="H239" s="11"/>
    </row>
    <row r="240" spans="2:8" x14ac:dyDescent="0.55000000000000004">
      <c r="B240" s="67"/>
      <c r="C240" s="67"/>
      <c r="D240" s="9" t="s">
        <v>233</v>
      </c>
      <c r="E240" s="11"/>
      <c r="F240" s="11"/>
      <c r="G240" s="11">
        <f t="shared" si="3"/>
        <v>0</v>
      </c>
      <c r="H240" s="11"/>
    </row>
    <row r="241" spans="2:8" x14ac:dyDescent="0.55000000000000004">
      <c r="B241" s="67"/>
      <c r="C241" s="67"/>
      <c r="D241" s="9" t="s">
        <v>239</v>
      </c>
      <c r="E241" s="11">
        <v>20000</v>
      </c>
      <c r="F241" s="11">
        <v>19800</v>
      </c>
      <c r="G241" s="11">
        <f t="shared" si="3"/>
        <v>200</v>
      </c>
      <c r="H241" s="11"/>
    </row>
    <row r="242" spans="2:8" x14ac:dyDescent="0.55000000000000004">
      <c r="B242" s="67"/>
      <c r="C242" s="67"/>
      <c r="D242" s="9" t="s">
        <v>255</v>
      </c>
      <c r="E242" s="11">
        <v>164000</v>
      </c>
      <c r="F242" s="11">
        <v>163157</v>
      </c>
      <c r="G242" s="11">
        <f t="shared" si="3"/>
        <v>843</v>
      </c>
      <c r="H242" s="11"/>
    </row>
    <row r="243" spans="2:8" x14ac:dyDescent="0.55000000000000004">
      <c r="B243" s="67"/>
      <c r="C243" s="67"/>
      <c r="D243" s="9" t="s">
        <v>256</v>
      </c>
      <c r="E243" s="11">
        <v>54000</v>
      </c>
      <c r="F243" s="11">
        <v>53509</v>
      </c>
      <c r="G243" s="11">
        <f t="shared" si="3"/>
        <v>491</v>
      </c>
      <c r="H243" s="11"/>
    </row>
    <row r="244" spans="2:8" x14ac:dyDescent="0.55000000000000004">
      <c r="B244" s="67"/>
      <c r="C244" s="67"/>
      <c r="D244" s="9" t="s">
        <v>257</v>
      </c>
      <c r="E244" s="11"/>
      <c r="F244" s="11"/>
      <c r="G244" s="11">
        <f t="shared" si="3"/>
        <v>0</v>
      </c>
      <c r="H244" s="11"/>
    </row>
    <row r="245" spans="2:8" x14ac:dyDescent="0.55000000000000004">
      <c r="B245" s="67"/>
      <c r="C245" s="67"/>
      <c r="D245" s="9" t="s">
        <v>258</v>
      </c>
      <c r="E245" s="11"/>
      <c r="F245" s="11"/>
      <c r="G245" s="11">
        <f t="shared" si="3"/>
        <v>0</v>
      </c>
      <c r="H245" s="11"/>
    </row>
    <row r="246" spans="2:8" x14ac:dyDescent="0.55000000000000004">
      <c r="B246" s="67"/>
      <c r="C246" s="67"/>
      <c r="D246" s="9" t="s">
        <v>259</v>
      </c>
      <c r="E246" s="11">
        <v>24000</v>
      </c>
      <c r="F246" s="11">
        <v>22414</v>
      </c>
      <c r="G246" s="11">
        <f t="shared" si="3"/>
        <v>1586</v>
      </c>
      <c r="H246" s="11"/>
    </row>
    <row r="247" spans="2:8" x14ac:dyDescent="0.55000000000000004">
      <c r="B247" s="67"/>
      <c r="C247" s="67"/>
      <c r="D247" s="9" t="s">
        <v>235</v>
      </c>
      <c r="E247" s="11"/>
      <c r="F247" s="11"/>
      <c r="G247" s="11">
        <f t="shared" si="3"/>
        <v>0</v>
      </c>
      <c r="H247" s="11"/>
    </row>
    <row r="248" spans="2:8" x14ac:dyDescent="0.55000000000000004">
      <c r="B248" s="67"/>
      <c r="C248" s="67"/>
      <c r="D248" s="9" t="s">
        <v>236</v>
      </c>
      <c r="E248" s="11"/>
      <c r="F248" s="11"/>
      <c r="G248" s="11">
        <f t="shared" si="3"/>
        <v>0</v>
      </c>
      <c r="H248" s="11"/>
    </row>
    <row r="249" spans="2:8" x14ac:dyDescent="0.55000000000000004">
      <c r="B249" s="67"/>
      <c r="C249" s="67"/>
      <c r="D249" s="9" t="s">
        <v>260</v>
      </c>
      <c r="E249" s="11"/>
      <c r="F249" s="11"/>
      <c r="G249" s="11">
        <f t="shared" si="3"/>
        <v>0</v>
      </c>
      <c r="H249" s="11"/>
    </row>
    <row r="250" spans="2:8" x14ac:dyDescent="0.55000000000000004">
      <c r="B250" s="67"/>
      <c r="C250" s="67"/>
      <c r="D250" s="9" t="s">
        <v>261</v>
      </c>
      <c r="E250" s="11"/>
      <c r="F250" s="11"/>
      <c r="G250" s="11">
        <f t="shared" si="3"/>
        <v>0</v>
      </c>
      <c r="H250" s="11"/>
    </row>
    <row r="251" spans="2:8" x14ac:dyDescent="0.55000000000000004">
      <c r="B251" s="67"/>
      <c r="C251" s="67"/>
      <c r="D251" s="9" t="s">
        <v>262</v>
      </c>
      <c r="E251" s="11">
        <v>276000</v>
      </c>
      <c r="F251" s="11">
        <v>275920</v>
      </c>
      <c r="G251" s="11">
        <f t="shared" si="3"/>
        <v>80</v>
      </c>
      <c r="H251" s="11"/>
    </row>
    <row r="252" spans="2:8" x14ac:dyDescent="0.55000000000000004">
      <c r="B252" s="67"/>
      <c r="C252" s="67"/>
      <c r="D252" s="9" t="s">
        <v>263</v>
      </c>
      <c r="E252" s="11"/>
      <c r="F252" s="11"/>
      <c r="G252" s="11">
        <f t="shared" si="3"/>
        <v>0</v>
      </c>
      <c r="H252" s="11"/>
    </row>
    <row r="253" spans="2:8" x14ac:dyDescent="0.55000000000000004">
      <c r="B253" s="67"/>
      <c r="C253" s="67"/>
      <c r="D253" s="9" t="s">
        <v>264</v>
      </c>
      <c r="E253" s="11"/>
      <c r="F253" s="11"/>
      <c r="G253" s="11">
        <f t="shared" si="3"/>
        <v>0</v>
      </c>
      <c r="H253" s="11"/>
    </row>
    <row r="254" spans="2:8" x14ac:dyDescent="0.55000000000000004">
      <c r="B254" s="67"/>
      <c r="C254" s="67"/>
      <c r="D254" s="9" t="s">
        <v>248</v>
      </c>
      <c r="E254" s="11">
        <v>609000</v>
      </c>
      <c r="F254" s="11">
        <v>607978</v>
      </c>
      <c r="G254" s="11">
        <f t="shared" si="3"/>
        <v>1022</v>
      </c>
      <c r="H254" s="11"/>
    </row>
    <row r="255" spans="2:8" x14ac:dyDescent="0.55000000000000004">
      <c r="B255" s="67"/>
      <c r="C255" s="67"/>
      <c r="D255" s="9" t="s">
        <v>33</v>
      </c>
      <c r="E255" s="11">
        <f>+E256+E259</f>
        <v>0</v>
      </c>
      <c r="F255" s="11">
        <f>+F256+F259</f>
        <v>0</v>
      </c>
      <c r="G255" s="11">
        <f t="shared" si="3"/>
        <v>0</v>
      </c>
      <c r="H255" s="11"/>
    </row>
    <row r="256" spans="2:8" x14ac:dyDescent="0.55000000000000004">
      <c r="B256" s="67"/>
      <c r="C256" s="67"/>
      <c r="D256" s="9" t="s">
        <v>265</v>
      </c>
      <c r="E256" s="11">
        <f>+E257+E258</f>
        <v>0</v>
      </c>
      <c r="F256" s="11">
        <f>+F257+F258</f>
        <v>0</v>
      </c>
      <c r="G256" s="11">
        <f t="shared" si="3"/>
        <v>0</v>
      </c>
      <c r="H256" s="11"/>
    </row>
    <row r="257" spans="2:8" x14ac:dyDescent="0.55000000000000004">
      <c r="B257" s="67"/>
      <c r="C257" s="67"/>
      <c r="D257" s="9" t="s">
        <v>266</v>
      </c>
      <c r="E257" s="11"/>
      <c r="F257" s="11"/>
      <c r="G257" s="11">
        <f t="shared" si="3"/>
        <v>0</v>
      </c>
      <c r="H257" s="11"/>
    </row>
    <row r="258" spans="2:8" x14ac:dyDescent="0.55000000000000004">
      <c r="B258" s="67"/>
      <c r="C258" s="67"/>
      <c r="D258" s="9" t="s">
        <v>267</v>
      </c>
      <c r="E258" s="11"/>
      <c r="F258" s="11"/>
      <c r="G258" s="11">
        <f t="shared" si="3"/>
        <v>0</v>
      </c>
      <c r="H258" s="11"/>
    </row>
    <row r="259" spans="2:8" x14ac:dyDescent="0.55000000000000004">
      <c r="B259" s="67"/>
      <c r="C259" s="67"/>
      <c r="D259" s="9" t="s">
        <v>268</v>
      </c>
      <c r="E259" s="11"/>
      <c r="F259" s="11"/>
      <c r="G259" s="11">
        <f t="shared" si="3"/>
        <v>0</v>
      </c>
      <c r="H259" s="11"/>
    </row>
    <row r="260" spans="2:8" x14ac:dyDescent="0.55000000000000004">
      <c r="B260" s="67"/>
      <c r="C260" s="67"/>
      <c r="D260" s="9" t="s">
        <v>34</v>
      </c>
      <c r="E260" s="11"/>
      <c r="F260" s="11"/>
      <c r="G260" s="11">
        <f t="shared" si="3"/>
        <v>0</v>
      </c>
      <c r="H260" s="11"/>
    </row>
    <row r="261" spans="2:8" x14ac:dyDescent="0.55000000000000004">
      <c r="B261" s="67"/>
      <c r="C261" s="67"/>
      <c r="D261" s="9" t="s">
        <v>35</v>
      </c>
      <c r="E261" s="11"/>
      <c r="F261" s="11"/>
      <c r="G261" s="11">
        <f t="shared" si="3"/>
        <v>0</v>
      </c>
      <c r="H261" s="11"/>
    </row>
    <row r="262" spans="2:8" x14ac:dyDescent="0.55000000000000004">
      <c r="B262" s="67"/>
      <c r="C262" s="67"/>
      <c r="D262" s="9" t="s">
        <v>36</v>
      </c>
      <c r="E262" s="11"/>
      <c r="F262" s="11"/>
      <c r="G262" s="11">
        <f t="shared" si="3"/>
        <v>0</v>
      </c>
      <c r="H262" s="11"/>
    </row>
    <row r="263" spans="2:8" x14ac:dyDescent="0.55000000000000004">
      <c r="B263" s="67"/>
      <c r="C263" s="67"/>
      <c r="D263" s="9" t="s">
        <v>37</v>
      </c>
      <c r="E263" s="11">
        <f>+E264+E265</f>
        <v>0</v>
      </c>
      <c r="F263" s="11">
        <f>+F264+F265</f>
        <v>0</v>
      </c>
      <c r="G263" s="11">
        <f t="shared" ref="G263:G326" si="4">E263-F263</f>
        <v>0</v>
      </c>
      <c r="H263" s="11"/>
    </row>
    <row r="264" spans="2:8" x14ac:dyDescent="0.55000000000000004">
      <c r="B264" s="67"/>
      <c r="C264" s="67"/>
      <c r="D264" s="9" t="s">
        <v>269</v>
      </c>
      <c r="E264" s="11"/>
      <c r="F264" s="11"/>
      <c r="G264" s="11">
        <f t="shared" si="4"/>
        <v>0</v>
      </c>
      <c r="H264" s="11"/>
    </row>
    <row r="265" spans="2:8" x14ac:dyDescent="0.55000000000000004">
      <c r="B265" s="67"/>
      <c r="C265" s="67"/>
      <c r="D265" s="9" t="s">
        <v>248</v>
      </c>
      <c r="E265" s="11"/>
      <c r="F265" s="11"/>
      <c r="G265" s="11">
        <f t="shared" si="4"/>
        <v>0</v>
      </c>
      <c r="H265" s="11"/>
    </row>
    <row r="266" spans="2:8" x14ac:dyDescent="0.55000000000000004">
      <c r="B266" s="67"/>
      <c r="C266" s="67"/>
      <c r="D266" s="9" t="s">
        <v>38</v>
      </c>
      <c r="E266" s="11">
        <f>+E267+E268+E270+E271</f>
        <v>0</v>
      </c>
      <c r="F266" s="11">
        <f>+F267+F268+F270+F271</f>
        <v>0</v>
      </c>
      <c r="G266" s="11">
        <f t="shared" si="4"/>
        <v>0</v>
      </c>
      <c r="H266" s="11"/>
    </row>
    <row r="267" spans="2:8" x14ac:dyDescent="0.55000000000000004">
      <c r="B267" s="67"/>
      <c r="C267" s="67"/>
      <c r="D267" s="9" t="s">
        <v>270</v>
      </c>
      <c r="E267" s="11"/>
      <c r="F267" s="11"/>
      <c r="G267" s="11">
        <f t="shared" si="4"/>
        <v>0</v>
      </c>
      <c r="H267" s="11"/>
    </row>
    <row r="268" spans="2:8" x14ac:dyDescent="0.55000000000000004">
      <c r="B268" s="67"/>
      <c r="C268" s="67"/>
      <c r="D268" s="9" t="s">
        <v>271</v>
      </c>
      <c r="E268" s="11">
        <f>+E269</f>
        <v>0</v>
      </c>
      <c r="F268" s="11">
        <f>+F269</f>
        <v>0</v>
      </c>
      <c r="G268" s="11">
        <f t="shared" si="4"/>
        <v>0</v>
      </c>
      <c r="H268" s="11"/>
    </row>
    <row r="269" spans="2:8" x14ac:dyDescent="0.55000000000000004">
      <c r="B269" s="67"/>
      <c r="C269" s="67"/>
      <c r="D269" s="9" t="s">
        <v>272</v>
      </c>
      <c r="E269" s="11"/>
      <c r="F269" s="11"/>
      <c r="G269" s="11">
        <f t="shared" si="4"/>
        <v>0</v>
      </c>
      <c r="H269" s="11"/>
    </row>
    <row r="270" spans="2:8" x14ac:dyDescent="0.55000000000000004">
      <c r="B270" s="67"/>
      <c r="C270" s="67"/>
      <c r="D270" s="9" t="s">
        <v>273</v>
      </c>
      <c r="E270" s="11"/>
      <c r="F270" s="11"/>
      <c r="G270" s="11">
        <f t="shared" si="4"/>
        <v>0</v>
      </c>
      <c r="H270" s="11"/>
    </row>
    <row r="271" spans="2:8" x14ac:dyDescent="0.55000000000000004">
      <c r="B271" s="67"/>
      <c r="C271" s="67"/>
      <c r="D271" s="9" t="s">
        <v>274</v>
      </c>
      <c r="E271" s="11"/>
      <c r="F271" s="11"/>
      <c r="G271" s="11">
        <f t="shared" si="4"/>
        <v>0</v>
      </c>
      <c r="H271" s="11"/>
    </row>
    <row r="272" spans="2:8" x14ac:dyDescent="0.55000000000000004">
      <c r="B272" s="67"/>
      <c r="C272" s="68"/>
      <c r="D272" s="13" t="s">
        <v>39</v>
      </c>
      <c r="E272" s="15">
        <f>+E194+E203+E232+E255+E260+E261+E262+E263+E266</f>
        <v>27680000</v>
      </c>
      <c r="F272" s="15">
        <f>+F194+F203+F232+F255+F260+F261+F262+F263+F266</f>
        <v>27597490</v>
      </c>
      <c r="G272" s="15">
        <f t="shared" si="4"/>
        <v>82510</v>
      </c>
      <c r="H272" s="15"/>
    </row>
    <row r="273" spans="2:8" x14ac:dyDescent="0.55000000000000004">
      <c r="B273" s="68"/>
      <c r="C273" s="16" t="s">
        <v>40</v>
      </c>
      <c r="D273" s="17"/>
      <c r="E273" s="18">
        <f xml:space="preserve"> +E193 - E272</f>
        <v>-4786000</v>
      </c>
      <c r="F273" s="18">
        <f xml:space="preserve"> +F193 - F272</f>
        <v>-4703626</v>
      </c>
      <c r="G273" s="18">
        <f t="shared" si="4"/>
        <v>-82374</v>
      </c>
      <c r="H273" s="18"/>
    </row>
    <row r="274" spans="2:8" x14ac:dyDescent="0.55000000000000004">
      <c r="B274" s="66" t="s">
        <v>41</v>
      </c>
      <c r="C274" s="66" t="s">
        <v>10</v>
      </c>
      <c r="D274" s="9" t="s">
        <v>42</v>
      </c>
      <c r="E274" s="11">
        <f>+E275+E276</f>
        <v>0</v>
      </c>
      <c r="F274" s="11">
        <f>+F275+F276</f>
        <v>0</v>
      </c>
      <c r="G274" s="11">
        <f t="shared" si="4"/>
        <v>0</v>
      </c>
      <c r="H274" s="11"/>
    </row>
    <row r="275" spans="2:8" x14ac:dyDescent="0.55000000000000004">
      <c r="B275" s="67"/>
      <c r="C275" s="67"/>
      <c r="D275" s="9" t="s">
        <v>275</v>
      </c>
      <c r="E275" s="11"/>
      <c r="F275" s="11"/>
      <c r="G275" s="11">
        <f t="shared" si="4"/>
        <v>0</v>
      </c>
      <c r="H275" s="11"/>
    </row>
    <row r="276" spans="2:8" x14ac:dyDescent="0.55000000000000004">
      <c r="B276" s="67"/>
      <c r="C276" s="67"/>
      <c r="D276" s="9" t="s">
        <v>276</v>
      </c>
      <c r="E276" s="11"/>
      <c r="F276" s="11"/>
      <c r="G276" s="11">
        <f t="shared" si="4"/>
        <v>0</v>
      </c>
      <c r="H276" s="11"/>
    </row>
    <row r="277" spans="2:8" x14ac:dyDescent="0.55000000000000004">
      <c r="B277" s="67"/>
      <c r="C277" s="67"/>
      <c r="D277" s="9" t="s">
        <v>43</v>
      </c>
      <c r="E277" s="11">
        <f>+E278+E279</f>
        <v>0</v>
      </c>
      <c r="F277" s="11">
        <f>+F278+F279</f>
        <v>0</v>
      </c>
      <c r="G277" s="11">
        <f t="shared" si="4"/>
        <v>0</v>
      </c>
      <c r="H277" s="11"/>
    </row>
    <row r="278" spans="2:8" x14ac:dyDescent="0.55000000000000004">
      <c r="B278" s="67"/>
      <c r="C278" s="67"/>
      <c r="D278" s="9" t="s">
        <v>277</v>
      </c>
      <c r="E278" s="11"/>
      <c r="F278" s="11"/>
      <c r="G278" s="11">
        <f t="shared" si="4"/>
        <v>0</v>
      </c>
      <c r="H278" s="11"/>
    </row>
    <row r="279" spans="2:8" x14ac:dyDescent="0.55000000000000004">
      <c r="B279" s="67"/>
      <c r="C279" s="67"/>
      <c r="D279" s="9" t="s">
        <v>278</v>
      </c>
      <c r="E279" s="11"/>
      <c r="F279" s="11"/>
      <c r="G279" s="11">
        <f t="shared" si="4"/>
        <v>0</v>
      </c>
      <c r="H279" s="11"/>
    </row>
    <row r="280" spans="2:8" x14ac:dyDescent="0.55000000000000004">
      <c r="B280" s="67"/>
      <c r="C280" s="67"/>
      <c r="D280" s="9" t="s">
        <v>44</v>
      </c>
      <c r="E280" s="11"/>
      <c r="F280" s="11"/>
      <c r="G280" s="11">
        <f t="shared" si="4"/>
        <v>0</v>
      </c>
      <c r="H280" s="11"/>
    </row>
    <row r="281" spans="2:8" x14ac:dyDescent="0.55000000000000004">
      <c r="B281" s="67"/>
      <c r="C281" s="67"/>
      <c r="D281" s="9" t="s">
        <v>45</v>
      </c>
      <c r="E281" s="11">
        <f>+E282+E283</f>
        <v>0</v>
      </c>
      <c r="F281" s="11">
        <f>+F282+F283</f>
        <v>0</v>
      </c>
      <c r="G281" s="11">
        <f t="shared" si="4"/>
        <v>0</v>
      </c>
      <c r="H281" s="11"/>
    </row>
    <row r="282" spans="2:8" x14ac:dyDescent="0.55000000000000004">
      <c r="B282" s="67"/>
      <c r="C282" s="67"/>
      <c r="D282" s="9" t="s">
        <v>279</v>
      </c>
      <c r="E282" s="11"/>
      <c r="F282" s="11"/>
      <c r="G282" s="11">
        <f t="shared" si="4"/>
        <v>0</v>
      </c>
      <c r="H282" s="11"/>
    </row>
    <row r="283" spans="2:8" x14ac:dyDescent="0.55000000000000004">
      <c r="B283" s="67"/>
      <c r="C283" s="67"/>
      <c r="D283" s="9" t="s">
        <v>280</v>
      </c>
      <c r="E283" s="11"/>
      <c r="F283" s="11"/>
      <c r="G283" s="11">
        <f t="shared" si="4"/>
        <v>0</v>
      </c>
      <c r="H283" s="11"/>
    </row>
    <row r="284" spans="2:8" x14ac:dyDescent="0.55000000000000004">
      <c r="B284" s="67"/>
      <c r="C284" s="67"/>
      <c r="D284" s="9" t="s">
        <v>46</v>
      </c>
      <c r="E284" s="11"/>
      <c r="F284" s="11"/>
      <c r="G284" s="11">
        <f t="shared" si="4"/>
        <v>0</v>
      </c>
      <c r="H284" s="11"/>
    </row>
    <row r="285" spans="2:8" x14ac:dyDescent="0.55000000000000004">
      <c r="B285" s="67"/>
      <c r="C285" s="68"/>
      <c r="D285" s="13" t="s">
        <v>47</v>
      </c>
      <c r="E285" s="15">
        <f>+E274+E277+E280+E281+E284</f>
        <v>0</v>
      </c>
      <c r="F285" s="15">
        <f>+F274+F277+F280+F281+F284</f>
        <v>0</v>
      </c>
      <c r="G285" s="15">
        <f t="shared" si="4"/>
        <v>0</v>
      </c>
      <c r="H285" s="15"/>
    </row>
    <row r="286" spans="2:8" x14ac:dyDescent="0.55000000000000004">
      <c r="B286" s="67"/>
      <c r="C286" s="66" t="s">
        <v>29</v>
      </c>
      <c r="D286" s="9" t="s">
        <v>48</v>
      </c>
      <c r="E286" s="11"/>
      <c r="F286" s="11"/>
      <c r="G286" s="11">
        <f t="shared" si="4"/>
        <v>0</v>
      </c>
      <c r="H286" s="11"/>
    </row>
    <row r="287" spans="2:8" x14ac:dyDescent="0.55000000000000004">
      <c r="B287" s="67"/>
      <c r="C287" s="67"/>
      <c r="D287" s="9" t="s">
        <v>49</v>
      </c>
      <c r="E287" s="11">
        <f>+E288+E289+E290+E291</f>
        <v>0</v>
      </c>
      <c r="F287" s="11">
        <f>+F288+F289+F290+F291</f>
        <v>0</v>
      </c>
      <c r="G287" s="11">
        <f t="shared" si="4"/>
        <v>0</v>
      </c>
      <c r="H287" s="11"/>
    </row>
    <row r="288" spans="2:8" x14ac:dyDescent="0.55000000000000004">
      <c r="B288" s="67"/>
      <c r="C288" s="67"/>
      <c r="D288" s="9" t="s">
        <v>281</v>
      </c>
      <c r="E288" s="11"/>
      <c r="F288" s="11"/>
      <c r="G288" s="11">
        <f t="shared" si="4"/>
        <v>0</v>
      </c>
      <c r="H288" s="11"/>
    </row>
    <row r="289" spans="2:8" x14ac:dyDescent="0.55000000000000004">
      <c r="B289" s="67"/>
      <c r="C289" s="67"/>
      <c r="D289" s="9" t="s">
        <v>282</v>
      </c>
      <c r="E289" s="11"/>
      <c r="F289" s="11"/>
      <c r="G289" s="11">
        <f t="shared" si="4"/>
        <v>0</v>
      </c>
      <c r="H289" s="11"/>
    </row>
    <row r="290" spans="2:8" x14ac:dyDescent="0.55000000000000004">
      <c r="B290" s="67"/>
      <c r="C290" s="67"/>
      <c r="D290" s="9" t="s">
        <v>283</v>
      </c>
      <c r="E290" s="11"/>
      <c r="F290" s="11"/>
      <c r="G290" s="11">
        <f t="shared" si="4"/>
        <v>0</v>
      </c>
      <c r="H290" s="11"/>
    </row>
    <row r="291" spans="2:8" x14ac:dyDescent="0.55000000000000004">
      <c r="B291" s="67"/>
      <c r="C291" s="67"/>
      <c r="D291" s="9" t="s">
        <v>284</v>
      </c>
      <c r="E291" s="11"/>
      <c r="F291" s="11"/>
      <c r="G291" s="11">
        <f t="shared" si="4"/>
        <v>0</v>
      </c>
      <c r="H291" s="11"/>
    </row>
    <row r="292" spans="2:8" x14ac:dyDescent="0.55000000000000004">
      <c r="B292" s="67"/>
      <c r="C292" s="67"/>
      <c r="D292" s="9" t="s">
        <v>50</v>
      </c>
      <c r="E292" s="11"/>
      <c r="F292" s="11"/>
      <c r="G292" s="11">
        <f t="shared" si="4"/>
        <v>0</v>
      </c>
      <c r="H292" s="11"/>
    </row>
    <row r="293" spans="2:8" x14ac:dyDescent="0.55000000000000004">
      <c r="B293" s="67"/>
      <c r="C293" s="67"/>
      <c r="D293" s="9" t="s">
        <v>51</v>
      </c>
      <c r="E293" s="11"/>
      <c r="F293" s="11"/>
      <c r="G293" s="11">
        <f t="shared" si="4"/>
        <v>0</v>
      </c>
      <c r="H293" s="11"/>
    </row>
    <row r="294" spans="2:8" x14ac:dyDescent="0.55000000000000004">
      <c r="B294" s="67"/>
      <c r="C294" s="67"/>
      <c r="D294" s="9" t="s">
        <v>52</v>
      </c>
      <c r="E294" s="11"/>
      <c r="F294" s="11"/>
      <c r="G294" s="11">
        <f t="shared" si="4"/>
        <v>0</v>
      </c>
      <c r="H294" s="11"/>
    </row>
    <row r="295" spans="2:8" x14ac:dyDescent="0.55000000000000004">
      <c r="B295" s="67"/>
      <c r="C295" s="68"/>
      <c r="D295" s="13" t="s">
        <v>53</v>
      </c>
      <c r="E295" s="15">
        <f>+E286+E287+E292+E293+E294</f>
        <v>0</v>
      </c>
      <c r="F295" s="15">
        <f>+F286+F287+F292+F293+F294</f>
        <v>0</v>
      </c>
      <c r="G295" s="15">
        <f t="shared" si="4"/>
        <v>0</v>
      </c>
      <c r="H295" s="15"/>
    </row>
    <row r="296" spans="2:8" x14ac:dyDescent="0.55000000000000004">
      <c r="B296" s="68"/>
      <c r="C296" s="19" t="s">
        <v>54</v>
      </c>
      <c r="D296" s="17"/>
      <c r="E296" s="18">
        <f xml:space="preserve"> +E285 - E295</f>
        <v>0</v>
      </c>
      <c r="F296" s="18">
        <f xml:space="preserve"> +F285 - F295</f>
        <v>0</v>
      </c>
      <c r="G296" s="18">
        <f t="shared" si="4"/>
        <v>0</v>
      </c>
      <c r="H296" s="18"/>
    </row>
    <row r="297" spans="2:8" x14ac:dyDescent="0.55000000000000004">
      <c r="B297" s="66" t="s">
        <v>55</v>
      </c>
      <c r="C297" s="66" t="s">
        <v>10</v>
      </c>
      <c r="D297" s="9" t="s">
        <v>56</v>
      </c>
      <c r="E297" s="11"/>
      <c r="F297" s="11"/>
      <c r="G297" s="11">
        <f t="shared" si="4"/>
        <v>0</v>
      </c>
      <c r="H297" s="11"/>
    </row>
    <row r="298" spans="2:8" x14ac:dyDescent="0.55000000000000004">
      <c r="B298" s="67"/>
      <c r="C298" s="67"/>
      <c r="D298" s="9" t="s">
        <v>57</v>
      </c>
      <c r="E298" s="11"/>
      <c r="F298" s="11"/>
      <c r="G298" s="11">
        <f t="shared" si="4"/>
        <v>0</v>
      </c>
      <c r="H298" s="11"/>
    </row>
    <row r="299" spans="2:8" x14ac:dyDescent="0.55000000000000004">
      <c r="B299" s="67"/>
      <c r="C299" s="67"/>
      <c r="D299" s="9" t="s">
        <v>58</v>
      </c>
      <c r="E299" s="11"/>
      <c r="F299" s="11"/>
      <c r="G299" s="11">
        <f t="shared" si="4"/>
        <v>0</v>
      </c>
      <c r="H299" s="11"/>
    </row>
    <row r="300" spans="2:8" x14ac:dyDescent="0.55000000000000004">
      <c r="B300" s="67"/>
      <c r="C300" s="67"/>
      <c r="D300" s="9" t="s">
        <v>59</v>
      </c>
      <c r="E300" s="11"/>
      <c r="F300" s="11"/>
      <c r="G300" s="11">
        <f t="shared" si="4"/>
        <v>0</v>
      </c>
      <c r="H300" s="11"/>
    </row>
    <row r="301" spans="2:8" x14ac:dyDescent="0.55000000000000004">
      <c r="B301" s="67"/>
      <c r="C301" s="67"/>
      <c r="D301" s="9" t="s">
        <v>60</v>
      </c>
      <c r="E301" s="11"/>
      <c r="F301" s="11"/>
      <c r="G301" s="11">
        <f t="shared" si="4"/>
        <v>0</v>
      </c>
      <c r="H301" s="11"/>
    </row>
    <row r="302" spans="2:8" x14ac:dyDescent="0.55000000000000004">
      <c r="B302" s="67"/>
      <c r="C302" s="67"/>
      <c r="D302" s="9" t="s">
        <v>61</v>
      </c>
      <c r="E302" s="11">
        <f>+E303+E304+E305</f>
        <v>0</v>
      </c>
      <c r="F302" s="11">
        <f>+F303+F304+F305</f>
        <v>0</v>
      </c>
      <c r="G302" s="11">
        <f t="shared" si="4"/>
        <v>0</v>
      </c>
      <c r="H302" s="11"/>
    </row>
    <row r="303" spans="2:8" x14ac:dyDescent="0.55000000000000004">
      <c r="B303" s="67"/>
      <c r="C303" s="67"/>
      <c r="D303" s="9" t="s">
        <v>285</v>
      </c>
      <c r="E303" s="11"/>
      <c r="F303" s="11"/>
      <c r="G303" s="11">
        <f t="shared" si="4"/>
        <v>0</v>
      </c>
      <c r="H303" s="11"/>
    </row>
    <row r="304" spans="2:8" x14ac:dyDescent="0.55000000000000004">
      <c r="B304" s="67"/>
      <c r="C304" s="67"/>
      <c r="D304" s="9" t="s">
        <v>286</v>
      </c>
      <c r="E304" s="11"/>
      <c r="F304" s="11"/>
      <c r="G304" s="11">
        <f t="shared" si="4"/>
        <v>0</v>
      </c>
      <c r="H304" s="11"/>
    </row>
    <row r="305" spans="2:8" x14ac:dyDescent="0.55000000000000004">
      <c r="B305" s="67"/>
      <c r="C305" s="67"/>
      <c r="D305" s="9" t="s">
        <v>287</v>
      </c>
      <c r="E305" s="11"/>
      <c r="F305" s="11"/>
      <c r="G305" s="11">
        <f t="shared" si="4"/>
        <v>0</v>
      </c>
      <c r="H305" s="11"/>
    </row>
    <row r="306" spans="2:8" x14ac:dyDescent="0.55000000000000004">
      <c r="B306" s="67"/>
      <c r="C306" s="67"/>
      <c r="D306" s="9" t="s">
        <v>84</v>
      </c>
      <c r="E306" s="11"/>
      <c r="F306" s="11"/>
      <c r="G306" s="11">
        <f t="shared" si="4"/>
        <v>0</v>
      </c>
      <c r="H306" s="11"/>
    </row>
    <row r="307" spans="2:8" x14ac:dyDescent="0.55000000000000004">
      <c r="B307" s="67"/>
      <c r="C307" s="67"/>
      <c r="D307" s="9" t="s">
        <v>102</v>
      </c>
      <c r="E307" s="11"/>
      <c r="F307" s="11"/>
      <c r="G307" s="11">
        <f t="shared" si="4"/>
        <v>0</v>
      </c>
      <c r="H307" s="11"/>
    </row>
    <row r="308" spans="2:8" x14ac:dyDescent="0.55000000000000004">
      <c r="B308" s="67"/>
      <c r="C308" s="67"/>
      <c r="D308" s="9" t="s">
        <v>85</v>
      </c>
      <c r="E308" s="11"/>
      <c r="F308" s="11"/>
      <c r="G308" s="11">
        <f t="shared" si="4"/>
        <v>0</v>
      </c>
      <c r="H308" s="11"/>
    </row>
    <row r="309" spans="2:8" x14ac:dyDescent="0.55000000000000004">
      <c r="B309" s="67"/>
      <c r="C309" s="67"/>
      <c r="D309" s="9" t="s">
        <v>103</v>
      </c>
      <c r="E309" s="11"/>
      <c r="F309" s="11"/>
      <c r="G309" s="11">
        <f t="shared" si="4"/>
        <v>0</v>
      </c>
      <c r="H309" s="11"/>
    </row>
    <row r="310" spans="2:8" x14ac:dyDescent="0.55000000000000004">
      <c r="B310" s="67"/>
      <c r="C310" s="67"/>
      <c r="D310" s="9" t="s">
        <v>86</v>
      </c>
      <c r="E310" s="11"/>
      <c r="F310" s="11"/>
      <c r="G310" s="11">
        <f t="shared" si="4"/>
        <v>0</v>
      </c>
      <c r="H310" s="11"/>
    </row>
    <row r="311" spans="2:8" x14ac:dyDescent="0.55000000000000004">
      <c r="B311" s="67"/>
      <c r="C311" s="67"/>
      <c r="D311" s="9" t="s">
        <v>104</v>
      </c>
      <c r="E311" s="11">
        <v>5300000</v>
      </c>
      <c r="F311" s="11">
        <v>5300000</v>
      </c>
      <c r="G311" s="11">
        <f t="shared" si="4"/>
        <v>0</v>
      </c>
      <c r="H311" s="11"/>
    </row>
    <row r="312" spans="2:8" x14ac:dyDescent="0.55000000000000004">
      <c r="B312" s="67"/>
      <c r="C312" s="67"/>
      <c r="D312" s="9" t="s">
        <v>62</v>
      </c>
      <c r="E312" s="11"/>
      <c r="F312" s="11"/>
      <c r="G312" s="11">
        <f t="shared" si="4"/>
        <v>0</v>
      </c>
      <c r="H312" s="11"/>
    </row>
    <row r="313" spans="2:8" x14ac:dyDescent="0.55000000000000004">
      <c r="B313" s="67"/>
      <c r="C313" s="68"/>
      <c r="D313" s="13" t="s">
        <v>63</v>
      </c>
      <c r="E313" s="15">
        <f>+E297+E298+E299+E300+E301+E302+E306+E307+E308+E309+E310+E311+E312</f>
        <v>5300000</v>
      </c>
      <c r="F313" s="15">
        <f>+F297+F298+F299+F300+F301+F302+F306+F307+F308+F309+F310+F311+F312</f>
        <v>5300000</v>
      </c>
      <c r="G313" s="15">
        <f t="shared" si="4"/>
        <v>0</v>
      </c>
      <c r="H313" s="15"/>
    </row>
    <row r="314" spans="2:8" x14ac:dyDescent="0.55000000000000004">
      <c r="B314" s="67"/>
      <c r="C314" s="66" t="s">
        <v>29</v>
      </c>
      <c r="D314" s="9" t="s">
        <v>64</v>
      </c>
      <c r="E314" s="11"/>
      <c r="F314" s="11"/>
      <c r="G314" s="11">
        <f t="shared" si="4"/>
        <v>0</v>
      </c>
      <c r="H314" s="11"/>
    </row>
    <row r="315" spans="2:8" x14ac:dyDescent="0.55000000000000004">
      <c r="B315" s="67"/>
      <c r="C315" s="67"/>
      <c r="D315" s="9" t="s">
        <v>65</v>
      </c>
      <c r="E315" s="11"/>
      <c r="F315" s="11"/>
      <c r="G315" s="11">
        <f t="shared" si="4"/>
        <v>0</v>
      </c>
      <c r="H315" s="11"/>
    </row>
    <row r="316" spans="2:8" x14ac:dyDescent="0.55000000000000004">
      <c r="B316" s="67"/>
      <c r="C316" s="67"/>
      <c r="D316" s="9" t="s">
        <v>66</v>
      </c>
      <c r="E316" s="11"/>
      <c r="F316" s="11"/>
      <c r="G316" s="11">
        <f t="shared" si="4"/>
        <v>0</v>
      </c>
      <c r="H316" s="11"/>
    </row>
    <row r="317" spans="2:8" x14ac:dyDescent="0.55000000000000004">
      <c r="B317" s="67"/>
      <c r="C317" s="67"/>
      <c r="D317" s="9" t="s">
        <v>67</v>
      </c>
      <c r="E317" s="11"/>
      <c r="F317" s="11"/>
      <c r="G317" s="11">
        <f t="shared" si="4"/>
        <v>0</v>
      </c>
      <c r="H317" s="11"/>
    </row>
    <row r="318" spans="2:8" x14ac:dyDescent="0.55000000000000004">
      <c r="B318" s="67"/>
      <c r="C318" s="67"/>
      <c r="D318" s="9" t="s">
        <v>68</v>
      </c>
      <c r="E318" s="11">
        <f>+E319+E320+E321</f>
        <v>41000</v>
      </c>
      <c r="F318" s="11">
        <f>+F319+F320+F321</f>
        <v>40253</v>
      </c>
      <c r="G318" s="11">
        <f t="shared" si="4"/>
        <v>747</v>
      </c>
      <c r="H318" s="11"/>
    </row>
    <row r="319" spans="2:8" x14ac:dyDescent="0.55000000000000004">
      <c r="B319" s="67"/>
      <c r="C319" s="67"/>
      <c r="D319" s="9" t="s">
        <v>288</v>
      </c>
      <c r="E319" s="11">
        <v>41000</v>
      </c>
      <c r="F319" s="11">
        <v>40253</v>
      </c>
      <c r="G319" s="11">
        <f t="shared" si="4"/>
        <v>747</v>
      </c>
      <c r="H319" s="11"/>
    </row>
    <row r="320" spans="2:8" x14ac:dyDescent="0.55000000000000004">
      <c r="B320" s="67"/>
      <c r="C320" s="67"/>
      <c r="D320" s="9" t="s">
        <v>289</v>
      </c>
      <c r="E320" s="11"/>
      <c r="F320" s="11"/>
      <c r="G320" s="11">
        <f t="shared" si="4"/>
        <v>0</v>
      </c>
      <c r="H320" s="11"/>
    </row>
    <row r="321" spans="2:8" x14ac:dyDescent="0.55000000000000004">
      <c r="B321" s="67"/>
      <c r="C321" s="67"/>
      <c r="D321" s="9" t="s">
        <v>290</v>
      </c>
      <c r="E321" s="11"/>
      <c r="F321" s="11"/>
      <c r="G321" s="11">
        <f t="shared" si="4"/>
        <v>0</v>
      </c>
      <c r="H321" s="11"/>
    </row>
    <row r="322" spans="2:8" x14ac:dyDescent="0.55000000000000004">
      <c r="B322" s="67"/>
      <c r="C322" s="67"/>
      <c r="D322" s="9" t="s">
        <v>87</v>
      </c>
      <c r="E322" s="11"/>
      <c r="F322" s="11"/>
      <c r="G322" s="11">
        <f t="shared" si="4"/>
        <v>0</v>
      </c>
      <c r="H322" s="11"/>
    </row>
    <row r="323" spans="2:8" x14ac:dyDescent="0.55000000000000004">
      <c r="B323" s="67"/>
      <c r="C323" s="67"/>
      <c r="D323" s="9" t="s">
        <v>105</v>
      </c>
      <c r="E323" s="11"/>
      <c r="F323" s="11"/>
      <c r="G323" s="11">
        <f t="shared" si="4"/>
        <v>0</v>
      </c>
      <c r="H323" s="11"/>
    </row>
    <row r="324" spans="2:8" x14ac:dyDescent="0.55000000000000004">
      <c r="B324" s="67"/>
      <c r="C324" s="67"/>
      <c r="D324" s="9" t="s">
        <v>88</v>
      </c>
      <c r="E324" s="11"/>
      <c r="F324" s="11"/>
      <c r="G324" s="11">
        <f t="shared" si="4"/>
        <v>0</v>
      </c>
      <c r="H324" s="11"/>
    </row>
    <row r="325" spans="2:8" x14ac:dyDescent="0.55000000000000004">
      <c r="B325" s="67"/>
      <c r="C325" s="67"/>
      <c r="D325" s="20" t="s">
        <v>106</v>
      </c>
      <c r="E325" s="21"/>
      <c r="F325" s="21"/>
      <c r="G325" s="21">
        <f t="shared" si="4"/>
        <v>0</v>
      </c>
      <c r="H325" s="21"/>
    </row>
    <row r="326" spans="2:8" x14ac:dyDescent="0.55000000000000004">
      <c r="B326" s="67"/>
      <c r="C326" s="67"/>
      <c r="D326" s="20" t="s">
        <v>89</v>
      </c>
      <c r="E326" s="21"/>
      <c r="F326" s="21"/>
      <c r="G326" s="21">
        <f t="shared" si="4"/>
        <v>0</v>
      </c>
      <c r="H326" s="21"/>
    </row>
    <row r="327" spans="2:8" x14ac:dyDescent="0.55000000000000004">
      <c r="B327" s="67"/>
      <c r="C327" s="67"/>
      <c r="D327" s="20" t="s">
        <v>107</v>
      </c>
      <c r="E327" s="21"/>
      <c r="F327" s="21"/>
      <c r="G327" s="21">
        <f t="shared" ref="G327:G330" si="5">E327-F327</f>
        <v>0</v>
      </c>
      <c r="H327" s="21"/>
    </row>
    <row r="328" spans="2:8" x14ac:dyDescent="0.55000000000000004">
      <c r="B328" s="67"/>
      <c r="C328" s="67"/>
      <c r="D328" s="20" t="s">
        <v>69</v>
      </c>
      <c r="E328" s="21"/>
      <c r="F328" s="21"/>
      <c r="G328" s="21">
        <f t="shared" si="5"/>
        <v>0</v>
      </c>
      <c r="H328" s="21"/>
    </row>
    <row r="329" spans="2:8" x14ac:dyDescent="0.55000000000000004">
      <c r="B329" s="67"/>
      <c r="C329" s="68"/>
      <c r="D329" s="22" t="s">
        <v>70</v>
      </c>
      <c r="E329" s="23">
        <f>+E314+E315+E316+E317+E318+E322+E323+E324+E325+E326+E327+E328</f>
        <v>41000</v>
      </c>
      <c r="F329" s="23">
        <f>+F314+F315+F316+F317+F318+F322+F323+F324+F325+F326+F327+F328</f>
        <v>40253</v>
      </c>
      <c r="G329" s="23">
        <f t="shared" si="5"/>
        <v>747</v>
      </c>
      <c r="H329" s="23"/>
    </row>
    <row r="330" spans="2:8" x14ac:dyDescent="0.55000000000000004">
      <c r="B330" s="68"/>
      <c r="C330" s="19" t="s">
        <v>71</v>
      </c>
      <c r="D330" s="17"/>
      <c r="E330" s="18">
        <f xml:space="preserve"> +E313 - E329</f>
        <v>5259000</v>
      </c>
      <c r="F330" s="18">
        <f xml:space="preserve"> +F313 - F329</f>
        <v>5259747</v>
      </c>
      <c r="G330" s="18">
        <f t="shared" si="5"/>
        <v>-747</v>
      </c>
      <c r="H330" s="18"/>
    </row>
    <row r="331" spans="2:8" x14ac:dyDescent="0.55000000000000004">
      <c r="B331" s="24" t="s">
        <v>72</v>
      </c>
      <c r="C331" s="25"/>
      <c r="D331" s="26"/>
      <c r="E331" s="27">
        <v>473000</v>
      </c>
      <c r="F331" s="27"/>
      <c r="G331" s="27">
        <f>E331 + E332</f>
        <v>473000</v>
      </c>
      <c r="H331" s="27"/>
    </row>
    <row r="332" spans="2:8" x14ac:dyDescent="0.55000000000000004">
      <c r="B332" s="28"/>
      <c r="C332" s="29"/>
      <c r="D332" s="30"/>
      <c r="E332" s="31"/>
      <c r="F332" s="31"/>
      <c r="G332" s="31"/>
      <c r="H332" s="31"/>
    </row>
    <row r="333" spans="2:8" x14ac:dyDescent="0.55000000000000004">
      <c r="B333" s="19" t="s">
        <v>73</v>
      </c>
      <c r="C333" s="16"/>
      <c r="D333" s="17"/>
      <c r="E333" s="18">
        <f xml:space="preserve"> +E273 +E296 +E330 - (E331 + E332)</f>
        <v>0</v>
      </c>
      <c r="F333" s="18">
        <f xml:space="preserve"> +F273 +F296 +F330 - (F331 + F332)</f>
        <v>556121</v>
      </c>
      <c r="G333" s="18">
        <f t="shared" ref="G333:G335" si="6">E333-F333</f>
        <v>-556121</v>
      </c>
      <c r="H333" s="18"/>
    </row>
    <row r="334" spans="2:8" x14ac:dyDescent="0.55000000000000004">
      <c r="B334" s="19" t="s">
        <v>74</v>
      </c>
      <c r="C334" s="16"/>
      <c r="D334" s="17"/>
      <c r="E334" s="18">
        <v>15091270</v>
      </c>
      <c r="F334" s="18">
        <v>15091270</v>
      </c>
      <c r="G334" s="18">
        <f t="shared" si="6"/>
        <v>0</v>
      </c>
      <c r="H334" s="18"/>
    </row>
    <row r="335" spans="2:8" x14ac:dyDescent="0.55000000000000004">
      <c r="B335" s="19" t="s">
        <v>75</v>
      </c>
      <c r="C335" s="16"/>
      <c r="D335" s="17"/>
      <c r="E335" s="18">
        <f xml:space="preserve"> +E333 +E334</f>
        <v>15091270</v>
      </c>
      <c r="F335" s="18">
        <f xml:space="preserve"> +F333 +F334</f>
        <v>15647391</v>
      </c>
      <c r="G335" s="18">
        <f t="shared" si="6"/>
        <v>-556121</v>
      </c>
      <c r="H335" s="18"/>
    </row>
  </sheetData>
  <mergeCells count="12">
    <mergeCell ref="B2:H2"/>
    <mergeCell ref="B3:H3"/>
    <mergeCell ref="B5:D5"/>
    <mergeCell ref="B6:B273"/>
    <mergeCell ref="C6:C193"/>
    <mergeCell ref="C194:C272"/>
    <mergeCell ref="B274:B296"/>
    <mergeCell ref="C274:C285"/>
    <mergeCell ref="C286:C295"/>
    <mergeCell ref="B297:B330"/>
    <mergeCell ref="C297:C313"/>
    <mergeCell ref="C314:C329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ECDBA-768B-4EE7-A032-747CA2F39093}">
  <dimension ref="B1:H336"/>
  <sheetViews>
    <sheetView workbookViewId="0">
      <selection sqref="A1:XFD1048576"/>
    </sheetView>
  </sheetViews>
  <sheetFormatPr defaultRowHeight="18" x14ac:dyDescent="0.55000000000000004"/>
  <cols>
    <col min="1" max="3" width="2.83203125" customWidth="1"/>
    <col min="4" max="4" width="44.33203125" customWidth="1"/>
    <col min="5" max="8" width="20.75" customWidth="1"/>
  </cols>
  <sheetData>
    <row r="1" spans="2:8" ht="22" x14ac:dyDescent="0.55000000000000004">
      <c r="B1" s="1"/>
      <c r="C1" s="1"/>
      <c r="D1" s="1"/>
      <c r="E1" s="1"/>
      <c r="G1" s="35"/>
      <c r="H1" s="36" t="s">
        <v>294</v>
      </c>
    </row>
    <row r="2" spans="2:8" ht="22" x14ac:dyDescent="0.55000000000000004">
      <c r="B2" s="69" t="s">
        <v>295</v>
      </c>
      <c r="C2" s="69"/>
      <c r="D2" s="69"/>
      <c r="E2" s="69"/>
      <c r="F2" s="69"/>
      <c r="G2" s="69"/>
      <c r="H2" s="69"/>
    </row>
    <row r="3" spans="2:8" ht="22" x14ac:dyDescent="0.55000000000000004">
      <c r="B3" s="70" t="s">
        <v>2</v>
      </c>
      <c r="C3" s="70"/>
      <c r="D3" s="70"/>
      <c r="E3" s="70"/>
      <c r="F3" s="70"/>
      <c r="G3" s="70"/>
      <c r="H3" s="70"/>
    </row>
    <row r="4" spans="2:8" x14ac:dyDescent="0.55000000000000004">
      <c r="B4" s="4"/>
      <c r="C4" s="4"/>
      <c r="D4" s="4"/>
      <c r="E4" s="4"/>
      <c r="F4" s="2"/>
      <c r="G4" s="2"/>
      <c r="H4" s="4" t="s">
        <v>3</v>
      </c>
    </row>
    <row r="5" spans="2:8" x14ac:dyDescent="0.55000000000000004">
      <c r="B5" s="75" t="s">
        <v>4</v>
      </c>
      <c r="C5" s="76"/>
      <c r="D5" s="77"/>
      <c r="E5" s="5" t="s">
        <v>296</v>
      </c>
      <c r="F5" s="81" t="s">
        <v>99</v>
      </c>
      <c r="G5" s="81" t="s">
        <v>82</v>
      </c>
      <c r="H5" s="81" t="s">
        <v>297</v>
      </c>
    </row>
    <row r="6" spans="2:8" x14ac:dyDescent="0.55000000000000004">
      <c r="B6" s="78"/>
      <c r="C6" s="79"/>
      <c r="D6" s="80"/>
      <c r="E6" s="37" t="s">
        <v>298</v>
      </c>
      <c r="F6" s="82"/>
      <c r="G6" s="82"/>
      <c r="H6" s="82"/>
    </row>
    <row r="7" spans="2:8" x14ac:dyDescent="0.55000000000000004">
      <c r="B7" s="66" t="s">
        <v>9</v>
      </c>
      <c r="C7" s="66" t="s">
        <v>10</v>
      </c>
      <c r="D7" s="6" t="s">
        <v>11</v>
      </c>
      <c r="E7" s="8">
        <f>+E8+E12+E20+E27+E30+E34+E46+E54</f>
        <v>0</v>
      </c>
      <c r="F7" s="8">
        <f>+E7</f>
        <v>0</v>
      </c>
      <c r="G7" s="8">
        <f>+G8+G12+G20+G27+G30+G34+G46+G54</f>
        <v>0</v>
      </c>
      <c r="H7" s="8">
        <f>F7-ABS(G7)</f>
        <v>0</v>
      </c>
    </row>
    <row r="8" spans="2:8" x14ac:dyDescent="0.55000000000000004">
      <c r="B8" s="67"/>
      <c r="C8" s="67"/>
      <c r="D8" s="9" t="s">
        <v>110</v>
      </c>
      <c r="E8" s="11">
        <f>+E9+E10+E11</f>
        <v>0</v>
      </c>
      <c r="F8" s="11">
        <f t="shared" ref="F8:F71" si="0">+E8</f>
        <v>0</v>
      </c>
      <c r="G8" s="11">
        <f>+G9+G10+G11</f>
        <v>0</v>
      </c>
      <c r="H8" s="11">
        <f t="shared" ref="H8:H71" si="1">F8-ABS(G8)</f>
        <v>0</v>
      </c>
    </row>
    <row r="9" spans="2:8" x14ac:dyDescent="0.55000000000000004">
      <c r="B9" s="67"/>
      <c r="C9" s="67"/>
      <c r="D9" s="9" t="s">
        <v>111</v>
      </c>
      <c r="E9" s="11"/>
      <c r="F9" s="11">
        <f t="shared" si="0"/>
        <v>0</v>
      </c>
      <c r="G9" s="11"/>
      <c r="H9" s="11">
        <f t="shared" si="1"/>
        <v>0</v>
      </c>
    </row>
    <row r="10" spans="2:8" x14ac:dyDescent="0.55000000000000004">
      <c r="B10" s="67"/>
      <c r="C10" s="67"/>
      <c r="D10" s="9" t="s">
        <v>112</v>
      </c>
      <c r="E10" s="11"/>
      <c r="F10" s="11">
        <f t="shared" si="0"/>
        <v>0</v>
      </c>
      <c r="G10" s="11"/>
      <c r="H10" s="11">
        <f t="shared" si="1"/>
        <v>0</v>
      </c>
    </row>
    <row r="11" spans="2:8" x14ac:dyDescent="0.55000000000000004">
      <c r="B11" s="67"/>
      <c r="C11" s="67"/>
      <c r="D11" s="9" t="s">
        <v>113</v>
      </c>
      <c r="E11" s="11"/>
      <c r="F11" s="11">
        <f t="shared" si="0"/>
        <v>0</v>
      </c>
      <c r="G11" s="11"/>
      <c r="H11" s="11">
        <f t="shared" si="1"/>
        <v>0</v>
      </c>
    </row>
    <row r="12" spans="2:8" x14ac:dyDescent="0.55000000000000004">
      <c r="B12" s="67"/>
      <c r="C12" s="67"/>
      <c r="D12" s="9" t="s">
        <v>114</v>
      </c>
      <c r="E12" s="11">
        <f>+E13+E14+E15+E16+E17+E18+E19</f>
        <v>0</v>
      </c>
      <c r="F12" s="11">
        <f t="shared" si="0"/>
        <v>0</v>
      </c>
      <c r="G12" s="11">
        <f>+G13+G14+G15+G16+G17+G18+G19</f>
        <v>0</v>
      </c>
      <c r="H12" s="11">
        <f t="shared" si="1"/>
        <v>0</v>
      </c>
    </row>
    <row r="13" spans="2:8" x14ac:dyDescent="0.55000000000000004">
      <c r="B13" s="67"/>
      <c r="C13" s="67"/>
      <c r="D13" s="9" t="s">
        <v>111</v>
      </c>
      <c r="E13" s="11"/>
      <c r="F13" s="11">
        <f t="shared" si="0"/>
        <v>0</v>
      </c>
      <c r="G13" s="11"/>
      <c r="H13" s="11">
        <f t="shared" si="1"/>
        <v>0</v>
      </c>
    </row>
    <row r="14" spans="2:8" x14ac:dyDescent="0.55000000000000004">
      <c r="B14" s="67"/>
      <c r="C14" s="67"/>
      <c r="D14" s="9" t="s">
        <v>115</v>
      </c>
      <c r="E14" s="11"/>
      <c r="F14" s="11">
        <f t="shared" si="0"/>
        <v>0</v>
      </c>
      <c r="G14" s="11"/>
      <c r="H14" s="11">
        <f t="shared" si="1"/>
        <v>0</v>
      </c>
    </row>
    <row r="15" spans="2:8" x14ac:dyDescent="0.55000000000000004">
      <c r="B15" s="67"/>
      <c r="C15" s="67"/>
      <c r="D15" s="9" t="s">
        <v>116</v>
      </c>
      <c r="E15" s="11"/>
      <c r="F15" s="11">
        <f t="shared" si="0"/>
        <v>0</v>
      </c>
      <c r="G15" s="11"/>
      <c r="H15" s="11">
        <f t="shared" si="1"/>
        <v>0</v>
      </c>
    </row>
    <row r="16" spans="2:8" x14ac:dyDescent="0.55000000000000004">
      <c r="B16" s="67"/>
      <c r="C16" s="67"/>
      <c r="D16" s="9" t="s">
        <v>117</v>
      </c>
      <c r="E16" s="11"/>
      <c r="F16" s="11">
        <f t="shared" si="0"/>
        <v>0</v>
      </c>
      <c r="G16" s="11"/>
      <c r="H16" s="11">
        <f t="shared" si="1"/>
        <v>0</v>
      </c>
    </row>
    <row r="17" spans="2:8" x14ac:dyDescent="0.55000000000000004">
      <c r="B17" s="67"/>
      <c r="C17" s="67"/>
      <c r="D17" s="9" t="s">
        <v>118</v>
      </c>
      <c r="E17" s="11"/>
      <c r="F17" s="11">
        <f t="shared" si="0"/>
        <v>0</v>
      </c>
      <c r="G17" s="11"/>
      <c r="H17" s="11">
        <f t="shared" si="1"/>
        <v>0</v>
      </c>
    </row>
    <row r="18" spans="2:8" x14ac:dyDescent="0.55000000000000004">
      <c r="B18" s="67"/>
      <c r="C18" s="67"/>
      <c r="D18" s="9" t="s">
        <v>119</v>
      </c>
      <c r="E18" s="11"/>
      <c r="F18" s="11">
        <f t="shared" si="0"/>
        <v>0</v>
      </c>
      <c r="G18" s="11"/>
      <c r="H18" s="11">
        <f t="shared" si="1"/>
        <v>0</v>
      </c>
    </row>
    <row r="19" spans="2:8" x14ac:dyDescent="0.55000000000000004">
      <c r="B19" s="67"/>
      <c r="C19" s="67"/>
      <c r="D19" s="9" t="s">
        <v>120</v>
      </c>
      <c r="E19" s="11"/>
      <c r="F19" s="11">
        <f t="shared" si="0"/>
        <v>0</v>
      </c>
      <c r="G19" s="11"/>
      <c r="H19" s="11">
        <f t="shared" si="1"/>
        <v>0</v>
      </c>
    </row>
    <row r="20" spans="2:8" x14ac:dyDescent="0.55000000000000004">
      <c r="B20" s="67"/>
      <c r="C20" s="67"/>
      <c r="D20" s="9" t="s">
        <v>121</v>
      </c>
      <c r="E20" s="11">
        <f>+E21+E22+E23+E24+E25+E26</f>
        <v>0</v>
      </c>
      <c r="F20" s="11">
        <f t="shared" si="0"/>
        <v>0</v>
      </c>
      <c r="G20" s="11">
        <f>+G21+G22+G23+G24+G25+G26</f>
        <v>0</v>
      </c>
      <c r="H20" s="11">
        <f t="shared" si="1"/>
        <v>0</v>
      </c>
    </row>
    <row r="21" spans="2:8" x14ac:dyDescent="0.55000000000000004">
      <c r="B21" s="67"/>
      <c r="C21" s="67"/>
      <c r="D21" s="9" t="s">
        <v>111</v>
      </c>
      <c r="E21" s="11"/>
      <c r="F21" s="11">
        <f t="shared" si="0"/>
        <v>0</v>
      </c>
      <c r="G21" s="11"/>
      <c r="H21" s="11">
        <f t="shared" si="1"/>
        <v>0</v>
      </c>
    </row>
    <row r="22" spans="2:8" x14ac:dyDescent="0.55000000000000004">
      <c r="B22" s="67"/>
      <c r="C22" s="67"/>
      <c r="D22" s="9" t="s">
        <v>115</v>
      </c>
      <c r="E22" s="11"/>
      <c r="F22" s="11">
        <f t="shared" si="0"/>
        <v>0</v>
      </c>
      <c r="G22" s="11"/>
      <c r="H22" s="11">
        <f t="shared" si="1"/>
        <v>0</v>
      </c>
    </row>
    <row r="23" spans="2:8" x14ac:dyDescent="0.55000000000000004">
      <c r="B23" s="67"/>
      <c r="C23" s="67"/>
      <c r="D23" s="9" t="s">
        <v>116</v>
      </c>
      <c r="E23" s="11"/>
      <c r="F23" s="11">
        <f t="shared" si="0"/>
        <v>0</v>
      </c>
      <c r="G23" s="11"/>
      <c r="H23" s="11">
        <f t="shared" si="1"/>
        <v>0</v>
      </c>
    </row>
    <row r="24" spans="2:8" x14ac:dyDescent="0.55000000000000004">
      <c r="B24" s="67"/>
      <c r="C24" s="67"/>
      <c r="D24" s="9" t="s">
        <v>117</v>
      </c>
      <c r="E24" s="11"/>
      <c r="F24" s="11">
        <f t="shared" si="0"/>
        <v>0</v>
      </c>
      <c r="G24" s="11"/>
      <c r="H24" s="11">
        <f t="shared" si="1"/>
        <v>0</v>
      </c>
    </row>
    <row r="25" spans="2:8" x14ac:dyDescent="0.55000000000000004">
      <c r="B25" s="67"/>
      <c r="C25" s="67"/>
      <c r="D25" s="9" t="s">
        <v>118</v>
      </c>
      <c r="E25" s="11"/>
      <c r="F25" s="11">
        <f t="shared" si="0"/>
        <v>0</v>
      </c>
      <c r="G25" s="11"/>
      <c r="H25" s="11">
        <f t="shared" si="1"/>
        <v>0</v>
      </c>
    </row>
    <row r="26" spans="2:8" x14ac:dyDescent="0.55000000000000004">
      <c r="B26" s="67"/>
      <c r="C26" s="67"/>
      <c r="D26" s="9" t="s">
        <v>119</v>
      </c>
      <c r="E26" s="11"/>
      <c r="F26" s="11">
        <f t="shared" si="0"/>
        <v>0</v>
      </c>
      <c r="G26" s="11"/>
      <c r="H26" s="11">
        <f t="shared" si="1"/>
        <v>0</v>
      </c>
    </row>
    <row r="27" spans="2:8" x14ac:dyDescent="0.55000000000000004">
      <c r="B27" s="67"/>
      <c r="C27" s="67"/>
      <c r="D27" s="9" t="s">
        <v>122</v>
      </c>
      <c r="E27" s="11">
        <f>+E28+E29</f>
        <v>0</v>
      </c>
      <c r="F27" s="11">
        <f t="shared" si="0"/>
        <v>0</v>
      </c>
      <c r="G27" s="11">
        <f>+G28+G29</f>
        <v>0</v>
      </c>
      <c r="H27" s="11">
        <f t="shared" si="1"/>
        <v>0</v>
      </c>
    </row>
    <row r="28" spans="2:8" x14ac:dyDescent="0.55000000000000004">
      <c r="B28" s="67"/>
      <c r="C28" s="67"/>
      <c r="D28" s="9" t="s">
        <v>123</v>
      </c>
      <c r="E28" s="11"/>
      <c r="F28" s="11">
        <f t="shared" si="0"/>
        <v>0</v>
      </c>
      <c r="G28" s="11"/>
      <c r="H28" s="11">
        <f t="shared" si="1"/>
        <v>0</v>
      </c>
    </row>
    <row r="29" spans="2:8" x14ac:dyDescent="0.55000000000000004">
      <c r="B29" s="67"/>
      <c r="C29" s="67"/>
      <c r="D29" s="9" t="s">
        <v>124</v>
      </c>
      <c r="E29" s="11"/>
      <c r="F29" s="11">
        <f t="shared" si="0"/>
        <v>0</v>
      </c>
      <c r="G29" s="11"/>
      <c r="H29" s="11">
        <f t="shared" si="1"/>
        <v>0</v>
      </c>
    </row>
    <row r="30" spans="2:8" x14ac:dyDescent="0.55000000000000004">
      <c r="B30" s="67"/>
      <c r="C30" s="67"/>
      <c r="D30" s="9" t="s">
        <v>125</v>
      </c>
      <c r="E30" s="11">
        <f>+E31+E32+E33</f>
        <v>0</v>
      </c>
      <c r="F30" s="11">
        <f t="shared" si="0"/>
        <v>0</v>
      </c>
      <c r="G30" s="11">
        <f>+G31+G32+G33</f>
        <v>0</v>
      </c>
      <c r="H30" s="11">
        <f t="shared" si="1"/>
        <v>0</v>
      </c>
    </row>
    <row r="31" spans="2:8" x14ac:dyDescent="0.55000000000000004">
      <c r="B31" s="67"/>
      <c r="C31" s="67"/>
      <c r="D31" s="9" t="s">
        <v>126</v>
      </c>
      <c r="E31" s="11"/>
      <c r="F31" s="11">
        <f t="shared" si="0"/>
        <v>0</v>
      </c>
      <c r="G31" s="11"/>
      <c r="H31" s="11">
        <f t="shared" si="1"/>
        <v>0</v>
      </c>
    </row>
    <row r="32" spans="2:8" x14ac:dyDescent="0.55000000000000004">
      <c r="B32" s="67"/>
      <c r="C32" s="67"/>
      <c r="D32" s="9" t="s">
        <v>127</v>
      </c>
      <c r="E32" s="11"/>
      <c r="F32" s="11">
        <f t="shared" si="0"/>
        <v>0</v>
      </c>
      <c r="G32" s="11"/>
      <c r="H32" s="11">
        <f t="shared" si="1"/>
        <v>0</v>
      </c>
    </row>
    <row r="33" spans="2:8" x14ac:dyDescent="0.55000000000000004">
      <c r="B33" s="67"/>
      <c r="C33" s="67"/>
      <c r="D33" s="9" t="s">
        <v>128</v>
      </c>
      <c r="E33" s="11"/>
      <c r="F33" s="11">
        <f t="shared" si="0"/>
        <v>0</v>
      </c>
      <c r="G33" s="11"/>
      <c r="H33" s="11">
        <f t="shared" si="1"/>
        <v>0</v>
      </c>
    </row>
    <row r="34" spans="2:8" x14ac:dyDescent="0.55000000000000004">
      <c r="B34" s="67"/>
      <c r="C34" s="67"/>
      <c r="D34" s="9" t="s">
        <v>129</v>
      </c>
      <c r="E34" s="11">
        <f>+E35+E36+E37+E38+E39+E40+E41+E42+E43+E44+E45</f>
        <v>0</v>
      </c>
      <c r="F34" s="11">
        <f t="shared" si="0"/>
        <v>0</v>
      </c>
      <c r="G34" s="11">
        <f>+G35+G36+G37+G38+G39+G40+G41+G42+G43+G44+G45</f>
        <v>0</v>
      </c>
      <c r="H34" s="11">
        <f t="shared" si="1"/>
        <v>0</v>
      </c>
    </row>
    <row r="35" spans="2:8" x14ac:dyDescent="0.55000000000000004">
      <c r="B35" s="67"/>
      <c r="C35" s="67"/>
      <c r="D35" s="9" t="s">
        <v>130</v>
      </c>
      <c r="E35" s="11"/>
      <c r="F35" s="11">
        <f t="shared" si="0"/>
        <v>0</v>
      </c>
      <c r="G35" s="11"/>
      <c r="H35" s="11">
        <f t="shared" si="1"/>
        <v>0</v>
      </c>
    </row>
    <row r="36" spans="2:8" x14ac:dyDescent="0.55000000000000004">
      <c r="B36" s="67"/>
      <c r="C36" s="67"/>
      <c r="D36" s="9" t="s">
        <v>131</v>
      </c>
      <c r="E36" s="11"/>
      <c r="F36" s="11">
        <f t="shared" si="0"/>
        <v>0</v>
      </c>
      <c r="G36" s="11"/>
      <c r="H36" s="11">
        <f t="shared" si="1"/>
        <v>0</v>
      </c>
    </row>
    <row r="37" spans="2:8" x14ac:dyDescent="0.55000000000000004">
      <c r="B37" s="67"/>
      <c r="C37" s="67"/>
      <c r="D37" s="9" t="s">
        <v>132</v>
      </c>
      <c r="E37" s="11"/>
      <c r="F37" s="11">
        <f t="shared" si="0"/>
        <v>0</v>
      </c>
      <c r="G37" s="11"/>
      <c r="H37" s="11">
        <f t="shared" si="1"/>
        <v>0</v>
      </c>
    </row>
    <row r="38" spans="2:8" x14ac:dyDescent="0.55000000000000004">
      <c r="B38" s="67"/>
      <c r="C38" s="67"/>
      <c r="D38" s="9" t="s">
        <v>133</v>
      </c>
      <c r="E38" s="11"/>
      <c r="F38" s="11">
        <f t="shared" si="0"/>
        <v>0</v>
      </c>
      <c r="G38" s="11"/>
      <c r="H38" s="11">
        <f t="shared" si="1"/>
        <v>0</v>
      </c>
    </row>
    <row r="39" spans="2:8" x14ac:dyDescent="0.55000000000000004">
      <c r="B39" s="67"/>
      <c r="C39" s="67"/>
      <c r="D39" s="9" t="s">
        <v>134</v>
      </c>
      <c r="E39" s="11"/>
      <c r="F39" s="11">
        <f t="shared" si="0"/>
        <v>0</v>
      </c>
      <c r="G39" s="11"/>
      <c r="H39" s="11">
        <f t="shared" si="1"/>
        <v>0</v>
      </c>
    </row>
    <row r="40" spans="2:8" x14ac:dyDescent="0.55000000000000004">
      <c r="B40" s="67"/>
      <c r="C40" s="67"/>
      <c r="D40" s="9" t="s">
        <v>135</v>
      </c>
      <c r="E40" s="11"/>
      <c r="F40" s="11">
        <f t="shared" si="0"/>
        <v>0</v>
      </c>
      <c r="G40" s="11"/>
      <c r="H40" s="11">
        <f t="shared" si="1"/>
        <v>0</v>
      </c>
    </row>
    <row r="41" spans="2:8" x14ac:dyDescent="0.55000000000000004">
      <c r="B41" s="67"/>
      <c r="C41" s="67"/>
      <c r="D41" s="9" t="s">
        <v>136</v>
      </c>
      <c r="E41" s="11"/>
      <c r="F41" s="11">
        <f t="shared" si="0"/>
        <v>0</v>
      </c>
      <c r="G41" s="11"/>
      <c r="H41" s="11">
        <f t="shared" si="1"/>
        <v>0</v>
      </c>
    </row>
    <row r="42" spans="2:8" x14ac:dyDescent="0.55000000000000004">
      <c r="B42" s="67"/>
      <c r="C42" s="67"/>
      <c r="D42" s="9" t="s">
        <v>137</v>
      </c>
      <c r="E42" s="11"/>
      <c r="F42" s="11">
        <f t="shared" si="0"/>
        <v>0</v>
      </c>
      <c r="G42" s="11"/>
      <c r="H42" s="11">
        <f t="shared" si="1"/>
        <v>0</v>
      </c>
    </row>
    <row r="43" spans="2:8" x14ac:dyDescent="0.55000000000000004">
      <c r="B43" s="67"/>
      <c r="C43" s="67"/>
      <c r="D43" s="9" t="s">
        <v>138</v>
      </c>
      <c r="E43" s="11"/>
      <c r="F43" s="11">
        <f t="shared" si="0"/>
        <v>0</v>
      </c>
      <c r="G43" s="11"/>
      <c r="H43" s="11">
        <f t="shared" si="1"/>
        <v>0</v>
      </c>
    </row>
    <row r="44" spans="2:8" x14ac:dyDescent="0.55000000000000004">
      <c r="B44" s="67"/>
      <c r="C44" s="67"/>
      <c r="D44" s="9" t="s">
        <v>139</v>
      </c>
      <c r="E44" s="11"/>
      <c r="F44" s="11">
        <f t="shared" si="0"/>
        <v>0</v>
      </c>
      <c r="G44" s="11"/>
      <c r="H44" s="11">
        <f t="shared" si="1"/>
        <v>0</v>
      </c>
    </row>
    <row r="45" spans="2:8" x14ac:dyDescent="0.55000000000000004">
      <c r="B45" s="67"/>
      <c r="C45" s="67"/>
      <c r="D45" s="9" t="s">
        <v>140</v>
      </c>
      <c r="E45" s="11"/>
      <c r="F45" s="11">
        <f t="shared" si="0"/>
        <v>0</v>
      </c>
      <c r="G45" s="11"/>
      <c r="H45" s="11">
        <f t="shared" si="1"/>
        <v>0</v>
      </c>
    </row>
    <row r="46" spans="2:8" x14ac:dyDescent="0.55000000000000004">
      <c r="B46" s="67"/>
      <c r="C46" s="67"/>
      <c r="D46" s="9" t="s">
        <v>141</v>
      </c>
      <c r="E46" s="11">
        <f>+E47+E48+E49+E50+E51+E52+E53</f>
        <v>0</v>
      </c>
      <c r="F46" s="11">
        <f t="shared" si="0"/>
        <v>0</v>
      </c>
      <c r="G46" s="11">
        <f>+G47+G48+G49+G50+G51+G52+G53</f>
        <v>0</v>
      </c>
      <c r="H46" s="11">
        <f t="shared" si="1"/>
        <v>0</v>
      </c>
    </row>
    <row r="47" spans="2:8" x14ac:dyDescent="0.55000000000000004">
      <c r="B47" s="67"/>
      <c r="C47" s="67"/>
      <c r="D47" s="9" t="s">
        <v>142</v>
      </c>
      <c r="E47" s="11"/>
      <c r="F47" s="11">
        <f t="shared" si="0"/>
        <v>0</v>
      </c>
      <c r="G47" s="11"/>
      <c r="H47" s="11">
        <f t="shared" si="1"/>
        <v>0</v>
      </c>
    </row>
    <row r="48" spans="2:8" x14ac:dyDescent="0.55000000000000004">
      <c r="B48" s="67"/>
      <c r="C48" s="67"/>
      <c r="D48" s="9" t="s">
        <v>143</v>
      </c>
      <c r="E48" s="11"/>
      <c r="F48" s="11">
        <f t="shared" si="0"/>
        <v>0</v>
      </c>
      <c r="G48" s="11"/>
      <c r="H48" s="11">
        <f t="shared" si="1"/>
        <v>0</v>
      </c>
    </row>
    <row r="49" spans="2:8" x14ac:dyDescent="0.55000000000000004">
      <c r="B49" s="67"/>
      <c r="C49" s="67"/>
      <c r="D49" s="9" t="s">
        <v>144</v>
      </c>
      <c r="E49" s="11"/>
      <c r="F49" s="11">
        <f t="shared" si="0"/>
        <v>0</v>
      </c>
      <c r="G49" s="11"/>
      <c r="H49" s="11">
        <f t="shared" si="1"/>
        <v>0</v>
      </c>
    </row>
    <row r="50" spans="2:8" x14ac:dyDescent="0.55000000000000004">
      <c r="B50" s="67"/>
      <c r="C50" s="67"/>
      <c r="D50" s="9" t="s">
        <v>145</v>
      </c>
      <c r="E50" s="11"/>
      <c r="F50" s="11">
        <f t="shared" si="0"/>
        <v>0</v>
      </c>
      <c r="G50" s="11"/>
      <c r="H50" s="11">
        <f t="shared" si="1"/>
        <v>0</v>
      </c>
    </row>
    <row r="51" spans="2:8" x14ac:dyDescent="0.55000000000000004">
      <c r="B51" s="67"/>
      <c r="C51" s="67"/>
      <c r="D51" s="9" t="s">
        <v>146</v>
      </c>
      <c r="E51" s="11"/>
      <c r="F51" s="11">
        <f t="shared" si="0"/>
        <v>0</v>
      </c>
      <c r="G51" s="11"/>
      <c r="H51" s="11">
        <f t="shared" si="1"/>
        <v>0</v>
      </c>
    </row>
    <row r="52" spans="2:8" x14ac:dyDescent="0.55000000000000004">
      <c r="B52" s="67"/>
      <c r="C52" s="67"/>
      <c r="D52" s="9" t="s">
        <v>147</v>
      </c>
      <c r="E52" s="11"/>
      <c r="F52" s="11">
        <f t="shared" si="0"/>
        <v>0</v>
      </c>
      <c r="G52" s="11"/>
      <c r="H52" s="11">
        <f t="shared" si="1"/>
        <v>0</v>
      </c>
    </row>
    <row r="53" spans="2:8" x14ac:dyDescent="0.55000000000000004">
      <c r="B53" s="67"/>
      <c r="C53" s="67"/>
      <c r="D53" s="9" t="s">
        <v>148</v>
      </c>
      <c r="E53" s="11"/>
      <c r="F53" s="11">
        <f t="shared" si="0"/>
        <v>0</v>
      </c>
      <c r="G53" s="11"/>
      <c r="H53" s="11">
        <f t="shared" si="1"/>
        <v>0</v>
      </c>
    </row>
    <row r="54" spans="2:8" x14ac:dyDescent="0.55000000000000004">
      <c r="B54" s="67"/>
      <c r="C54" s="67"/>
      <c r="D54" s="9" t="s">
        <v>149</v>
      </c>
      <c r="E54" s="11"/>
      <c r="F54" s="11">
        <f t="shared" si="0"/>
        <v>0</v>
      </c>
      <c r="G54" s="11"/>
      <c r="H54" s="11">
        <f t="shared" si="1"/>
        <v>0</v>
      </c>
    </row>
    <row r="55" spans="2:8" x14ac:dyDescent="0.55000000000000004">
      <c r="B55" s="67"/>
      <c r="C55" s="67"/>
      <c r="D55" s="9" t="s">
        <v>12</v>
      </c>
      <c r="E55" s="11">
        <f>+E56+E61+E67</f>
        <v>0</v>
      </c>
      <c r="F55" s="11">
        <f t="shared" si="0"/>
        <v>0</v>
      </c>
      <c r="G55" s="11">
        <f>+G56+G61+G67</f>
        <v>0</v>
      </c>
      <c r="H55" s="11">
        <f t="shared" si="1"/>
        <v>0</v>
      </c>
    </row>
    <row r="56" spans="2:8" x14ac:dyDescent="0.55000000000000004">
      <c r="B56" s="67"/>
      <c r="C56" s="67"/>
      <c r="D56" s="9" t="s">
        <v>150</v>
      </c>
      <c r="E56" s="11">
        <f>+E57+E58+E59+E60</f>
        <v>0</v>
      </c>
      <c r="F56" s="11">
        <f t="shared" si="0"/>
        <v>0</v>
      </c>
      <c r="G56" s="11">
        <f>+G57+G58+G59+G60</f>
        <v>0</v>
      </c>
      <c r="H56" s="11">
        <f t="shared" si="1"/>
        <v>0</v>
      </c>
    </row>
    <row r="57" spans="2:8" x14ac:dyDescent="0.55000000000000004">
      <c r="B57" s="67"/>
      <c r="C57" s="67"/>
      <c r="D57" s="9" t="s">
        <v>151</v>
      </c>
      <c r="E57" s="11"/>
      <c r="F57" s="11">
        <f t="shared" si="0"/>
        <v>0</v>
      </c>
      <c r="G57" s="11"/>
      <c r="H57" s="11">
        <f t="shared" si="1"/>
        <v>0</v>
      </c>
    </row>
    <row r="58" spans="2:8" x14ac:dyDescent="0.55000000000000004">
      <c r="B58" s="67"/>
      <c r="C58" s="67"/>
      <c r="D58" s="9" t="s">
        <v>126</v>
      </c>
      <c r="E58" s="11"/>
      <c r="F58" s="11">
        <f t="shared" si="0"/>
        <v>0</v>
      </c>
      <c r="G58" s="11"/>
      <c r="H58" s="11">
        <f t="shared" si="1"/>
        <v>0</v>
      </c>
    </row>
    <row r="59" spans="2:8" x14ac:dyDescent="0.55000000000000004">
      <c r="B59" s="67"/>
      <c r="C59" s="67"/>
      <c r="D59" s="9" t="s">
        <v>140</v>
      </c>
      <c r="E59" s="11"/>
      <c r="F59" s="11">
        <f t="shared" si="0"/>
        <v>0</v>
      </c>
      <c r="G59" s="11"/>
      <c r="H59" s="11">
        <f t="shared" si="1"/>
        <v>0</v>
      </c>
    </row>
    <row r="60" spans="2:8" x14ac:dyDescent="0.55000000000000004">
      <c r="B60" s="67"/>
      <c r="C60" s="67"/>
      <c r="D60" s="9" t="s">
        <v>148</v>
      </c>
      <c r="E60" s="11"/>
      <c r="F60" s="11">
        <f t="shared" si="0"/>
        <v>0</v>
      </c>
      <c r="G60" s="11"/>
      <c r="H60" s="11">
        <f t="shared" si="1"/>
        <v>0</v>
      </c>
    </row>
    <row r="61" spans="2:8" x14ac:dyDescent="0.55000000000000004">
      <c r="B61" s="67"/>
      <c r="C61" s="67"/>
      <c r="D61" s="9" t="s">
        <v>152</v>
      </c>
      <c r="E61" s="11">
        <f>+E62+E63+E64+E65+E66</f>
        <v>0</v>
      </c>
      <c r="F61" s="11">
        <f t="shared" si="0"/>
        <v>0</v>
      </c>
      <c r="G61" s="11">
        <f>+G62+G63+G64+G65+G66</f>
        <v>0</v>
      </c>
      <c r="H61" s="11">
        <f t="shared" si="1"/>
        <v>0</v>
      </c>
    </row>
    <row r="62" spans="2:8" x14ac:dyDescent="0.55000000000000004">
      <c r="B62" s="67"/>
      <c r="C62" s="67"/>
      <c r="D62" s="9" t="s">
        <v>153</v>
      </c>
      <c r="E62" s="11"/>
      <c r="F62" s="11">
        <f t="shared" si="0"/>
        <v>0</v>
      </c>
      <c r="G62" s="11"/>
      <c r="H62" s="11">
        <f t="shared" si="1"/>
        <v>0</v>
      </c>
    </row>
    <row r="63" spans="2:8" x14ac:dyDescent="0.55000000000000004">
      <c r="B63" s="67"/>
      <c r="C63" s="67"/>
      <c r="D63" s="9" t="s">
        <v>140</v>
      </c>
      <c r="E63" s="11"/>
      <c r="F63" s="11">
        <f t="shared" si="0"/>
        <v>0</v>
      </c>
      <c r="G63" s="11"/>
      <c r="H63" s="11">
        <f t="shared" si="1"/>
        <v>0</v>
      </c>
    </row>
    <row r="64" spans="2:8" x14ac:dyDescent="0.55000000000000004">
      <c r="B64" s="67"/>
      <c r="C64" s="67"/>
      <c r="D64" s="9" t="s">
        <v>142</v>
      </c>
      <c r="E64" s="11"/>
      <c r="F64" s="11">
        <f t="shared" si="0"/>
        <v>0</v>
      </c>
      <c r="G64" s="11"/>
      <c r="H64" s="11">
        <f t="shared" si="1"/>
        <v>0</v>
      </c>
    </row>
    <row r="65" spans="2:8" x14ac:dyDescent="0.55000000000000004">
      <c r="B65" s="67"/>
      <c r="C65" s="67"/>
      <c r="D65" s="9" t="s">
        <v>143</v>
      </c>
      <c r="E65" s="11"/>
      <c r="F65" s="11">
        <f t="shared" si="0"/>
        <v>0</v>
      </c>
      <c r="G65" s="11"/>
      <c r="H65" s="11">
        <f t="shared" si="1"/>
        <v>0</v>
      </c>
    </row>
    <row r="66" spans="2:8" x14ac:dyDescent="0.55000000000000004">
      <c r="B66" s="67"/>
      <c r="C66" s="67"/>
      <c r="D66" s="9" t="s">
        <v>148</v>
      </c>
      <c r="E66" s="11"/>
      <c r="F66" s="11">
        <f t="shared" si="0"/>
        <v>0</v>
      </c>
      <c r="G66" s="11"/>
      <c r="H66" s="11">
        <f t="shared" si="1"/>
        <v>0</v>
      </c>
    </row>
    <row r="67" spans="2:8" x14ac:dyDescent="0.55000000000000004">
      <c r="B67" s="67"/>
      <c r="C67" s="67"/>
      <c r="D67" s="9" t="s">
        <v>141</v>
      </c>
      <c r="E67" s="11">
        <f>+E68+E69+E70</f>
        <v>0</v>
      </c>
      <c r="F67" s="11">
        <f t="shared" si="0"/>
        <v>0</v>
      </c>
      <c r="G67" s="11">
        <f>+G68+G69+G70</f>
        <v>0</v>
      </c>
      <c r="H67" s="11">
        <f t="shared" si="1"/>
        <v>0</v>
      </c>
    </row>
    <row r="68" spans="2:8" x14ac:dyDescent="0.55000000000000004">
      <c r="B68" s="67"/>
      <c r="C68" s="67"/>
      <c r="D68" s="9" t="s">
        <v>153</v>
      </c>
      <c r="E68" s="11"/>
      <c r="F68" s="11">
        <f t="shared" si="0"/>
        <v>0</v>
      </c>
      <c r="G68" s="11"/>
      <c r="H68" s="11">
        <f t="shared" si="1"/>
        <v>0</v>
      </c>
    </row>
    <row r="69" spans="2:8" x14ac:dyDescent="0.55000000000000004">
      <c r="B69" s="67"/>
      <c r="C69" s="67"/>
      <c r="D69" s="9" t="s">
        <v>140</v>
      </c>
      <c r="E69" s="11"/>
      <c r="F69" s="11">
        <f t="shared" si="0"/>
        <v>0</v>
      </c>
      <c r="G69" s="11"/>
      <c r="H69" s="11">
        <f t="shared" si="1"/>
        <v>0</v>
      </c>
    </row>
    <row r="70" spans="2:8" x14ac:dyDescent="0.55000000000000004">
      <c r="B70" s="67"/>
      <c r="C70" s="67"/>
      <c r="D70" s="9" t="s">
        <v>148</v>
      </c>
      <c r="E70" s="11"/>
      <c r="F70" s="11">
        <f t="shared" si="0"/>
        <v>0</v>
      </c>
      <c r="G70" s="11"/>
      <c r="H70" s="11">
        <f t="shared" si="1"/>
        <v>0</v>
      </c>
    </row>
    <row r="71" spans="2:8" x14ac:dyDescent="0.55000000000000004">
      <c r="B71" s="67"/>
      <c r="C71" s="67"/>
      <c r="D71" s="9" t="s">
        <v>13</v>
      </c>
      <c r="E71" s="11">
        <f>+E72+E75+E76</f>
        <v>0</v>
      </c>
      <c r="F71" s="11">
        <f t="shared" si="0"/>
        <v>0</v>
      </c>
      <c r="G71" s="11">
        <f>+G72+G75+G76</f>
        <v>0</v>
      </c>
      <c r="H71" s="11">
        <f t="shared" si="1"/>
        <v>0</v>
      </c>
    </row>
    <row r="72" spans="2:8" x14ac:dyDescent="0.55000000000000004">
      <c r="B72" s="67"/>
      <c r="C72" s="67"/>
      <c r="D72" s="9" t="s">
        <v>154</v>
      </c>
      <c r="E72" s="11">
        <f>+E73+E74</f>
        <v>0</v>
      </c>
      <c r="F72" s="11">
        <f t="shared" ref="F72:F135" si="2">+E72</f>
        <v>0</v>
      </c>
      <c r="G72" s="11">
        <f>+G73+G74</f>
        <v>0</v>
      </c>
      <c r="H72" s="11">
        <f t="shared" ref="H72:H135" si="3">F72-ABS(G72)</f>
        <v>0</v>
      </c>
    </row>
    <row r="73" spans="2:8" x14ac:dyDescent="0.55000000000000004">
      <c r="B73" s="67"/>
      <c r="C73" s="67"/>
      <c r="D73" s="9" t="s">
        <v>151</v>
      </c>
      <c r="E73" s="11"/>
      <c r="F73" s="11">
        <f t="shared" si="2"/>
        <v>0</v>
      </c>
      <c r="G73" s="11"/>
      <c r="H73" s="11">
        <f t="shared" si="3"/>
        <v>0</v>
      </c>
    </row>
    <row r="74" spans="2:8" x14ac:dyDescent="0.55000000000000004">
      <c r="B74" s="67"/>
      <c r="C74" s="67"/>
      <c r="D74" s="9" t="s">
        <v>126</v>
      </c>
      <c r="E74" s="11"/>
      <c r="F74" s="11">
        <f t="shared" si="2"/>
        <v>0</v>
      </c>
      <c r="G74" s="11"/>
      <c r="H74" s="11">
        <f t="shared" si="3"/>
        <v>0</v>
      </c>
    </row>
    <row r="75" spans="2:8" x14ac:dyDescent="0.55000000000000004">
      <c r="B75" s="67"/>
      <c r="C75" s="67"/>
      <c r="D75" s="9" t="s">
        <v>155</v>
      </c>
      <c r="E75" s="11"/>
      <c r="F75" s="11">
        <f t="shared" si="2"/>
        <v>0</v>
      </c>
      <c r="G75" s="11"/>
      <c r="H75" s="11">
        <f t="shared" si="3"/>
        <v>0</v>
      </c>
    </row>
    <row r="76" spans="2:8" x14ac:dyDescent="0.55000000000000004">
      <c r="B76" s="67"/>
      <c r="C76" s="67"/>
      <c r="D76" s="9" t="s">
        <v>141</v>
      </c>
      <c r="E76" s="11">
        <f>+E77+E78+E79+E80+E81</f>
        <v>0</v>
      </c>
      <c r="F76" s="11">
        <f t="shared" si="2"/>
        <v>0</v>
      </c>
      <c r="G76" s="11">
        <f>+G77+G78+G79+G80+G81</f>
        <v>0</v>
      </c>
      <c r="H76" s="11">
        <f t="shared" si="3"/>
        <v>0</v>
      </c>
    </row>
    <row r="77" spans="2:8" x14ac:dyDescent="0.55000000000000004">
      <c r="B77" s="67"/>
      <c r="C77" s="67"/>
      <c r="D77" s="9" t="s">
        <v>142</v>
      </c>
      <c r="E77" s="11"/>
      <c r="F77" s="11">
        <f t="shared" si="2"/>
        <v>0</v>
      </c>
      <c r="G77" s="11"/>
      <c r="H77" s="11">
        <f t="shared" si="3"/>
        <v>0</v>
      </c>
    </row>
    <row r="78" spans="2:8" x14ac:dyDescent="0.55000000000000004">
      <c r="B78" s="67"/>
      <c r="C78" s="67"/>
      <c r="D78" s="9" t="s">
        <v>143</v>
      </c>
      <c r="E78" s="11"/>
      <c r="F78" s="11">
        <f t="shared" si="2"/>
        <v>0</v>
      </c>
      <c r="G78" s="11"/>
      <c r="H78" s="11">
        <f t="shared" si="3"/>
        <v>0</v>
      </c>
    </row>
    <row r="79" spans="2:8" x14ac:dyDescent="0.55000000000000004">
      <c r="B79" s="67"/>
      <c r="C79" s="67"/>
      <c r="D79" s="9" t="s">
        <v>146</v>
      </c>
      <c r="E79" s="11"/>
      <c r="F79" s="11">
        <f t="shared" si="2"/>
        <v>0</v>
      </c>
      <c r="G79" s="11"/>
      <c r="H79" s="11">
        <f t="shared" si="3"/>
        <v>0</v>
      </c>
    </row>
    <row r="80" spans="2:8" x14ac:dyDescent="0.55000000000000004">
      <c r="B80" s="67"/>
      <c r="C80" s="67"/>
      <c r="D80" s="9" t="s">
        <v>147</v>
      </c>
      <c r="E80" s="11"/>
      <c r="F80" s="11">
        <f t="shared" si="2"/>
        <v>0</v>
      </c>
      <c r="G80" s="11"/>
      <c r="H80" s="11">
        <f t="shared" si="3"/>
        <v>0</v>
      </c>
    </row>
    <row r="81" spans="2:8" x14ac:dyDescent="0.55000000000000004">
      <c r="B81" s="67"/>
      <c r="C81" s="67"/>
      <c r="D81" s="9" t="s">
        <v>148</v>
      </c>
      <c r="E81" s="11"/>
      <c r="F81" s="11">
        <f t="shared" si="2"/>
        <v>0</v>
      </c>
      <c r="G81" s="11"/>
      <c r="H81" s="11">
        <f t="shared" si="3"/>
        <v>0</v>
      </c>
    </row>
    <row r="82" spans="2:8" x14ac:dyDescent="0.55000000000000004">
      <c r="B82" s="67"/>
      <c r="C82" s="67"/>
      <c r="D82" s="9" t="s">
        <v>14</v>
      </c>
      <c r="E82" s="11">
        <f>+E83+E86+E89+E92+E95+E96+E100+E101</f>
        <v>0</v>
      </c>
      <c r="F82" s="11">
        <f t="shared" si="2"/>
        <v>0</v>
      </c>
      <c r="G82" s="11">
        <f>+G83+G86+G89+G92+G95+G96+G100+G101</f>
        <v>0</v>
      </c>
      <c r="H82" s="11">
        <f t="shared" si="3"/>
        <v>0</v>
      </c>
    </row>
    <row r="83" spans="2:8" x14ac:dyDescent="0.55000000000000004">
      <c r="B83" s="67"/>
      <c r="C83" s="67"/>
      <c r="D83" s="9" t="s">
        <v>156</v>
      </c>
      <c r="E83" s="11">
        <f>+E84+E85</f>
        <v>0</v>
      </c>
      <c r="F83" s="11">
        <f t="shared" si="2"/>
        <v>0</v>
      </c>
      <c r="G83" s="11">
        <f>+G84+G85</f>
        <v>0</v>
      </c>
      <c r="H83" s="11">
        <f t="shared" si="3"/>
        <v>0</v>
      </c>
    </row>
    <row r="84" spans="2:8" x14ac:dyDescent="0.55000000000000004">
      <c r="B84" s="67"/>
      <c r="C84" s="67"/>
      <c r="D84" s="9" t="s">
        <v>157</v>
      </c>
      <c r="E84" s="11"/>
      <c r="F84" s="11">
        <f t="shared" si="2"/>
        <v>0</v>
      </c>
      <c r="G84" s="11"/>
      <c r="H84" s="11">
        <f t="shared" si="3"/>
        <v>0</v>
      </c>
    </row>
    <row r="85" spans="2:8" x14ac:dyDescent="0.55000000000000004">
      <c r="B85" s="67"/>
      <c r="C85" s="67"/>
      <c r="D85" s="9" t="s">
        <v>120</v>
      </c>
      <c r="E85" s="11"/>
      <c r="F85" s="11">
        <f t="shared" si="2"/>
        <v>0</v>
      </c>
      <c r="G85" s="11"/>
      <c r="H85" s="11">
        <f t="shared" si="3"/>
        <v>0</v>
      </c>
    </row>
    <row r="86" spans="2:8" x14ac:dyDescent="0.55000000000000004">
      <c r="B86" s="67"/>
      <c r="C86" s="67"/>
      <c r="D86" s="9" t="s">
        <v>158</v>
      </c>
      <c r="E86" s="11">
        <f>+E87+E88</f>
        <v>0</v>
      </c>
      <c r="F86" s="11">
        <f t="shared" si="2"/>
        <v>0</v>
      </c>
      <c r="G86" s="11">
        <f>+G87+G88</f>
        <v>0</v>
      </c>
      <c r="H86" s="11">
        <f t="shared" si="3"/>
        <v>0</v>
      </c>
    </row>
    <row r="87" spans="2:8" x14ac:dyDescent="0.55000000000000004">
      <c r="B87" s="67"/>
      <c r="C87" s="67"/>
      <c r="D87" s="9" t="s">
        <v>159</v>
      </c>
      <c r="E87" s="11"/>
      <c r="F87" s="11">
        <f t="shared" si="2"/>
        <v>0</v>
      </c>
      <c r="G87" s="11"/>
      <c r="H87" s="11">
        <f t="shared" si="3"/>
        <v>0</v>
      </c>
    </row>
    <row r="88" spans="2:8" x14ac:dyDescent="0.55000000000000004">
      <c r="B88" s="67"/>
      <c r="C88" s="67"/>
      <c r="D88" s="9" t="s">
        <v>120</v>
      </c>
      <c r="E88" s="11"/>
      <c r="F88" s="11">
        <f t="shared" si="2"/>
        <v>0</v>
      </c>
      <c r="G88" s="11"/>
      <c r="H88" s="11">
        <f t="shared" si="3"/>
        <v>0</v>
      </c>
    </row>
    <row r="89" spans="2:8" x14ac:dyDescent="0.55000000000000004">
      <c r="B89" s="67"/>
      <c r="C89" s="67"/>
      <c r="D89" s="9" t="s">
        <v>160</v>
      </c>
      <c r="E89" s="11">
        <f>+E90+E91</f>
        <v>0</v>
      </c>
      <c r="F89" s="11">
        <f t="shared" si="2"/>
        <v>0</v>
      </c>
      <c r="G89" s="11">
        <f>+G90+G91</f>
        <v>0</v>
      </c>
      <c r="H89" s="11">
        <f t="shared" si="3"/>
        <v>0</v>
      </c>
    </row>
    <row r="90" spans="2:8" x14ac:dyDescent="0.55000000000000004">
      <c r="B90" s="67"/>
      <c r="C90" s="67"/>
      <c r="D90" s="9" t="s">
        <v>161</v>
      </c>
      <c r="E90" s="11"/>
      <c r="F90" s="11">
        <f t="shared" si="2"/>
        <v>0</v>
      </c>
      <c r="G90" s="11"/>
      <c r="H90" s="11">
        <f t="shared" si="3"/>
        <v>0</v>
      </c>
    </row>
    <row r="91" spans="2:8" x14ac:dyDescent="0.55000000000000004">
      <c r="B91" s="67"/>
      <c r="C91" s="67"/>
      <c r="D91" s="9" t="s">
        <v>120</v>
      </c>
      <c r="E91" s="11"/>
      <c r="F91" s="11">
        <f t="shared" si="2"/>
        <v>0</v>
      </c>
      <c r="G91" s="11"/>
      <c r="H91" s="11">
        <f t="shared" si="3"/>
        <v>0</v>
      </c>
    </row>
    <row r="92" spans="2:8" x14ac:dyDescent="0.55000000000000004">
      <c r="B92" s="67"/>
      <c r="C92" s="67"/>
      <c r="D92" s="9" t="s">
        <v>162</v>
      </c>
      <c r="E92" s="11">
        <f>+E93+E94</f>
        <v>0</v>
      </c>
      <c r="F92" s="11">
        <f t="shared" si="2"/>
        <v>0</v>
      </c>
      <c r="G92" s="11">
        <f>+G93+G94</f>
        <v>0</v>
      </c>
      <c r="H92" s="11">
        <f t="shared" si="3"/>
        <v>0</v>
      </c>
    </row>
    <row r="93" spans="2:8" x14ac:dyDescent="0.55000000000000004">
      <c r="B93" s="67"/>
      <c r="C93" s="67"/>
      <c r="D93" s="9" t="s">
        <v>163</v>
      </c>
      <c r="E93" s="11"/>
      <c r="F93" s="11">
        <f t="shared" si="2"/>
        <v>0</v>
      </c>
      <c r="G93" s="11"/>
      <c r="H93" s="11">
        <f t="shared" si="3"/>
        <v>0</v>
      </c>
    </row>
    <row r="94" spans="2:8" x14ac:dyDescent="0.55000000000000004">
      <c r="B94" s="67"/>
      <c r="C94" s="67"/>
      <c r="D94" s="9" t="s">
        <v>120</v>
      </c>
      <c r="E94" s="11"/>
      <c r="F94" s="11">
        <f t="shared" si="2"/>
        <v>0</v>
      </c>
      <c r="G94" s="11"/>
      <c r="H94" s="11">
        <f t="shared" si="3"/>
        <v>0</v>
      </c>
    </row>
    <row r="95" spans="2:8" x14ac:dyDescent="0.55000000000000004">
      <c r="B95" s="67"/>
      <c r="C95" s="67"/>
      <c r="D95" s="9" t="s">
        <v>164</v>
      </c>
      <c r="E95" s="11"/>
      <c r="F95" s="11">
        <f t="shared" si="2"/>
        <v>0</v>
      </c>
      <c r="G95" s="11"/>
      <c r="H95" s="11">
        <f t="shared" si="3"/>
        <v>0</v>
      </c>
    </row>
    <row r="96" spans="2:8" x14ac:dyDescent="0.55000000000000004">
      <c r="B96" s="67"/>
      <c r="C96" s="67"/>
      <c r="D96" s="9" t="s">
        <v>129</v>
      </c>
      <c r="E96" s="11">
        <f>+E97+E98+E99</f>
        <v>0</v>
      </c>
      <c r="F96" s="11">
        <f t="shared" si="2"/>
        <v>0</v>
      </c>
      <c r="G96" s="11">
        <f>+G97+G98+G99</f>
        <v>0</v>
      </c>
      <c r="H96" s="11">
        <f t="shared" si="3"/>
        <v>0</v>
      </c>
    </row>
    <row r="97" spans="2:8" x14ac:dyDescent="0.55000000000000004">
      <c r="B97" s="67"/>
      <c r="C97" s="67"/>
      <c r="D97" s="9" t="s">
        <v>165</v>
      </c>
      <c r="E97" s="11"/>
      <c r="F97" s="11">
        <f t="shared" si="2"/>
        <v>0</v>
      </c>
      <c r="G97" s="11"/>
      <c r="H97" s="11">
        <f t="shared" si="3"/>
        <v>0</v>
      </c>
    </row>
    <row r="98" spans="2:8" x14ac:dyDescent="0.55000000000000004">
      <c r="B98" s="67"/>
      <c r="C98" s="67"/>
      <c r="D98" s="9" t="s">
        <v>166</v>
      </c>
      <c r="E98" s="11"/>
      <c r="F98" s="11">
        <f t="shared" si="2"/>
        <v>0</v>
      </c>
      <c r="G98" s="11"/>
      <c r="H98" s="11">
        <f t="shared" si="3"/>
        <v>0</v>
      </c>
    </row>
    <row r="99" spans="2:8" x14ac:dyDescent="0.55000000000000004">
      <c r="B99" s="67"/>
      <c r="C99" s="67"/>
      <c r="D99" s="9" t="s">
        <v>140</v>
      </c>
      <c r="E99" s="11"/>
      <c r="F99" s="11">
        <f t="shared" si="2"/>
        <v>0</v>
      </c>
      <c r="G99" s="11"/>
      <c r="H99" s="11">
        <f t="shared" si="3"/>
        <v>0</v>
      </c>
    </row>
    <row r="100" spans="2:8" x14ac:dyDescent="0.55000000000000004">
      <c r="B100" s="67"/>
      <c r="C100" s="67"/>
      <c r="D100" s="9" t="s">
        <v>155</v>
      </c>
      <c r="E100" s="11"/>
      <c r="F100" s="11">
        <f t="shared" si="2"/>
        <v>0</v>
      </c>
      <c r="G100" s="11"/>
      <c r="H100" s="11">
        <f t="shared" si="3"/>
        <v>0</v>
      </c>
    </row>
    <row r="101" spans="2:8" x14ac:dyDescent="0.55000000000000004">
      <c r="B101" s="67"/>
      <c r="C101" s="67"/>
      <c r="D101" s="9" t="s">
        <v>141</v>
      </c>
      <c r="E101" s="11">
        <f>+E102+E103+E104+E105+E106</f>
        <v>0</v>
      </c>
      <c r="F101" s="11">
        <f t="shared" si="2"/>
        <v>0</v>
      </c>
      <c r="G101" s="11">
        <f>+G102+G103+G104+G105+G106</f>
        <v>0</v>
      </c>
      <c r="H101" s="11">
        <f t="shared" si="3"/>
        <v>0</v>
      </c>
    </row>
    <row r="102" spans="2:8" x14ac:dyDescent="0.55000000000000004">
      <c r="B102" s="67"/>
      <c r="C102" s="67"/>
      <c r="D102" s="9" t="s">
        <v>142</v>
      </c>
      <c r="E102" s="11"/>
      <c r="F102" s="11">
        <f t="shared" si="2"/>
        <v>0</v>
      </c>
      <c r="G102" s="11"/>
      <c r="H102" s="11">
        <f t="shared" si="3"/>
        <v>0</v>
      </c>
    </row>
    <row r="103" spans="2:8" x14ac:dyDescent="0.55000000000000004">
      <c r="B103" s="67"/>
      <c r="C103" s="67"/>
      <c r="D103" s="9" t="s">
        <v>143</v>
      </c>
      <c r="E103" s="11"/>
      <c r="F103" s="11">
        <f t="shared" si="2"/>
        <v>0</v>
      </c>
      <c r="G103" s="11"/>
      <c r="H103" s="11">
        <f t="shared" si="3"/>
        <v>0</v>
      </c>
    </row>
    <row r="104" spans="2:8" x14ac:dyDescent="0.55000000000000004">
      <c r="B104" s="67"/>
      <c r="C104" s="67"/>
      <c r="D104" s="9" t="s">
        <v>146</v>
      </c>
      <c r="E104" s="11"/>
      <c r="F104" s="11">
        <f t="shared" si="2"/>
        <v>0</v>
      </c>
      <c r="G104" s="11"/>
      <c r="H104" s="11">
        <f t="shared" si="3"/>
        <v>0</v>
      </c>
    </row>
    <row r="105" spans="2:8" x14ac:dyDescent="0.55000000000000004">
      <c r="B105" s="67"/>
      <c r="C105" s="67"/>
      <c r="D105" s="9" t="s">
        <v>147</v>
      </c>
      <c r="E105" s="11"/>
      <c r="F105" s="11">
        <f t="shared" si="2"/>
        <v>0</v>
      </c>
      <c r="G105" s="11"/>
      <c r="H105" s="11">
        <f t="shared" si="3"/>
        <v>0</v>
      </c>
    </row>
    <row r="106" spans="2:8" x14ac:dyDescent="0.55000000000000004">
      <c r="B106" s="67"/>
      <c r="C106" s="67"/>
      <c r="D106" s="9" t="s">
        <v>148</v>
      </c>
      <c r="E106" s="11"/>
      <c r="F106" s="11">
        <f t="shared" si="2"/>
        <v>0</v>
      </c>
      <c r="G106" s="11"/>
      <c r="H106" s="11">
        <f t="shared" si="3"/>
        <v>0</v>
      </c>
    </row>
    <row r="107" spans="2:8" x14ac:dyDescent="0.55000000000000004">
      <c r="B107" s="67"/>
      <c r="C107" s="67"/>
      <c r="D107" s="9" t="s">
        <v>15</v>
      </c>
      <c r="E107" s="11"/>
      <c r="F107" s="11">
        <f t="shared" si="2"/>
        <v>0</v>
      </c>
      <c r="G107" s="11"/>
      <c r="H107" s="11">
        <f t="shared" si="3"/>
        <v>0</v>
      </c>
    </row>
    <row r="108" spans="2:8" x14ac:dyDescent="0.55000000000000004">
      <c r="B108" s="67"/>
      <c r="C108" s="67"/>
      <c r="D108" s="9" t="s">
        <v>16</v>
      </c>
      <c r="E108" s="11">
        <f>+E109+E118+E123+E124+E128+E131+E137</f>
        <v>0</v>
      </c>
      <c r="F108" s="11">
        <f t="shared" si="2"/>
        <v>0</v>
      </c>
      <c r="G108" s="11">
        <f>+G109+G118+G123+G124+G128+G131+G137</f>
        <v>0</v>
      </c>
      <c r="H108" s="11">
        <f t="shared" si="3"/>
        <v>0</v>
      </c>
    </row>
    <row r="109" spans="2:8" x14ac:dyDescent="0.55000000000000004">
      <c r="B109" s="67"/>
      <c r="C109" s="67"/>
      <c r="D109" s="9" t="s">
        <v>167</v>
      </c>
      <c r="E109" s="11">
        <f>+E110+E111+E112+E113+E114+E115+E116+E117</f>
        <v>0</v>
      </c>
      <c r="F109" s="11">
        <f t="shared" si="2"/>
        <v>0</v>
      </c>
      <c r="G109" s="11">
        <f>+G110+G111+G112+G113+G114+G115+G116+G117</f>
        <v>0</v>
      </c>
      <c r="H109" s="11">
        <f t="shared" si="3"/>
        <v>0</v>
      </c>
    </row>
    <row r="110" spans="2:8" x14ac:dyDescent="0.55000000000000004">
      <c r="B110" s="67"/>
      <c r="C110" s="67"/>
      <c r="D110" s="9" t="s">
        <v>168</v>
      </c>
      <c r="E110" s="11"/>
      <c r="F110" s="11">
        <f t="shared" si="2"/>
        <v>0</v>
      </c>
      <c r="G110" s="11"/>
      <c r="H110" s="11">
        <f t="shared" si="3"/>
        <v>0</v>
      </c>
    </row>
    <row r="111" spans="2:8" x14ac:dyDescent="0.55000000000000004">
      <c r="B111" s="67"/>
      <c r="C111" s="67"/>
      <c r="D111" s="9" t="s">
        <v>169</v>
      </c>
      <c r="E111" s="11"/>
      <c r="F111" s="11">
        <f t="shared" si="2"/>
        <v>0</v>
      </c>
      <c r="G111" s="11"/>
      <c r="H111" s="11">
        <f t="shared" si="3"/>
        <v>0</v>
      </c>
    </row>
    <row r="112" spans="2:8" x14ac:dyDescent="0.55000000000000004">
      <c r="B112" s="67"/>
      <c r="C112" s="67"/>
      <c r="D112" s="9" t="s">
        <v>170</v>
      </c>
      <c r="E112" s="11"/>
      <c r="F112" s="11">
        <f t="shared" si="2"/>
        <v>0</v>
      </c>
      <c r="G112" s="11"/>
      <c r="H112" s="11">
        <f t="shared" si="3"/>
        <v>0</v>
      </c>
    </row>
    <row r="113" spans="2:8" x14ac:dyDescent="0.55000000000000004">
      <c r="B113" s="67"/>
      <c r="C113" s="67"/>
      <c r="D113" s="9" t="s">
        <v>171</v>
      </c>
      <c r="E113" s="11"/>
      <c r="F113" s="11">
        <f t="shared" si="2"/>
        <v>0</v>
      </c>
      <c r="G113" s="11"/>
      <c r="H113" s="11">
        <f t="shared" si="3"/>
        <v>0</v>
      </c>
    </row>
    <row r="114" spans="2:8" x14ac:dyDescent="0.55000000000000004">
      <c r="B114" s="67"/>
      <c r="C114" s="67"/>
      <c r="D114" s="9" t="s">
        <v>172</v>
      </c>
      <c r="E114" s="11"/>
      <c r="F114" s="11">
        <f t="shared" si="2"/>
        <v>0</v>
      </c>
      <c r="G114" s="11"/>
      <c r="H114" s="11">
        <f t="shared" si="3"/>
        <v>0</v>
      </c>
    </row>
    <row r="115" spans="2:8" x14ac:dyDescent="0.55000000000000004">
      <c r="B115" s="67"/>
      <c r="C115" s="67"/>
      <c r="D115" s="9" t="s">
        <v>173</v>
      </c>
      <c r="E115" s="11"/>
      <c r="F115" s="11">
        <f t="shared" si="2"/>
        <v>0</v>
      </c>
      <c r="G115" s="11"/>
      <c r="H115" s="11">
        <f t="shared" si="3"/>
        <v>0</v>
      </c>
    </row>
    <row r="116" spans="2:8" x14ac:dyDescent="0.55000000000000004">
      <c r="B116" s="67"/>
      <c r="C116" s="67"/>
      <c r="D116" s="9" t="s">
        <v>174</v>
      </c>
      <c r="E116" s="11"/>
      <c r="F116" s="11">
        <f t="shared" si="2"/>
        <v>0</v>
      </c>
      <c r="G116" s="11"/>
      <c r="H116" s="11">
        <f t="shared" si="3"/>
        <v>0</v>
      </c>
    </row>
    <row r="117" spans="2:8" x14ac:dyDescent="0.55000000000000004">
      <c r="B117" s="67"/>
      <c r="C117" s="67"/>
      <c r="D117" s="9" t="s">
        <v>175</v>
      </c>
      <c r="E117" s="11"/>
      <c r="F117" s="11">
        <f t="shared" si="2"/>
        <v>0</v>
      </c>
      <c r="G117" s="11"/>
      <c r="H117" s="11">
        <f t="shared" si="3"/>
        <v>0</v>
      </c>
    </row>
    <row r="118" spans="2:8" x14ac:dyDescent="0.55000000000000004">
      <c r="B118" s="67"/>
      <c r="C118" s="67"/>
      <c r="D118" s="9" t="s">
        <v>176</v>
      </c>
      <c r="E118" s="11">
        <f>+E119+E120+E121+E122</f>
        <v>0</v>
      </c>
      <c r="F118" s="11">
        <f t="shared" si="2"/>
        <v>0</v>
      </c>
      <c r="G118" s="11">
        <f>+G119+G120+G121+G122</f>
        <v>0</v>
      </c>
      <c r="H118" s="11">
        <f t="shared" si="3"/>
        <v>0</v>
      </c>
    </row>
    <row r="119" spans="2:8" x14ac:dyDescent="0.55000000000000004">
      <c r="B119" s="67"/>
      <c r="C119" s="67"/>
      <c r="D119" s="9" t="s">
        <v>177</v>
      </c>
      <c r="E119" s="11"/>
      <c r="F119" s="11">
        <f t="shared" si="2"/>
        <v>0</v>
      </c>
      <c r="G119" s="11"/>
      <c r="H119" s="11">
        <f t="shared" si="3"/>
        <v>0</v>
      </c>
    </row>
    <row r="120" spans="2:8" x14ac:dyDescent="0.55000000000000004">
      <c r="B120" s="67"/>
      <c r="C120" s="67"/>
      <c r="D120" s="9" t="s">
        <v>178</v>
      </c>
      <c r="E120" s="11"/>
      <c r="F120" s="11">
        <f t="shared" si="2"/>
        <v>0</v>
      </c>
      <c r="G120" s="11"/>
      <c r="H120" s="11">
        <f t="shared" si="3"/>
        <v>0</v>
      </c>
    </row>
    <row r="121" spans="2:8" x14ac:dyDescent="0.55000000000000004">
      <c r="B121" s="67"/>
      <c r="C121" s="67"/>
      <c r="D121" s="9" t="s">
        <v>179</v>
      </c>
      <c r="E121" s="11"/>
      <c r="F121" s="11">
        <f t="shared" si="2"/>
        <v>0</v>
      </c>
      <c r="G121" s="11"/>
      <c r="H121" s="11">
        <f t="shared" si="3"/>
        <v>0</v>
      </c>
    </row>
    <row r="122" spans="2:8" x14ac:dyDescent="0.55000000000000004">
      <c r="B122" s="67"/>
      <c r="C122" s="67"/>
      <c r="D122" s="9" t="s">
        <v>180</v>
      </c>
      <c r="E122" s="11"/>
      <c r="F122" s="11">
        <f t="shared" si="2"/>
        <v>0</v>
      </c>
      <c r="G122" s="11"/>
      <c r="H122" s="11">
        <f t="shared" si="3"/>
        <v>0</v>
      </c>
    </row>
    <row r="123" spans="2:8" x14ac:dyDescent="0.55000000000000004">
      <c r="B123" s="67"/>
      <c r="C123" s="67"/>
      <c r="D123" s="9" t="s">
        <v>181</v>
      </c>
      <c r="E123" s="11"/>
      <c r="F123" s="11">
        <f t="shared" si="2"/>
        <v>0</v>
      </c>
      <c r="G123" s="11"/>
      <c r="H123" s="11">
        <f t="shared" si="3"/>
        <v>0</v>
      </c>
    </row>
    <row r="124" spans="2:8" x14ac:dyDescent="0.55000000000000004">
      <c r="B124" s="67"/>
      <c r="C124" s="67"/>
      <c r="D124" s="9" t="s">
        <v>182</v>
      </c>
      <c r="E124" s="11">
        <f>+E125+E126+E127</f>
        <v>0</v>
      </c>
      <c r="F124" s="11">
        <f t="shared" si="2"/>
        <v>0</v>
      </c>
      <c r="G124" s="11">
        <f>+G125+G126+G127</f>
        <v>0</v>
      </c>
      <c r="H124" s="11">
        <f t="shared" si="3"/>
        <v>0</v>
      </c>
    </row>
    <row r="125" spans="2:8" x14ac:dyDescent="0.55000000000000004">
      <c r="B125" s="67"/>
      <c r="C125" s="67"/>
      <c r="D125" s="9" t="s">
        <v>183</v>
      </c>
      <c r="E125" s="11"/>
      <c r="F125" s="11">
        <f t="shared" si="2"/>
        <v>0</v>
      </c>
      <c r="G125" s="11"/>
      <c r="H125" s="11">
        <f t="shared" si="3"/>
        <v>0</v>
      </c>
    </row>
    <row r="126" spans="2:8" x14ac:dyDescent="0.55000000000000004">
      <c r="B126" s="67"/>
      <c r="C126" s="67"/>
      <c r="D126" s="9" t="s">
        <v>184</v>
      </c>
      <c r="E126" s="11"/>
      <c r="F126" s="11">
        <f t="shared" si="2"/>
        <v>0</v>
      </c>
      <c r="G126" s="11"/>
      <c r="H126" s="11">
        <f t="shared" si="3"/>
        <v>0</v>
      </c>
    </row>
    <row r="127" spans="2:8" x14ac:dyDescent="0.55000000000000004">
      <c r="B127" s="67"/>
      <c r="C127" s="67"/>
      <c r="D127" s="9" t="s">
        <v>185</v>
      </c>
      <c r="E127" s="11"/>
      <c r="F127" s="11">
        <f t="shared" si="2"/>
        <v>0</v>
      </c>
      <c r="G127" s="11"/>
      <c r="H127" s="11">
        <f t="shared" si="3"/>
        <v>0</v>
      </c>
    </row>
    <row r="128" spans="2:8" x14ac:dyDescent="0.55000000000000004">
      <c r="B128" s="67"/>
      <c r="C128" s="67"/>
      <c r="D128" s="9" t="s">
        <v>186</v>
      </c>
      <c r="E128" s="11">
        <f>+E129+E130</f>
        <v>0</v>
      </c>
      <c r="F128" s="11">
        <f t="shared" si="2"/>
        <v>0</v>
      </c>
      <c r="G128" s="11">
        <f>+G129+G130</f>
        <v>0</v>
      </c>
      <c r="H128" s="11">
        <f t="shared" si="3"/>
        <v>0</v>
      </c>
    </row>
    <row r="129" spans="2:8" x14ac:dyDescent="0.55000000000000004">
      <c r="B129" s="67"/>
      <c r="C129" s="67"/>
      <c r="D129" s="9" t="s">
        <v>120</v>
      </c>
      <c r="E129" s="11"/>
      <c r="F129" s="11">
        <f t="shared" si="2"/>
        <v>0</v>
      </c>
      <c r="G129" s="11"/>
      <c r="H129" s="11">
        <f t="shared" si="3"/>
        <v>0</v>
      </c>
    </row>
    <row r="130" spans="2:8" x14ac:dyDescent="0.55000000000000004">
      <c r="B130" s="67"/>
      <c r="C130" s="67"/>
      <c r="D130" s="9" t="s">
        <v>187</v>
      </c>
      <c r="E130" s="11"/>
      <c r="F130" s="11">
        <f t="shared" si="2"/>
        <v>0</v>
      </c>
      <c r="G130" s="11"/>
      <c r="H130" s="11">
        <f t="shared" si="3"/>
        <v>0</v>
      </c>
    </row>
    <row r="131" spans="2:8" x14ac:dyDescent="0.55000000000000004">
      <c r="B131" s="67"/>
      <c r="C131" s="67"/>
      <c r="D131" s="9" t="s">
        <v>141</v>
      </c>
      <c r="E131" s="11">
        <f>+E132+E133+E134+E135+E136</f>
        <v>0</v>
      </c>
      <c r="F131" s="11">
        <f t="shared" si="2"/>
        <v>0</v>
      </c>
      <c r="G131" s="11">
        <f>+G132+G133+G134+G135+G136</f>
        <v>0</v>
      </c>
      <c r="H131" s="11">
        <f t="shared" si="3"/>
        <v>0</v>
      </c>
    </row>
    <row r="132" spans="2:8" x14ac:dyDescent="0.55000000000000004">
      <c r="B132" s="67"/>
      <c r="C132" s="67"/>
      <c r="D132" s="9" t="s">
        <v>142</v>
      </c>
      <c r="E132" s="11"/>
      <c r="F132" s="11">
        <f t="shared" si="2"/>
        <v>0</v>
      </c>
      <c r="G132" s="11"/>
      <c r="H132" s="11">
        <f t="shared" si="3"/>
        <v>0</v>
      </c>
    </row>
    <row r="133" spans="2:8" x14ac:dyDescent="0.55000000000000004">
      <c r="B133" s="67"/>
      <c r="C133" s="67"/>
      <c r="D133" s="9" t="s">
        <v>143</v>
      </c>
      <c r="E133" s="11"/>
      <c r="F133" s="11">
        <f t="shared" si="2"/>
        <v>0</v>
      </c>
      <c r="G133" s="11"/>
      <c r="H133" s="11">
        <f t="shared" si="3"/>
        <v>0</v>
      </c>
    </row>
    <row r="134" spans="2:8" x14ac:dyDescent="0.55000000000000004">
      <c r="B134" s="67"/>
      <c r="C134" s="67"/>
      <c r="D134" s="9" t="s">
        <v>146</v>
      </c>
      <c r="E134" s="11"/>
      <c r="F134" s="11">
        <f t="shared" si="2"/>
        <v>0</v>
      </c>
      <c r="G134" s="11"/>
      <c r="H134" s="11">
        <f t="shared" si="3"/>
        <v>0</v>
      </c>
    </row>
    <row r="135" spans="2:8" x14ac:dyDescent="0.55000000000000004">
      <c r="B135" s="67"/>
      <c r="C135" s="67"/>
      <c r="D135" s="9" t="s">
        <v>147</v>
      </c>
      <c r="E135" s="11"/>
      <c r="F135" s="11">
        <f t="shared" si="2"/>
        <v>0</v>
      </c>
      <c r="G135" s="11"/>
      <c r="H135" s="11">
        <f t="shared" si="3"/>
        <v>0</v>
      </c>
    </row>
    <row r="136" spans="2:8" x14ac:dyDescent="0.55000000000000004">
      <c r="B136" s="67"/>
      <c r="C136" s="67"/>
      <c r="D136" s="9" t="s">
        <v>148</v>
      </c>
      <c r="E136" s="11"/>
      <c r="F136" s="11">
        <f t="shared" ref="F136:F199" si="4">+E136</f>
        <v>0</v>
      </c>
      <c r="G136" s="11"/>
      <c r="H136" s="11">
        <f t="shared" ref="H136:H199" si="5">F136-ABS(G136)</f>
        <v>0</v>
      </c>
    </row>
    <row r="137" spans="2:8" x14ac:dyDescent="0.55000000000000004">
      <c r="B137" s="67"/>
      <c r="C137" s="67"/>
      <c r="D137" s="9" t="s">
        <v>149</v>
      </c>
      <c r="E137" s="11"/>
      <c r="F137" s="11">
        <f t="shared" si="4"/>
        <v>0</v>
      </c>
      <c r="G137" s="11"/>
      <c r="H137" s="11">
        <f t="shared" si="5"/>
        <v>0</v>
      </c>
    </row>
    <row r="138" spans="2:8" x14ac:dyDescent="0.55000000000000004">
      <c r="B138" s="67"/>
      <c r="C138" s="67"/>
      <c r="D138" s="9" t="s">
        <v>17</v>
      </c>
      <c r="E138" s="11">
        <f>+E139+E142+E143+E144</f>
        <v>0</v>
      </c>
      <c r="F138" s="11">
        <f t="shared" si="4"/>
        <v>0</v>
      </c>
      <c r="G138" s="11">
        <f>+G139+G142+G143+G144</f>
        <v>0</v>
      </c>
      <c r="H138" s="11">
        <f t="shared" si="5"/>
        <v>0</v>
      </c>
    </row>
    <row r="139" spans="2:8" x14ac:dyDescent="0.55000000000000004">
      <c r="B139" s="67"/>
      <c r="C139" s="67"/>
      <c r="D139" s="9" t="s">
        <v>154</v>
      </c>
      <c r="E139" s="11">
        <f>+E140+E141</f>
        <v>0</v>
      </c>
      <c r="F139" s="11">
        <f t="shared" si="4"/>
        <v>0</v>
      </c>
      <c r="G139" s="11">
        <f>+G140+G141</f>
        <v>0</v>
      </c>
      <c r="H139" s="11">
        <f t="shared" si="5"/>
        <v>0</v>
      </c>
    </row>
    <row r="140" spans="2:8" x14ac:dyDescent="0.55000000000000004">
      <c r="B140" s="67"/>
      <c r="C140" s="67"/>
      <c r="D140" s="9" t="s">
        <v>151</v>
      </c>
      <c r="E140" s="11"/>
      <c r="F140" s="11">
        <f t="shared" si="4"/>
        <v>0</v>
      </c>
      <c r="G140" s="11"/>
      <c r="H140" s="11">
        <f t="shared" si="5"/>
        <v>0</v>
      </c>
    </row>
    <row r="141" spans="2:8" x14ac:dyDescent="0.55000000000000004">
      <c r="B141" s="67"/>
      <c r="C141" s="67"/>
      <c r="D141" s="9" t="s">
        <v>126</v>
      </c>
      <c r="E141" s="11"/>
      <c r="F141" s="11">
        <f t="shared" si="4"/>
        <v>0</v>
      </c>
      <c r="G141" s="11"/>
      <c r="H141" s="11">
        <f t="shared" si="5"/>
        <v>0</v>
      </c>
    </row>
    <row r="142" spans="2:8" x14ac:dyDescent="0.55000000000000004">
      <c r="B142" s="67"/>
      <c r="C142" s="67"/>
      <c r="D142" s="9" t="s">
        <v>188</v>
      </c>
      <c r="E142" s="11"/>
      <c r="F142" s="11">
        <f t="shared" si="4"/>
        <v>0</v>
      </c>
      <c r="G142" s="11"/>
      <c r="H142" s="11">
        <f t="shared" si="5"/>
        <v>0</v>
      </c>
    </row>
    <row r="143" spans="2:8" x14ac:dyDescent="0.55000000000000004">
      <c r="B143" s="67"/>
      <c r="C143" s="67"/>
      <c r="D143" s="9" t="s">
        <v>181</v>
      </c>
      <c r="E143" s="11"/>
      <c r="F143" s="11">
        <f t="shared" si="4"/>
        <v>0</v>
      </c>
      <c r="G143" s="11"/>
      <c r="H143" s="11">
        <f t="shared" si="5"/>
        <v>0</v>
      </c>
    </row>
    <row r="144" spans="2:8" x14ac:dyDescent="0.55000000000000004">
      <c r="B144" s="67"/>
      <c r="C144" s="67"/>
      <c r="D144" s="9" t="s">
        <v>141</v>
      </c>
      <c r="E144" s="11">
        <f>+E145+E146+E147+E148+E149</f>
        <v>0</v>
      </c>
      <c r="F144" s="11">
        <f t="shared" si="4"/>
        <v>0</v>
      </c>
      <c r="G144" s="11">
        <f>+G145+G146+G147+G148+G149</f>
        <v>0</v>
      </c>
      <c r="H144" s="11">
        <f t="shared" si="5"/>
        <v>0</v>
      </c>
    </row>
    <row r="145" spans="2:8" x14ac:dyDescent="0.55000000000000004">
      <c r="B145" s="67"/>
      <c r="C145" s="67"/>
      <c r="D145" s="9" t="s">
        <v>142</v>
      </c>
      <c r="E145" s="11"/>
      <c r="F145" s="11">
        <f t="shared" si="4"/>
        <v>0</v>
      </c>
      <c r="G145" s="11"/>
      <c r="H145" s="11">
        <f t="shared" si="5"/>
        <v>0</v>
      </c>
    </row>
    <row r="146" spans="2:8" x14ac:dyDescent="0.55000000000000004">
      <c r="B146" s="67"/>
      <c r="C146" s="67"/>
      <c r="D146" s="9" t="s">
        <v>143</v>
      </c>
      <c r="E146" s="11"/>
      <c r="F146" s="11">
        <f t="shared" si="4"/>
        <v>0</v>
      </c>
      <c r="G146" s="11"/>
      <c r="H146" s="11">
        <f t="shared" si="5"/>
        <v>0</v>
      </c>
    </row>
    <row r="147" spans="2:8" x14ac:dyDescent="0.55000000000000004">
      <c r="B147" s="67"/>
      <c r="C147" s="67"/>
      <c r="D147" s="9" t="s">
        <v>146</v>
      </c>
      <c r="E147" s="11"/>
      <c r="F147" s="11">
        <f t="shared" si="4"/>
        <v>0</v>
      </c>
      <c r="G147" s="11"/>
      <c r="H147" s="11">
        <f t="shared" si="5"/>
        <v>0</v>
      </c>
    </row>
    <row r="148" spans="2:8" x14ac:dyDescent="0.55000000000000004">
      <c r="B148" s="67"/>
      <c r="C148" s="67"/>
      <c r="D148" s="9" t="s">
        <v>147</v>
      </c>
      <c r="E148" s="11"/>
      <c r="F148" s="11">
        <f t="shared" si="4"/>
        <v>0</v>
      </c>
      <c r="G148" s="11"/>
      <c r="H148" s="11">
        <f t="shared" si="5"/>
        <v>0</v>
      </c>
    </row>
    <row r="149" spans="2:8" x14ac:dyDescent="0.55000000000000004">
      <c r="B149" s="67"/>
      <c r="C149" s="67"/>
      <c r="D149" s="9" t="s">
        <v>148</v>
      </c>
      <c r="E149" s="11"/>
      <c r="F149" s="11">
        <f t="shared" si="4"/>
        <v>0</v>
      </c>
      <c r="G149" s="11"/>
      <c r="H149" s="11">
        <f t="shared" si="5"/>
        <v>0</v>
      </c>
    </row>
    <row r="150" spans="2:8" x14ac:dyDescent="0.55000000000000004">
      <c r="B150" s="67"/>
      <c r="C150" s="67"/>
      <c r="D150" s="9" t="s">
        <v>18</v>
      </c>
      <c r="E150" s="11">
        <f>+E151+E152+E153+E154+E155+E156+E157+E158+E159+E160+E163+E169</f>
        <v>0</v>
      </c>
      <c r="F150" s="11">
        <f t="shared" si="4"/>
        <v>0</v>
      </c>
      <c r="G150" s="11">
        <f>+G151+G152+G153+G154+G155+G156+G157+G158+G159+G160+G163+G169</f>
        <v>0</v>
      </c>
      <c r="H150" s="11">
        <f t="shared" si="5"/>
        <v>0</v>
      </c>
    </row>
    <row r="151" spans="2:8" x14ac:dyDescent="0.55000000000000004">
      <c r="B151" s="67"/>
      <c r="C151" s="67"/>
      <c r="D151" s="9" t="s">
        <v>189</v>
      </c>
      <c r="E151" s="11"/>
      <c r="F151" s="11">
        <f t="shared" si="4"/>
        <v>0</v>
      </c>
      <c r="G151" s="11"/>
      <c r="H151" s="11">
        <f t="shared" si="5"/>
        <v>0</v>
      </c>
    </row>
    <row r="152" spans="2:8" x14ac:dyDescent="0.55000000000000004">
      <c r="B152" s="67"/>
      <c r="C152" s="67"/>
      <c r="D152" s="9" t="s">
        <v>190</v>
      </c>
      <c r="E152" s="11"/>
      <c r="F152" s="11">
        <f t="shared" si="4"/>
        <v>0</v>
      </c>
      <c r="G152" s="11"/>
      <c r="H152" s="11">
        <f t="shared" si="5"/>
        <v>0</v>
      </c>
    </row>
    <row r="153" spans="2:8" x14ac:dyDescent="0.55000000000000004">
      <c r="B153" s="67"/>
      <c r="C153" s="67"/>
      <c r="D153" s="9" t="s">
        <v>191</v>
      </c>
      <c r="E153" s="11"/>
      <c r="F153" s="11">
        <f t="shared" si="4"/>
        <v>0</v>
      </c>
      <c r="G153" s="11"/>
      <c r="H153" s="11">
        <f t="shared" si="5"/>
        <v>0</v>
      </c>
    </row>
    <row r="154" spans="2:8" x14ac:dyDescent="0.55000000000000004">
      <c r="B154" s="67"/>
      <c r="C154" s="67"/>
      <c r="D154" s="9" t="s">
        <v>192</v>
      </c>
      <c r="E154" s="11"/>
      <c r="F154" s="11">
        <f t="shared" si="4"/>
        <v>0</v>
      </c>
      <c r="G154" s="11"/>
      <c r="H154" s="11">
        <f t="shared" si="5"/>
        <v>0</v>
      </c>
    </row>
    <row r="155" spans="2:8" x14ac:dyDescent="0.55000000000000004">
      <c r="B155" s="67"/>
      <c r="C155" s="67"/>
      <c r="D155" s="9" t="s">
        <v>193</v>
      </c>
      <c r="E155" s="11"/>
      <c r="F155" s="11">
        <f t="shared" si="4"/>
        <v>0</v>
      </c>
      <c r="G155" s="11"/>
      <c r="H155" s="11">
        <f t="shared" si="5"/>
        <v>0</v>
      </c>
    </row>
    <row r="156" spans="2:8" x14ac:dyDescent="0.55000000000000004">
      <c r="B156" s="67"/>
      <c r="C156" s="67"/>
      <c r="D156" s="9" t="s">
        <v>194</v>
      </c>
      <c r="E156" s="11"/>
      <c r="F156" s="11">
        <f t="shared" si="4"/>
        <v>0</v>
      </c>
      <c r="G156" s="11"/>
      <c r="H156" s="11">
        <f t="shared" si="5"/>
        <v>0</v>
      </c>
    </row>
    <row r="157" spans="2:8" x14ac:dyDescent="0.55000000000000004">
      <c r="B157" s="67"/>
      <c r="C157" s="67"/>
      <c r="D157" s="9" t="s">
        <v>195</v>
      </c>
      <c r="E157" s="11"/>
      <c r="F157" s="11">
        <f t="shared" si="4"/>
        <v>0</v>
      </c>
      <c r="G157" s="11"/>
      <c r="H157" s="11">
        <f t="shared" si="5"/>
        <v>0</v>
      </c>
    </row>
    <row r="158" spans="2:8" x14ac:dyDescent="0.55000000000000004">
      <c r="B158" s="67"/>
      <c r="C158" s="67"/>
      <c r="D158" s="9" t="s">
        <v>196</v>
      </c>
      <c r="E158" s="11"/>
      <c r="F158" s="11">
        <f t="shared" si="4"/>
        <v>0</v>
      </c>
      <c r="G158" s="11"/>
      <c r="H158" s="11">
        <f t="shared" si="5"/>
        <v>0</v>
      </c>
    </row>
    <row r="159" spans="2:8" x14ac:dyDescent="0.55000000000000004">
      <c r="B159" s="67"/>
      <c r="C159" s="67"/>
      <c r="D159" s="9" t="s">
        <v>197</v>
      </c>
      <c r="E159" s="11"/>
      <c r="F159" s="11">
        <f t="shared" si="4"/>
        <v>0</v>
      </c>
      <c r="G159" s="11"/>
      <c r="H159" s="11">
        <f t="shared" si="5"/>
        <v>0</v>
      </c>
    </row>
    <row r="160" spans="2:8" x14ac:dyDescent="0.55000000000000004">
      <c r="B160" s="67"/>
      <c r="C160" s="67"/>
      <c r="D160" s="9" t="s">
        <v>198</v>
      </c>
      <c r="E160" s="11">
        <f>+E161+E162</f>
        <v>0</v>
      </c>
      <c r="F160" s="11">
        <f t="shared" si="4"/>
        <v>0</v>
      </c>
      <c r="G160" s="11">
        <f>+G161+G162</f>
        <v>0</v>
      </c>
      <c r="H160" s="11">
        <f t="shared" si="5"/>
        <v>0</v>
      </c>
    </row>
    <row r="161" spans="2:8" x14ac:dyDescent="0.55000000000000004">
      <c r="B161" s="67"/>
      <c r="C161" s="67"/>
      <c r="D161" s="9" t="s">
        <v>199</v>
      </c>
      <c r="E161" s="11"/>
      <c r="F161" s="11">
        <f t="shared" si="4"/>
        <v>0</v>
      </c>
      <c r="G161" s="11"/>
      <c r="H161" s="11">
        <f t="shared" si="5"/>
        <v>0</v>
      </c>
    </row>
    <row r="162" spans="2:8" x14ac:dyDescent="0.55000000000000004">
      <c r="B162" s="67"/>
      <c r="C162" s="67"/>
      <c r="D162" s="9" t="s">
        <v>200</v>
      </c>
      <c r="E162" s="11"/>
      <c r="F162" s="11">
        <f t="shared" si="4"/>
        <v>0</v>
      </c>
      <c r="G162" s="11"/>
      <c r="H162" s="11">
        <f t="shared" si="5"/>
        <v>0</v>
      </c>
    </row>
    <row r="163" spans="2:8" x14ac:dyDescent="0.55000000000000004">
      <c r="B163" s="67"/>
      <c r="C163" s="67"/>
      <c r="D163" s="9" t="s">
        <v>201</v>
      </c>
      <c r="E163" s="11">
        <f>+E164+E165+E166+E167+E168</f>
        <v>0</v>
      </c>
      <c r="F163" s="11">
        <f t="shared" si="4"/>
        <v>0</v>
      </c>
      <c r="G163" s="11">
        <f>+G164+G165+G166+G167+G168</f>
        <v>0</v>
      </c>
      <c r="H163" s="11">
        <f t="shared" si="5"/>
        <v>0</v>
      </c>
    </row>
    <row r="164" spans="2:8" x14ac:dyDescent="0.55000000000000004">
      <c r="B164" s="67"/>
      <c r="C164" s="67"/>
      <c r="D164" s="9" t="s">
        <v>142</v>
      </c>
      <c r="E164" s="11"/>
      <c r="F164" s="11">
        <f t="shared" si="4"/>
        <v>0</v>
      </c>
      <c r="G164" s="11"/>
      <c r="H164" s="11">
        <f t="shared" si="5"/>
        <v>0</v>
      </c>
    </row>
    <row r="165" spans="2:8" x14ac:dyDescent="0.55000000000000004">
      <c r="B165" s="67"/>
      <c r="C165" s="67"/>
      <c r="D165" s="9" t="s">
        <v>143</v>
      </c>
      <c r="E165" s="11"/>
      <c r="F165" s="11">
        <f t="shared" si="4"/>
        <v>0</v>
      </c>
      <c r="G165" s="11"/>
      <c r="H165" s="11">
        <f t="shared" si="5"/>
        <v>0</v>
      </c>
    </row>
    <row r="166" spans="2:8" x14ac:dyDescent="0.55000000000000004">
      <c r="B166" s="67"/>
      <c r="C166" s="67"/>
      <c r="D166" s="9" t="s">
        <v>146</v>
      </c>
      <c r="E166" s="11"/>
      <c r="F166" s="11">
        <f t="shared" si="4"/>
        <v>0</v>
      </c>
      <c r="G166" s="11"/>
      <c r="H166" s="11">
        <f t="shared" si="5"/>
        <v>0</v>
      </c>
    </row>
    <row r="167" spans="2:8" x14ac:dyDescent="0.55000000000000004">
      <c r="B167" s="67"/>
      <c r="C167" s="67"/>
      <c r="D167" s="9" t="s">
        <v>147</v>
      </c>
      <c r="E167" s="11"/>
      <c r="F167" s="11">
        <f t="shared" si="4"/>
        <v>0</v>
      </c>
      <c r="G167" s="11"/>
      <c r="H167" s="11">
        <f t="shared" si="5"/>
        <v>0</v>
      </c>
    </row>
    <row r="168" spans="2:8" x14ac:dyDescent="0.55000000000000004">
      <c r="B168" s="67"/>
      <c r="C168" s="67"/>
      <c r="D168" s="9" t="s">
        <v>202</v>
      </c>
      <c r="E168" s="11"/>
      <c r="F168" s="11">
        <f t="shared" si="4"/>
        <v>0</v>
      </c>
      <c r="G168" s="11"/>
      <c r="H168" s="11">
        <f t="shared" si="5"/>
        <v>0</v>
      </c>
    </row>
    <row r="169" spans="2:8" x14ac:dyDescent="0.55000000000000004">
      <c r="B169" s="67"/>
      <c r="C169" s="67"/>
      <c r="D169" s="9" t="s">
        <v>149</v>
      </c>
      <c r="E169" s="11"/>
      <c r="F169" s="11">
        <f t="shared" si="4"/>
        <v>0</v>
      </c>
      <c r="G169" s="11"/>
      <c r="H169" s="11">
        <f t="shared" si="5"/>
        <v>0</v>
      </c>
    </row>
    <row r="170" spans="2:8" x14ac:dyDescent="0.55000000000000004">
      <c r="B170" s="67"/>
      <c r="C170" s="67"/>
      <c r="D170" s="9" t="s">
        <v>19</v>
      </c>
      <c r="E170" s="11">
        <f>+E171</f>
        <v>0</v>
      </c>
      <c r="F170" s="11">
        <f t="shared" si="4"/>
        <v>0</v>
      </c>
      <c r="G170" s="11">
        <f>+G171</f>
        <v>0</v>
      </c>
      <c r="H170" s="11">
        <f t="shared" si="5"/>
        <v>0</v>
      </c>
    </row>
    <row r="171" spans="2:8" x14ac:dyDescent="0.55000000000000004">
      <c r="B171" s="67"/>
      <c r="C171" s="67"/>
      <c r="D171" s="9" t="s">
        <v>141</v>
      </c>
      <c r="E171" s="11">
        <f>+E172+E173</f>
        <v>0</v>
      </c>
      <c r="F171" s="11">
        <f t="shared" si="4"/>
        <v>0</v>
      </c>
      <c r="G171" s="11">
        <f>+G172+G173</f>
        <v>0</v>
      </c>
      <c r="H171" s="11">
        <f t="shared" si="5"/>
        <v>0</v>
      </c>
    </row>
    <row r="172" spans="2:8" x14ac:dyDescent="0.55000000000000004">
      <c r="B172" s="67"/>
      <c r="C172" s="67"/>
      <c r="D172" s="9" t="s">
        <v>203</v>
      </c>
      <c r="E172" s="11"/>
      <c r="F172" s="11">
        <f t="shared" si="4"/>
        <v>0</v>
      </c>
      <c r="G172" s="11"/>
      <c r="H172" s="11">
        <f t="shared" si="5"/>
        <v>0</v>
      </c>
    </row>
    <row r="173" spans="2:8" x14ac:dyDescent="0.55000000000000004">
      <c r="B173" s="67"/>
      <c r="C173" s="67"/>
      <c r="D173" s="9" t="s">
        <v>204</v>
      </c>
      <c r="E173" s="11"/>
      <c r="F173" s="11">
        <f t="shared" si="4"/>
        <v>0</v>
      </c>
      <c r="G173" s="11"/>
      <c r="H173" s="11">
        <f t="shared" si="5"/>
        <v>0</v>
      </c>
    </row>
    <row r="174" spans="2:8" x14ac:dyDescent="0.55000000000000004">
      <c r="B174" s="67"/>
      <c r="C174" s="67"/>
      <c r="D174" s="9" t="s">
        <v>20</v>
      </c>
      <c r="E174" s="11">
        <f>+E175</f>
        <v>0</v>
      </c>
      <c r="F174" s="11">
        <f t="shared" si="4"/>
        <v>0</v>
      </c>
      <c r="G174" s="11">
        <f>+G175</f>
        <v>0</v>
      </c>
      <c r="H174" s="11">
        <f t="shared" si="5"/>
        <v>0</v>
      </c>
    </row>
    <row r="175" spans="2:8" x14ac:dyDescent="0.55000000000000004">
      <c r="B175" s="67"/>
      <c r="C175" s="67"/>
      <c r="D175" s="9" t="s">
        <v>141</v>
      </c>
      <c r="E175" s="11">
        <f>+E176+E177</f>
        <v>0</v>
      </c>
      <c r="F175" s="11">
        <f t="shared" si="4"/>
        <v>0</v>
      </c>
      <c r="G175" s="11">
        <f>+G176+G177</f>
        <v>0</v>
      </c>
      <c r="H175" s="11">
        <f t="shared" si="5"/>
        <v>0</v>
      </c>
    </row>
    <row r="176" spans="2:8" x14ac:dyDescent="0.55000000000000004">
      <c r="B176" s="67"/>
      <c r="C176" s="67"/>
      <c r="D176" s="9" t="s">
        <v>205</v>
      </c>
      <c r="E176" s="11"/>
      <c r="F176" s="11">
        <f t="shared" si="4"/>
        <v>0</v>
      </c>
      <c r="G176" s="11"/>
      <c r="H176" s="11">
        <f t="shared" si="5"/>
        <v>0</v>
      </c>
    </row>
    <row r="177" spans="2:8" x14ac:dyDescent="0.55000000000000004">
      <c r="B177" s="67"/>
      <c r="C177" s="67"/>
      <c r="D177" s="9" t="s">
        <v>204</v>
      </c>
      <c r="E177" s="11"/>
      <c r="F177" s="11">
        <f t="shared" si="4"/>
        <v>0</v>
      </c>
      <c r="G177" s="11"/>
      <c r="H177" s="11">
        <f t="shared" si="5"/>
        <v>0</v>
      </c>
    </row>
    <row r="178" spans="2:8" x14ac:dyDescent="0.55000000000000004">
      <c r="B178" s="67"/>
      <c r="C178" s="67"/>
      <c r="D178" s="9" t="s">
        <v>21</v>
      </c>
      <c r="E178" s="11">
        <f>+E179</f>
        <v>0</v>
      </c>
      <c r="F178" s="11">
        <f t="shared" si="4"/>
        <v>0</v>
      </c>
      <c r="G178" s="11">
        <f>+G179</f>
        <v>0</v>
      </c>
      <c r="H178" s="11">
        <f t="shared" si="5"/>
        <v>0</v>
      </c>
    </row>
    <row r="179" spans="2:8" x14ac:dyDescent="0.55000000000000004">
      <c r="B179" s="67"/>
      <c r="C179" s="67"/>
      <c r="D179" s="9" t="s">
        <v>141</v>
      </c>
      <c r="E179" s="11">
        <f>+E180</f>
        <v>0</v>
      </c>
      <c r="F179" s="11">
        <f t="shared" si="4"/>
        <v>0</v>
      </c>
      <c r="G179" s="11">
        <f>+G180</f>
        <v>0</v>
      </c>
      <c r="H179" s="11">
        <f t="shared" si="5"/>
        <v>0</v>
      </c>
    </row>
    <row r="180" spans="2:8" x14ac:dyDescent="0.55000000000000004">
      <c r="B180" s="67"/>
      <c r="C180" s="67"/>
      <c r="D180" s="9" t="s">
        <v>204</v>
      </c>
      <c r="E180" s="11"/>
      <c r="F180" s="11">
        <f t="shared" si="4"/>
        <v>0</v>
      </c>
      <c r="G180" s="11"/>
      <c r="H180" s="11">
        <f t="shared" si="5"/>
        <v>0</v>
      </c>
    </row>
    <row r="181" spans="2:8" x14ac:dyDescent="0.55000000000000004">
      <c r="B181" s="67"/>
      <c r="C181" s="67"/>
      <c r="D181" s="9" t="s">
        <v>22</v>
      </c>
      <c r="E181" s="11">
        <f>+E182</f>
        <v>0</v>
      </c>
      <c r="F181" s="11">
        <f t="shared" si="4"/>
        <v>0</v>
      </c>
      <c r="G181" s="11">
        <f>+G182</f>
        <v>0</v>
      </c>
      <c r="H181" s="11">
        <f t="shared" si="5"/>
        <v>0</v>
      </c>
    </row>
    <row r="182" spans="2:8" x14ac:dyDescent="0.55000000000000004">
      <c r="B182" s="67"/>
      <c r="C182" s="67"/>
      <c r="D182" s="9" t="s">
        <v>206</v>
      </c>
      <c r="E182" s="11"/>
      <c r="F182" s="11">
        <f t="shared" si="4"/>
        <v>0</v>
      </c>
      <c r="G182" s="11"/>
      <c r="H182" s="11">
        <f t="shared" si="5"/>
        <v>0</v>
      </c>
    </row>
    <row r="183" spans="2:8" x14ac:dyDescent="0.55000000000000004">
      <c r="B183" s="67"/>
      <c r="C183" s="67"/>
      <c r="D183" s="9" t="s">
        <v>23</v>
      </c>
      <c r="E183" s="11"/>
      <c r="F183" s="11">
        <f t="shared" si="4"/>
        <v>0</v>
      </c>
      <c r="G183" s="11"/>
      <c r="H183" s="11">
        <f t="shared" si="5"/>
        <v>0</v>
      </c>
    </row>
    <row r="184" spans="2:8" x14ac:dyDescent="0.55000000000000004">
      <c r="B184" s="67"/>
      <c r="C184" s="67"/>
      <c r="D184" s="9" t="s">
        <v>24</v>
      </c>
      <c r="E184" s="11">
        <v>8453564</v>
      </c>
      <c r="F184" s="11">
        <f t="shared" si="4"/>
        <v>8453564</v>
      </c>
      <c r="G184" s="11"/>
      <c r="H184" s="11">
        <f t="shared" si="5"/>
        <v>8453564</v>
      </c>
    </row>
    <row r="185" spans="2:8" x14ac:dyDescent="0.55000000000000004">
      <c r="B185" s="67"/>
      <c r="C185" s="67"/>
      <c r="D185" s="9" t="s">
        <v>25</v>
      </c>
      <c r="E185" s="11"/>
      <c r="F185" s="11">
        <f t="shared" si="4"/>
        <v>0</v>
      </c>
      <c r="G185" s="11"/>
      <c r="H185" s="11">
        <f t="shared" si="5"/>
        <v>0</v>
      </c>
    </row>
    <row r="186" spans="2:8" x14ac:dyDescent="0.55000000000000004">
      <c r="B186" s="67"/>
      <c r="C186" s="67"/>
      <c r="D186" s="9" t="s">
        <v>26</v>
      </c>
      <c r="E186" s="11">
        <f>+E187+E188+E189</f>
        <v>4695030</v>
      </c>
      <c r="F186" s="11">
        <f t="shared" si="4"/>
        <v>4695030</v>
      </c>
      <c r="G186" s="11">
        <f>+G187+G188+G189</f>
        <v>0</v>
      </c>
      <c r="H186" s="11">
        <f t="shared" si="5"/>
        <v>4695030</v>
      </c>
    </row>
    <row r="187" spans="2:8" x14ac:dyDescent="0.55000000000000004">
      <c r="B187" s="67"/>
      <c r="C187" s="67"/>
      <c r="D187" s="9" t="s">
        <v>207</v>
      </c>
      <c r="E187" s="11"/>
      <c r="F187" s="11">
        <f t="shared" si="4"/>
        <v>0</v>
      </c>
      <c r="G187" s="11"/>
      <c r="H187" s="11">
        <f t="shared" si="5"/>
        <v>0</v>
      </c>
    </row>
    <row r="188" spans="2:8" x14ac:dyDescent="0.55000000000000004">
      <c r="B188" s="67"/>
      <c r="C188" s="67"/>
      <c r="D188" s="9" t="s">
        <v>208</v>
      </c>
      <c r="E188" s="11"/>
      <c r="F188" s="11">
        <f t="shared" si="4"/>
        <v>0</v>
      </c>
      <c r="G188" s="11"/>
      <c r="H188" s="11">
        <f t="shared" si="5"/>
        <v>0</v>
      </c>
    </row>
    <row r="189" spans="2:8" x14ac:dyDescent="0.55000000000000004">
      <c r="B189" s="67"/>
      <c r="C189" s="67"/>
      <c r="D189" s="9" t="s">
        <v>209</v>
      </c>
      <c r="E189" s="11">
        <v>4695030</v>
      </c>
      <c r="F189" s="11">
        <f t="shared" si="4"/>
        <v>4695030</v>
      </c>
      <c r="G189" s="11"/>
      <c r="H189" s="11">
        <f t="shared" si="5"/>
        <v>4695030</v>
      </c>
    </row>
    <row r="190" spans="2:8" x14ac:dyDescent="0.55000000000000004">
      <c r="B190" s="67"/>
      <c r="C190" s="67"/>
      <c r="D190" s="9" t="s">
        <v>27</v>
      </c>
      <c r="E190" s="11">
        <f>+E191+E192+E193</f>
        <v>0</v>
      </c>
      <c r="F190" s="11">
        <f t="shared" si="4"/>
        <v>0</v>
      </c>
      <c r="G190" s="11">
        <f>+G191+G192+G193</f>
        <v>0</v>
      </c>
      <c r="H190" s="11">
        <f t="shared" si="5"/>
        <v>0</v>
      </c>
    </row>
    <row r="191" spans="2:8" x14ac:dyDescent="0.55000000000000004">
      <c r="B191" s="67"/>
      <c r="C191" s="67"/>
      <c r="D191" s="9" t="s">
        <v>210</v>
      </c>
      <c r="E191" s="11"/>
      <c r="F191" s="11">
        <f t="shared" si="4"/>
        <v>0</v>
      </c>
      <c r="G191" s="11"/>
      <c r="H191" s="11">
        <f t="shared" si="5"/>
        <v>0</v>
      </c>
    </row>
    <row r="192" spans="2:8" x14ac:dyDescent="0.55000000000000004">
      <c r="B192" s="67"/>
      <c r="C192" s="67"/>
      <c r="D192" s="9" t="s">
        <v>211</v>
      </c>
      <c r="E192" s="11"/>
      <c r="F192" s="11">
        <f t="shared" si="4"/>
        <v>0</v>
      </c>
      <c r="G192" s="11"/>
      <c r="H192" s="11">
        <f t="shared" si="5"/>
        <v>0</v>
      </c>
    </row>
    <row r="193" spans="2:8" x14ac:dyDescent="0.55000000000000004">
      <c r="B193" s="67"/>
      <c r="C193" s="67"/>
      <c r="D193" s="9" t="s">
        <v>212</v>
      </c>
      <c r="E193" s="11"/>
      <c r="F193" s="11">
        <f t="shared" si="4"/>
        <v>0</v>
      </c>
      <c r="G193" s="11"/>
      <c r="H193" s="11">
        <f t="shared" si="5"/>
        <v>0</v>
      </c>
    </row>
    <row r="194" spans="2:8" x14ac:dyDescent="0.55000000000000004">
      <c r="B194" s="67"/>
      <c r="C194" s="68"/>
      <c r="D194" s="13" t="s">
        <v>28</v>
      </c>
      <c r="E194" s="15">
        <f>+E7+E55+E71+E82+E107+E108+E138+E150+E170+E174+E178+E181+E183+E184+E185+E186+E190</f>
        <v>13148594</v>
      </c>
      <c r="F194" s="15">
        <f t="shared" si="4"/>
        <v>13148594</v>
      </c>
      <c r="G194" s="15">
        <f>+G7+G55+G71+G82+G107+G108+G138+G150+G170+G174+G178+G181+G183+G184+G185+G186+G190</f>
        <v>0</v>
      </c>
      <c r="H194" s="15">
        <f t="shared" si="5"/>
        <v>13148594</v>
      </c>
    </row>
    <row r="195" spans="2:8" x14ac:dyDescent="0.55000000000000004">
      <c r="B195" s="67"/>
      <c r="C195" s="66" t="s">
        <v>29</v>
      </c>
      <c r="D195" s="9" t="s">
        <v>30</v>
      </c>
      <c r="E195" s="11">
        <f>+E196+E197+E198+E199+E200+E201+E202+E203</f>
        <v>0</v>
      </c>
      <c r="F195" s="11">
        <f t="shared" si="4"/>
        <v>0</v>
      </c>
      <c r="G195" s="11">
        <f>+G196+G197+G198+G199+G200+G201+G202+G203</f>
        <v>0</v>
      </c>
      <c r="H195" s="11">
        <f t="shared" si="5"/>
        <v>0</v>
      </c>
    </row>
    <row r="196" spans="2:8" x14ac:dyDescent="0.55000000000000004">
      <c r="B196" s="67"/>
      <c r="C196" s="67"/>
      <c r="D196" s="9" t="s">
        <v>213</v>
      </c>
      <c r="E196" s="11"/>
      <c r="F196" s="11">
        <f t="shared" si="4"/>
        <v>0</v>
      </c>
      <c r="G196" s="11"/>
      <c r="H196" s="11">
        <f t="shared" si="5"/>
        <v>0</v>
      </c>
    </row>
    <row r="197" spans="2:8" x14ac:dyDescent="0.55000000000000004">
      <c r="B197" s="67"/>
      <c r="C197" s="67"/>
      <c r="D197" s="9" t="s">
        <v>214</v>
      </c>
      <c r="E197" s="11"/>
      <c r="F197" s="11">
        <f t="shared" si="4"/>
        <v>0</v>
      </c>
      <c r="G197" s="11"/>
      <c r="H197" s="11">
        <f t="shared" si="5"/>
        <v>0</v>
      </c>
    </row>
    <row r="198" spans="2:8" x14ac:dyDescent="0.55000000000000004">
      <c r="B198" s="67"/>
      <c r="C198" s="67"/>
      <c r="D198" s="9" t="s">
        <v>215</v>
      </c>
      <c r="E198" s="11"/>
      <c r="F198" s="11">
        <f t="shared" si="4"/>
        <v>0</v>
      </c>
      <c r="G198" s="11"/>
      <c r="H198" s="11">
        <f t="shared" si="5"/>
        <v>0</v>
      </c>
    </row>
    <row r="199" spans="2:8" x14ac:dyDescent="0.55000000000000004">
      <c r="B199" s="67"/>
      <c r="C199" s="67"/>
      <c r="D199" s="9" t="s">
        <v>216</v>
      </c>
      <c r="E199" s="11"/>
      <c r="F199" s="11">
        <f t="shared" si="4"/>
        <v>0</v>
      </c>
      <c r="G199" s="11"/>
      <c r="H199" s="11">
        <f t="shared" si="5"/>
        <v>0</v>
      </c>
    </row>
    <row r="200" spans="2:8" x14ac:dyDescent="0.55000000000000004">
      <c r="B200" s="67"/>
      <c r="C200" s="67"/>
      <c r="D200" s="9" t="s">
        <v>217</v>
      </c>
      <c r="E200" s="11"/>
      <c r="F200" s="11">
        <f t="shared" ref="F200:F263" si="6">+E200</f>
        <v>0</v>
      </c>
      <c r="G200" s="11"/>
      <c r="H200" s="11">
        <f t="shared" ref="H200:H263" si="7">F200-ABS(G200)</f>
        <v>0</v>
      </c>
    </row>
    <row r="201" spans="2:8" x14ac:dyDescent="0.55000000000000004">
      <c r="B201" s="67"/>
      <c r="C201" s="67"/>
      <c r="D201" s="9" t="s">
        <v>218</v>
      </c>
      <c r="E201" s="11"/>
      <c r="F201" s="11">
        <f t="shared" si="6"/>
        <v>0</v>
      </c>
      <c r="G201" s="11"/>
      <c r="H201" s="11">
        <f t="shared" si="7"/>
        <v>0</v>
      </c>
    </row>
    <row r="202" spans="2:8" x14ac:dyDescent="0.55000000000000004">
      <c r="B202" s="67"/>
      <c r="C202" s="67"/>
      <c r="D202" s="9" t="s">
        <v>219</v>
      </c>
      <c r="E202" s="11"/>
      <c r="F202" s="11">
        <f t="shared" si="6"/>
        <v>0</v>
      </c>
      <c r="G202" s="11"/>
      <c r="H202" s="11">
        <f t="shared" si="7"/>
        <v>0</v>
      </c>
    </row>
    <row r="203" spans="2:8" x14ac:dyDescent="0.55000000000000004">
      <c r="B203" s="67"/>
      <c r="C203" s="67"/>
      <c r="D203" s="9" t="s">
        <v>220</v>
      </c>
      <c r="E203" s="11"/>
      <c r="F203" s="11">
        <f t="shared" si="6"/>
        <v>0</v>
      </c>
      <c r="G203" s="11"/>
      <c r="H203" s="11">
        <f t="shared" si="7"/>
        <v>0</v>
      </c>
    </row>
    <row r="204" spans="2:8" x14ac:dyDescent="0.55000000000000004">
      <c r="B204" s="67"/>
      <c r="C204" s="67"/>
      <c r="D204" s="9" t="s">
        <v>31</v>
      </c>
      <c r="E204" s="11">
        <f>+E205+E206+E207+E208+E209+E210+E211+E212+E213+E214+E215+E216+E217+E218+E219+E220+E221+E222+E223+E224+E225+E226+E227+E228+E229+E230+E231+E232</f>
        <v>1371878</v>
      </c>
      <c r="F204" s="11">
        <f t="shared" si="6"/>
        <v>1371878</v>
      </c>
      <c r="G204" s="11">
        <f>+G205+G206+G207+G208+G209+G210+G211+G212+G213+G214+G215+G216+G217+G218+G219+G220+G221+G222+G223+G224+G225+G226+G227+G228+G229+G230+G231+G232</f>
        <v>0</v>
      </c>
      <c r="H204" s="11">
        <f t="shared" si="7"/>
        <v>1371878</v>
      </c>
    </row>
    <row r="205" spans="2:8" x14ac:dyDescent="0.55000000000000004">
      <c r="B205" s="67"/>
      <c r="C205" s="67"/>
      <c r="D205" s="9" t="s">
        <v>221</v>
      </c>
      <c r="E205" s="11"/>
      <c r="F205" s="11">
        <f t="shared" si="6"/>
        <v>0</v>
      </c>
      <c r="G205" s="11"/>
      <c r="H205" s="11">
        <f t="shared" si="7"/>
        <v>0</v>
      </c>
    </row>
    <row r="206" spans="2:8" x14ac:dyDescent="0.55000000000000004">
      <c r="B206" s="67"/>
      <c r="C206" s="67"/>
      <c r="D206" s="9" t="s">
        <v>222</v>
      </c>
      <c r="E206" s="11"/>
      <c r="F206" s="11">
        <f t="shared" si="6"/>
        <v>0</v>
      </c>
      <c r="G206" s="11"/>
      <c r="H206" s="11">
        <f t="shared" si="7"/>
        <v>0</v>
      </c>
    </row>
    <row r="207" spans="2:8" x14ac:dyDescent="0.55000000000000004">
      <c r="B207" s="67"/>
      <c r="C207" s="67"/>
      <c r="D207" s="9" t="s">
        <v>223</v>
      </c>
      <c r="E207" s="11"/>
      <c r="F207" s="11">
        <f t="shared" si="6"/>
        <v>0</v>
      </c>
      <c r="G207" s="11"/>
      <c r="H207" s="11">
        <f t="shared" si="7"/>
        <v>0</v>
      </c>
    </row>
    <row r="208" spans="2:8" x14ac:dyDescent="0.55000000000000004">
      <c r="B208" s="67"/>
      <c r="C208" s="67"/>
      <c r="D208" s="9" t="s">
        <v>224</v>
      </c>
      <c r="E208" s="11"/>
      <c r="F208" s="11">
        <f t="shared" si="6"/>
        <v>0</v>
      </c>
      <c r="G208" s="11"/>
      <c r="H208" s="11">
        <f t="shared" si="7"/>
        <v>0</v>
      </c>
    </row>
    <row r="209" spans="2:8" x14ac:dyDescent="0.55000000000000004">
      <c r="B209" s="67"/>
      <c r="C209" s="67"/>
      <c r="D209" s="9" t="s">
        <v>225</v>
      </c>
      <c r="E209" s="11"/>
      <c r="F209" s="11">
        <f t="shared" si="6"/>
        <v>0</v>
      </c>
      <c r="G209" s="11"/>
      <c r="H209" s="11">
        <f t="shared" si="7"/>
        <v>0</v>
      </c>
    </row>
    <row r="210" spans="2:8" x14ac:dyDescent="0.55000000000000004">
      <c r="B210" s="67"/>
      <c r="C210" s="67"/>
      <c r="D210" s="9" t="s">
        <v>226</v>
      </c>
      <c r="E210" s="11"/>
      <c r="F210" s="11">
        <f t="shared" si="6"/>
        <v>0</v>
      </c>
      <c r="G210" s="11"/>
      <c r="H210" s="11">
        <f t="shared" si="7"/>
        <v>0</v>
      </c>
    </row>
    <row r="211" spans="2:8" x14ac:dyDescent="0.55000000000000004">
      <c r="B211" s="67"/>
      <c r="C211" s="67"/>
      <c r="D211" s="9" t="s">
        <v>227</v>
      </c>
      <c r="E211" s="11"/>
      <c r="F211" s="11">
        <f t="shared" si="6"/>
        <v>0</v>
      </c>
      <c r="G211" s="11"/>
      <c r="H211" s="11">
        <f t="shared" si="7"/>
        <v>0</v>
      </c>
    </row>
    <row r="212" spans="2:8" x14ac:dyDescent="0.55000000000000004">
      <c r="B212" s="67"/>
      <c r="C212" s="67"/>
      <c r="D212" s="9" t="s">
        <v>228</v>
      </c>
      <c r="E212" s="11"/>
      <c r="F212" s="11">
        <f t="shared" si="6"/>
        <v>0</v>
      </c>
      <c r="G212" s="11"/>
      <c r="H212" s="11">
        <f t="shared" si="7"/>
        <v>0</v>
      </c>
    </row>
    <row r="213" spans="2:8" x14ac:dyDescent="0.55000000000000004">
      <c r="B213" s="67"/>
      <c r="C213" s="67"/>
      <c r="D213" s="9" t="s">
        <v>229</v>
      </c>
      <c r="E213" s="11"/>
      <c r="F213" s="11">
        <f t="shared" si="6"/>
        <v>0</v>
      </c>
      <c r="G213" s="11"/>
      <c r="H213" s="11">
        <f t="shared" si="7"/>
        <v>0</v>
      </c>
    </row>
    <row r="214" spans="2:8" x14ac:dyDescent="0.55000000000000004">
      <c r="B214" s="67"/>
      <c r="C214" s="67"/>
      <c r="D214" s="9" t="s">
        <v>230</v>
      </c>
      <c r="E214" s="11"/>
      <c r="F214" s="11">
        <f t="shared" si="6"/>
        <v>0</v>
      </c>
      <c r="G214" s="11"/>
      <c r="H214" s="11">
        <f t="shared" si="7"/>
        <v>0</v>
      </c>
    </row>
    <row r="215" spans="2:8" x14ac:dyDescent="0.55000000000000004">
      <c r="B215" s="67"/>
      <c r="C215" s="67"/>
      <c r="D215" s="9" t="s">
        <v>231</v>
      </c>
      <c r="E215" s="11"/>
      <c r="F215" s="11">
        <f t="shared" si="6"/>
        <v>0</v>
      </c>
      <c r="G215" s="11"/>
      <c r="H215" s="11">
        <f t="shared" si="7"/>
        <v>0</v>
      </c>
    </row>
    <row r="216" spans="2:8" x14ac:dyDescent="0.55000000000000004">
      <c r="B216" s="67"/>
      <c r="C216" s="67"/>
      <c r="D216" s="9" t="s">
        <v>232</v>
      </c>
      <c r="E216" s="11"/>
      <c r="F216" s="11">
        <f t="shared" si="6"/>
        <v>0</v>
      </c>
      <c r="G216" s="11"/>
      <c r="H216" s="11">
        <f t="shared" si="7"/>
        <v>0</v>
      </c>
    </row>
    <row r="217" spans="2:8" x14ac:dyDescent="0.55000000000000004">
      <c r="B217" s="67"/>
      <c r="C217" s="67"/>
      <c r="D217" s="9" t="s">
        <v>233</v>
      </c>
      <c r="E217" s="11"/>
      <c r="F217" s="11">
        <f t="shared" si="6"/>
        <v>0</v>
      </c>
      <c r="G217" s="11"/>
      <c r="H217" s="11">
        <f t="shared" si="7"/>
        <v>0</v>
      </c>
    </row>
    <row r="218" spans="2:8" x14ac:dyDescent="0.55000000000000004">
      <c r="B218" s="67"/>
      <c r="C218" s="67"/>
      <c r="D218" s="9" t="s">
        <v>234</v>
      </c>
      <c r="E218" s="11"/>
      <c r="F218" s="11">
        <f t="shared" si="6"/>
        <v>0</v>
      </c>
      <c r="G218" s="11"/>
      <c r="H218" s="11">
        <f t="shared" si="7"/>
        <v>0</v>
      </c>
    </row>
    <row r="219" spans="2:8" x14ac:dyDescent="0.55000000000000004">
      <c r="B219" s="67"/>
      <c r="C219" s="67"/>
      <c r="D219" s="9" t="s">
        <v>235</v>
      </c>
      <c r="E219" s="11"/>
      <c r="F219" s="11">
        <f t="shared" si="6"/>
        <v>0</v>
      </c>
      <c r="G219" s="11"/>
      <c r="H219" s="11">
        <f t="shared" si="7"/>
        <v>0</v>
      </c>
    </row>
    <row r="220" spans="2:8" x14ac:dyDescent="0.55000000000000004">
      <c r="B220" s="67"/>
      <c r="C220" s="67"/>
      <c r="D220" s="9" t="s">
        <v>236</v>
      </c>
      <c r="E220" s="11"/>
      <c r="F220" s="11">
        <f t="shared" si="6"/>
        <v>0</v>
      </c>
      <c r="G220" s="11"/>
      <c r="H220" s="11">
        <f t="shared" si="7"/>
        <v>0</v>
      </c>
    </row>
    <row r="221" spans="2:8" x14ac:dyDescent="0.55000000000000004">
      <c r="B221" s="67"/>
      <c r="C221" s="67"/>
      <c r="D221" s="9" t="s">
        <v>237</v>
      </c>
      <c r="E221" s="11"/>
      <c r="F221" s="11">
        <f t="shared" si="6"/>
        <v>0</v>
      </c>
      <c r="G221" s="11"/>
      <c r="H221" s="11">
        <f t="shared" si="7"/>
        <v>0</v>
      </c>
    </row>
    <row r="222" spans="2:8" x14ac:dyDescent="0.55000000000000004">
      <c r="B222" s="67"/>
      <c r="C222" s="67"/>
      <c r="D222" s="9" t="s">
        <v>238</v>
      </c>
      <c r="E222" s="11"/>
      <c r="F222" s="11">
        <f t="shared" si="6"/>
        <v>0</v>
      </c>
      <c r="G222" s="11"/>
      <c r="H222" s="11">
        <f t="shared" si="7"/>
        <v>0</v>
      </c>
    </row>
    <row r="223" spans="2:8" x14ac:dyDescent="0.55000000000000004">
      <c r="B223" s="67"/>
      <c r="C223" s="67"/>
      <c r="D223" s="9" t="s">
        <v>239</v>
      </c>
      <c r="E223" s="11"/>
      <c r="F223" s="11">
        <f t="shared" si="6"/>
        <v>0</v>
      </c>
      <c r="G223" s="11"/>
      <c r="H223" s="11">
        <f t="shared" si="7"/>
        <v>0</v>
      </c>
    </row>
    <row r="224" spans="2:8" x14ac:dyDescent="0.55000000000000004">
      <c r="B224" s="67"/>
      <c r="C224" s="67"/>
      <c r="D224" s="9" t="s">
        <v>240</v>
      </c>
      <c r="E224" s="11"/>
      <c r="F224" s="11">
        <f t="shared" si="6"/>
        <v>0</v>
      </c>
      <c r="G224" s="11"/>
      <c r="H224" s="11">
        <f t="shared" si="7"/>
        <v>0</v>
      </c>
    </row>
    <row r="225" spans="2:8" x14ac:dyDescent="0.55000000000000004">
      <c r="B225" s="67"/>
      <c r="C225" s="67"/>
      <c r="D225" s="9" t="s">
        <v>241</v>
      </c>
      <c r="E225" s="11"/>
      <c r="F225" s="11">
        <f t="shared" si="6"/>
        <v>0</v>
      </c>
      <c r="G225" s="11"/>
      <c r="H225" s="11">
        <f t="shared" si="7"/>
        <v>0</v>
      </c>
    </row>
    <row r="226" spans="2:8" x14ac:dyDescent="0.55000000000000004">
      <c r="B226" s="67"/>
      <c r="C226" s="67"/>
      <c r="D226" s="9" t="s">
        <v>242</v>
      </c>
      <c r="E226" s="11"/>
      <c r="F226" s="11">
        <f t="shared" si="6"/>
        <v>0</v>
      </c>
      <c r="G226" s="11"/>
      <c r="H226" s="11">
        <f t="shared" si="7"/>
        <v>0</v>
      </c>
    </row>
    <row r="227" spans="2:8" x14ac:dyDescent="0.55000000000000004">
      <c r="B227" s="67"/>
      <c r="C227" s="67"/>
      <c r="D227" s="9" t="s">
        <v>243</v>
      </c>
      <c r="E227" s="11"/>
      <c r="F227" s="11">
        <f t="shared" si="6"/>
        <v>0</v>
      </c>
      <c r="G227" s="11"/>
      <c r="H227" s="11">
        <f t="shared" si="7"/>
        <v>0</v>
      </c>
    </row>
    <row r="228" spans="2:8" x14ac:dyDescent="0.55000000000000004">
      <c r="B228" s="67"/>
      <c r="C228" s="67"/>
      <c r="D228" s="9" t="s">
        <v>244</v>
      </c>
      <c r="E228" s="11">
        <v>1371878</v>
      </c>
      <c r="F228" s="11">
        <f t="shared" si="6"/>
        <v>1371878</v>
      </c>
      <c r="G228" s="11"/>
      <c r="H228" s="11">
        <f t="shared" si="7"/>
        <v>1371878</v>
      </c>
    </row>
    <row r="229" spans="2:8" x14ac:dyDescent="0.55000000000000004">
      <c r="B229" s="67"/>
      <c r="C229" s="67"/>
      <c r="D229" s="9" t="s">
        <v>245</v>
      </c>
      <c r="E229" s="11"/>
      <c r="F229" s="11">
        <f t="shared" si="6"/>
        <v>0</v>
      </c>
      <c r="G229" s="11"/>
      <c r="H229" s="11">
        <f t="shared" si="7"/>
        <v>0</v>
      </c>
    </row>
    <row r="230" spans="2:8" x14ac:dyDescent="0.55000000000000004">
      <c r="B230" s="67"/>
      <c r="C230" s="67"/>
      <c r="D230" s="9" t="s">
        <v>246</v>
      </c>
      <c r="E230" s="11"/>
      <c r="F230" s="11">
        <f t="shared" si="6"/>
        <v>0</v>
      </c>
      <c r="G230" s="11"/>
      <c r="H230" s="11">
        <f t="shared" si="7"/>
        <v>0</v>
      </c>
    </row>
    <row r="231" spans="2:8" x14ac:dyDescent="0.55000000000000004">
      <c r="B231" s="67"/>
      <c r="C231" s="67"/>
      <c r="D231" s="9" t="s">
        <v>247</v>
      </c>
      <c r="E231" s="11"/>
      <c r="F231" s="11">
        <f t="shared" si="6"/>
        <v>0</v>
      </c>
      <c r="G231" s="11"/>
      <c r="H231" s="11">
        <f t="shared" si="7"/>
        <v>0</v>
      </c>
    </row>
    <row r="232" spans="2:8" x14ac:dyDescent="0.55000000000000004">
      <c r="B232" s="67"/>
      <c r="C232" s="67"/>
      <c r="D232" s="9" t="s">
        <v>248</v>
      </c>
      <c r="E232" s="11"/>
      <c r="F232" s="11">
        <f t="shared" si="6"/>
        <v>0</v>
      </c>
      <c r="G232" s="11"/>
      <c r="H232" s="11">
        <f t="shared" si="7"/>
        <v>0</v>
      </c>
    </row>
    <row r="233" spans="2:8" x14ac:dyDescent="0.55000000000000004">
      <c r="B233" s="67"/>
      <c r="C233" s="67"/>
      <c r="D233" s="9" t="s">
        <v>32</v>
      </c>
      <c r="E233" s="11">
        <f>+E234+E235+E236+E237+E238+E239+E240+E241+E242+E243+E244+E245+E246+E247+E248+E249+E250+E251+E252+E253+E254+E255</f>
        <v>3898697</v>
      </c>
      <c r="F233" s="11">
        <f t="shared" si="6"/>
        <v>3898697</v>
      </c>
      <c r="G233" s="11">
        <f>+G234+G235+G236+G237+G238+G239+G240+G241+G242+G243+G244+G245+G246+G247+G248+G249+G250+G251+G252+G253+G254+G255</f>
        <v>0</v>
      </c>
      <c r="H233" s="11">
        <f t="shared" si="7"/>
        <v>3898697</v>
      </c>
    </row>
    <row r="234" spans="2:8" x14ac:dyDescent="0.55000000000000004">
      <c r="B234" s="67"/>
      <c r="C234" s="67"/>
      <c r="D234" s="9" t="s">
        <v>249</v>
      </c>
      <c r="E234" s="11"/>
      <c r="F234" s="11">
        <f t="shared" si="6"/>
        <v>0</v>
      </c>
      <c r="G234" s="11"/>
      <c r="H234" s="11">
        <f t="shared" si="7"/>
        <v>0</v>
      </c>
    </row>
    <row r="235" spans="2:8" x14ac:dyDescent="0.55000000000000004">
      <c r="B235" s="67"/>
      <c r="C235" s="67"/>
      <c r="D235" s="9" t="s">
        <v>250</v>
      </c>
      <c r="E235" s="11"/>
      <c r="F235" s="11">
        <f t="shared" si="6"/>
        <v>0</v>
      </c>
      <c r="G235" s="11"/>
      <c r="H235" s="11">
        <f t="shared" si="7"/>
        <v>0</v>
      </c>
    </row>
    <row r="236" spans="2:8" x14ac:dyDescent="0.55000000000000004">
      <c r="B236" s="67"/>
      <c r="C236" s="67"/>
      <c r="D236" s="9" t="s">
        <v>251</v>
      </c>
      <c r="E236" s="11">
        <v>393040</v>
      </c>
      <c r="F236" s="11">
        <f t="shared" si="6"/>
        <v>393040</v>
      </c>
      <c r="G236" s="11"/>
      <c r="H236" s="11">
        <f t="shared" si="7"/>
        <v>393040</v>
      </c>
    </row>
    <row r="237" spans="2:8" x14ac:dyDescent="0.55000000000000004">
      <c r="B237" s="67"/>
      <c r="C237" s="67"/>
      <c r="D237" s="9" t="s">
        <v>252</v>
      </c>
      <c r="E237" s="11"/>
      <c r="F237" s="11">
        <f t="shared" si="6"/>
        <v>0</v>
      </c>
      <c r="G237" s="11"/>
      <c r="H237" s="11">
        <f t="shared" si="7"/>
        <v>0</v>
      </c>
    </row>
    <row r="238" spans="2:8" x14ac:dyDescent="0.55000000000000004">
      <c r="B238" s="67"/>
      <c r="C238" s="67"/>
      <c r="D238" s="9" t="s">
        <v>253</v>
      </c>
      <c r="E238" s="11"/>
      <c r="F238" s="11">
        <f t="shared" si="6"/>
        <v>0</v>
      </c>
      <c r="G238" s="11"/>
      <c r="H238" s="11">
        <f t="shared" si="7"/>
        <v>0</v>
      </c>
    </row>
    <row r="239" spans="2:8" x14ac:dyDescent="0.55000000000000004">
      <c r="B239" s="67"/>
      <c r="C239" s="67"/>
      <c r="D239" s="9" t="s">
        <v>254</v>
      </c>
      <c r="E239" s="11"/>
      <c r="F239" s="11">
        <f t="shared" si="6"/>
        <v>0</v>
      </c>
      <c r="G239" s="11"/>
      <c r="H239" s="11">
        <f t="shared" si="7"/>
        <v>0</v>
      </c>
    </row>
    <row r="240" spans="2:8" x14ac:dyDescent="0.55000000000000004">
      <c r="B240" s="67"/>
      <c r="C240" s="67"/>
      <c r="D240" s="9" t="s">
        <v>232</v>
      </c>
      <c r="E240" s="11"/>
      <c r="F240" s="11">
        <f t="shared" si="6"/>
        <v>0</v>
      </c>
      <c r="G240" s="11"/>
      <c r="H240" s="11">
        <f t="shared" si="7"/>
        <v>0</v>
      </c>
    </row>
    <row r="241" spans="2:8" x14ac:dyDescent="0.55000000000000004">
      <c r="B241" s="67"/>
      <c r="C241" s="67"/>
      <c r="D241" s="9" t="s">
        <v>233</v>
      </c>
      <c r="E241" s="11"/>
      <c r="F241" s="11">
        <f t="shared" si="6"/>
        <v>0</v>
      </c>
      <c r="G241" s="11"/>
      <c r="H241" s="11">
        <f t="shared" si="7"/>
        <v>0</v>
      </c>
    </row>
    <row r="242" spans="2:8" x14ac:dyDescent="0.55000000000000004">
      <c r="B242" s="67"/>
      <c r="C242" s="67"/>
      <c r="D242" s="9" t="s">
        <v>239</v>
      </c>
      <c r="E242" s="11"/>
      <c r="F242" s="11">
        <f t="shared" si="6"/>
        <v>0</v>
      </c>
      <c r="G242" s="11"/>
      <c r="H242" s="11">
        <f t="shared" si="7"/>
        <v>0</v>
      </c>
    </row>
    <row r="243" spans="2:8" x14ac:dyDescent="0.55000000000000004">
      <c r="B243" s="67"/>
      <c r="C243" s="67"/>
      <c r="D243" s="9" t="s">
        <v>255</v>
      </c>
      <c r="E243" s="11"/>
      <c r="F243" s="11">
        <f t="shared" si="6"/>
        <v>0</v>
      </c>
      <c r="G243" s="11"/>
      <c r="H243" s="11">
        <f t="shared" si="7"/>
        <v>0</v>
      </c>
    </row>
    <row r="244" spans="2:8" x14ac:dyDescent="0.55000000000000004">
      <c r="B244" s="67"/>
      <c r="C244" s="67"/>
      <c r="D244" s="9" t="s">
        <v>256</v>
      </c>
      <c r="E244" s="11">
        <v>980665</v>
      </c>
      <c r="F244" s="11">
        <f t="shared" si="6"/>
        <v>980665</v>
      </c>
      <c r="G244" s="11"/>
      <c r="H244" s="11">
        <f t="shared" si="7"/>
        <v>980665</v>
      </c>
    </row>
    <row r="245" spans="2:8" x14ac:dyDescent="0.55000000000000004">
      <c r="B245" s="67"/>
      <c r="C245" s="67"/>
      <c r="D245" s="9" t="s">
        <v>257</v>
      </c>
      <c r="E245" s="11"/>
      <c r="F245" s="11">
        <f t="shared" si="6"/>
        <v>0</v>
      </c>
      <c r="G245" s="11"/>
      <c r="H245" s="11">
        <f t="shared" si="7"/>
        <v>0</v>
      </c>
    </row>
    <row r="246" spans="2:8" x14ac:dyDescent="0.55000000000000004">
      <c r="B246" s="67"/>
      <c r="C246" s="67"/>
      <c r="D246" s="9" t="s">
        <v>258</v>
      </c>
      <c r="E246" s="11">
        <v>2016640</v>
      </c>
      <c r="F246" s="11">
        <f t="shared" si="6"/>
        <v>2016640</v>
      </c>
      <c r="G246" s="11"/>
      <c r="H246" s="11">
        <f t="shared" si="7"/>
        <v>2016640</v>
      </c>
    </row>
    <row r="247" spans="2:8" x14ac:dyDescent="0.55000000000000004">
      <c r="B247" s="67"/>
      <c r="C247" s="67"/>
      <c r="D247" s="9" t="s">
        <v>259</v>
      </c>
      <c r="E247" s="11"/>
      <c r="F247" s="11">
        <f t="shared" si="6"/>
        <v>0</v>
      </c>
      <c r="G247" s="11"/>
      <c r="H247" s="11">
        <f t="shared" si="7"/>
        <v>0</v>
      </c>
    </row>
    <row r="248" spans="2:8" x14ac:dyDescent="0.55000000000000004">
      <c r="B248" s="67"/>
      <c r="C248" s="67"/>
      <c r="D248" s="9" t="s">
        <v>235</v>
      </c>
      <c r="E248" s="11"/>
      <c r="F248" s="11">
        <f t="shared" si="6"/>
        <v>0</v>
      </c>
      <c r="G248" s="11"/>
      <c r="H248" s="11">
        <f t="shared" si="7"/>
        <v>0</v>
      </c>
    </row>
    <row r="249" spans="2:8" x14ac:dyDescent="0.55000000000000004">
      <c r="B249" s="67"/>
      <c r="C249" s="67"/>
      <c r="D249" s="9" t="s">
        <v>236</v>
      </c>
      <c r="E249" s="11">
        <v>195061</v>
      </c>
      <c r="F249" s="11">
        <f t="shared" si="6"/>
        <v>195061</v>
      </c>
      <c r="G249" s="11"/>
      <c r="H249" s="11">
        <f t="shared" si="7"/>
        <v>195061</v>
      </c>
    </row>
    <row r="250" spans="2:8" x14ac:dyDescent="0.55000000000000004">
      <c r="B250" s="67"/>
      <c r="C250" s="67"/>
      <c r="D250" s="9" t="s">
        <v>260</v>
      </c>
      <c r="E250" s="11">
        <v>146166</v>
      </c>
      <c r="F250" s="11">
        <f t="shared" si="6"/>
        <v>146166</v>
      </c>
      <c r="G250" s="11"/>
      <c r="H250" s="11">
        <f t="shared" si="7"/>
        <v>146166</v>
      </c>
    </row>
    <row r="251" spans="2:8" x14ac:dyDescent="0.55000000000000004">
      <c r="B251" s="67"/>
      <c r="C251" s="67"/>
      <c r="D251" s="9" t="s">
        <v>261</v>
      </c>
      <c r="E251" s="11"/>
      <c r="F251" s="11">
        <f t="shared" si="6"/>
        <v>0</v>
      </c>
      <c r="G251" s="11"/>
      <c r="H251" s="11">
        <f t="shared" si="7"/>
        <v>0</v>
      </c>
    </row>
    <row r="252" spans="2:8" x14ac:dyDescent="0.55000000000000004">
      <c r="B252" s="67"/>
      <c r="C252" s="67"/>
      <c r="D252" s="9" t="s">
        <v>262</v>
      </c>
      <c r="E252" s="11"/>
      <c r="F252" s="11">
        <f t="shared" si="6"/>
        <v>0</v>
      </c>
      <c r="G252" s="11"/>
      <c r="H252" s="11">
        <f t="shared" si="7"/>
        <v>0</v>
      </c>
    </row>
    <row r="253" spans="2:8" x14ac:dyDescent="0.55000000000000004">
      <c r="B253" s="67"/>
      <c r="C253" s="67"/>
      <c r="D253" s="9" t="s">
        <v>263</v>
      </c>
      <c r="E253" s="11"/>
      <c r="F253" s="11">
        <f t="shared" si="6"/>
        <v>0</v>
      </c>
      <c r="G253" s="11"/>
      <c r="H253" s="11">
        <f t="shared" si="7"/>
        <v>0</v>
      </c>
    </row>
    <row r="254" spans="2:8" x14ac:dyDescent="0.55000000000000004">
      <c r="B254" s="67"/>
      <c r="C254" s="67"/>
      <c r="D254" s="9" t="s">
        <v>264</v>
      </c>
      <c r="E254" s="11"/>
      <c r="F254" s="11">
        <f t="shared" si="6"/>
        <v>0</v>
      </c>
      <c r="G254" s="11"/>
      <c r="H254" s="11">
        <f t="shared" si="7"/>
        <v>0</v>
      </c>
    </row>
    <row r="255" spans="2:8" x14ac:dyDescent="0.55000000000000004">
      <c r="B255" s="67"/>
      <c r="C255" s="67"/>
      <c r="D255" s="9" t="s">
        <v>248</v>
      </c>
      <c r="E255" s="11">
        <v>167125</v>
      </c>
      <c r="F255" s="11">
        <f t="shared" si="6"/>
        <v>167125</v>
      </c>
      <c r="G255" s="11"/>
      <c r="H255" s="11">
        <f t="shared" si="7"/>
        <v>167125</v>
      </c>
    </row>
    <row r="256" spans="2:8" x14ac:dyDescent="0.55000000000000004">
      <c r="B256" s="67"/>
      <c r="C256" s="67"/>
      <c r="D256" s="9" t="s">
        <v>33</v>
      </c>
      <c r="E256" s="11">
        <f>+E257+E260</f>
        <v>0</v>
      </c>
      <c r="F256" s="11">
        <f t="shared" si="6"/>
        <v>0</v>
      </c>
      <c r="G256" s="11">
        <f>+G257+G260</f>
        <v>0</v>
      </c>
      <c r="H256" s="11">
        <f t="shared" si="7"/>
        <v>0</v>
      </c>
    </row>
    <row r="257" spans="2:8" x14ac:dyDescent="0.55000000000000004">
      <c r="B257" s="67"/>
      <c r="C257" s="67"/>
      <c r="D257" s="9" t="s">
        <v>265</v>
      </c>
      <c r="E257" s="11">
        <f>+E258+E259</f>
        <v>0</v>
      </c>
      <c r="F257" s="11">
        <f t="shared" si="6"/>
        <v>0</v>
      </c>
      <c r="G257" s="11">
        <f>+G258+G259</f>
        <v>0</v>
      </c>
      <c r="H257" s="11">
        <f t="shared" si="7"/>
        <v>0</v>
      </c>
    </row>
    <row r="258" spans="2:8" x14ac:dyDescent="0.55000000000000004">
      <c r="B258" s="67"/>
      <c r="C258" s="67"/>
      <c r="D258" s="9" t="s">
        <v>266</v>
      </c>
      <c r="E258" s="11"/>
      <c r="F258" s="11">
        <f t="shared" si="6"/>
        <v>0</v>
      </c>
      <c r="G258" s="11"/>
      <c r="H258" s="11">
        <f t="shared" si="7"/>
        <v>0</v>
      </c>
    </row>
    <row r="259" spans="2:8" x14ac:dyDescent="0.55000000000000004">
      <c r="B259" s="67"/>
      <c r="C259" s="67"/>
      <c r="D259" s="9" t="s">
        <v>267</v>
      </c>
      <c r="E259" s="11"/>
      <c r="F259" s="11">
        <f t="shared" si="6"/>
        <v>0</v>
      </c>
      <c r="G259" s="11"/>
      <c r="H259" s="11">
        <f t="shared" si="7"/>
        <v>0</v>
      </c>
    </row>
    <row r="260" spans="2:8" x14ac:dyDescent="0.55000000000000004">
      <c r="B260" s="67"/>
      <c r="C260" s="67"/>
      <c r="D260" s="9" t="s">
        <v>268</v>
      </c>
      <c r="E260" s="11"/>
      <c r="F260" s="11">
        <f t="shared" si="6"/>
        <v>0</v>
      </c>
      <c r="G260" s="11"/>
      <c r="H260" s="11">
        <f t="shared" si="7"/>
        <v>0</v>
      </c>
    </row>
    <row r="261" spans="2:8" x14ac:dyDescent="0.55000000000000004">
      <c r="B261" s="67"/>
      <c r="C261" s="67"/>
      <c r="D261" s="9" t="s">
        <v>34</v>
      </c>
      <c r="E261" s="11"/>
      <c r="F261" s="11">
        <f t="shared" si="6"/>
        <v>0</v>
      </c>
      <c r="G261" s="11"/>
      <c r="H261" s="11">
        <f t="shared" si="7"/>
        <v>0</v>
      </c>
    </row>
    <row r="262" spans="2:8" x14ac:dyDescent="0.55000000000000004">
      <c r="B262" s="67"/>
      <c r="C262" s="67"/>
      <c r="D262" s="9" t="s">
        <v>35</v>
      </c>
      <c r="E262" s="11"/>
      <c r="F262" s="11">
        <f t="shared" si="6"/>
        <v>0</v>
      </c>
      <c r="G262" s="11"/>
      <c r="H262" s="11">
        <f t="shared" si="7"/>
        <v>0</v>
      </c>
    </row>
    <row r="263" spans="2:8" x14ac:dyDescent="0.55000000000000004">
      <c r="B263" s="67"/>
      <c r="C263" s="67"/>
      <c r="D263" s="9" t="s">
        <v>36</v>
      </c>
      <c r="E263" s="11"/>
      <c r="F263" s="11">
        <f t="shared" si="6"/>
        <v>0</v>
      </c>
      <c r="G263" s="11"/>
      <c r="H263" s="11">
        <f t="shared" si="7"/>
        <v>0</v>
      </c>
    </row>
    <row r="264" spans="2:8" x14ac:dyDescent="0.55000000000000004">
      <c r="B264" s="67"/>
      <c r="C264" s="67"/>
      <c r="D264" s="9" t="s">
        <v>37</v>
      </c>
      <c r="E264" s="11">
        <f>+E265+E266</f>
        <v>0</v>
      </c>
      <c r="F264" s="11">
        <f t="shared" ref="F264:F327" si="8">+E264</f>
        <v>0</v>
      </c>
      <c r="G264" s="11">
        <f>+G265+G266</f>
        <v>0</v>
      </c>
      <c r="H264" s="11">
        <f t="shared" ref="H264:H327" si="9">F264-ABS(G264)</f>
        <v>0</v>
      </c>
    </row>
    <row r="265" spans="2:8" x14ac:dyDescent="0.55000000000000004">
      <c r="B265" s="67"/>
      <c r="C265" s="67"/>
      <c r="D265" s="9" t="s">
        <v>269</v>
      </c>
      <c r="E265" s="11"/>
      <c r="F265" s="11">
        <f t="shared" si="8"/>
        <v>0</v>
      </c>
      <c r="G265" s="11"/>
      <c r="H265" s="11">
        <f t="shared" si="9"/>
        <v>0</v>
      </c>
    </row>
    <row r="266" spans="2:8" x14ac:dyDescent="0.55000000000000004">
      <c r="B266" s="67"/>
      <c r="C266" s="67"/>
      <c r="D266" s="9" t="s">
        <v>248</v>
      </c>
      <c r="E266" s="11"/>
      <c r="F266" s="11">
        <f t="shared" si="8"/>
        <v>0</v>
      </c>
      <c r="G266" s="11"/>
      <c r="H266" s="11">
        <f t="shared" si="9"/>
        <v>0</v>
      </c>
    </row>
    <row r="267" spans="2:8" x14ac:dyDescent="0.55000000000000004">
      <c r="B267" s="67"/>
      <c r="C267" s="67"/>
      <c r="D267" s="9" t="s">
        <v>38</v>
      </c>
      <c r="E267" s="11">
        <f>+E268+E269+E271+E272</f>
        <v>0</v>
      </c>
      <c r="F267" s="11">
        <f t="shared" si="8"/>
        <v>0</v>
      </c>
      <c r="G267" s="11">
        <f>+G268+G269+G271+G272</f>
        <v>0</v>
      </c>
      <c r="H267" s="11">
        <f t="shared" si="9"/>
        <v>0</v>
      </c>
    </row>
    <row r="268" spans="2:8" x14ac:dyDescent="0.55000000000000004">
      <c r="B268" s="67"/>
      <c r="C268" s="67"/>
      <c r="D268" s="9" t="s">
        <v>270</v>
      </c>
      <c r="E268" s="11"/>
      <c r="F268" s="11">
        <f t="shared" si="8"/>
        <v>0</v>
      </c>
      <c r="G268" s="11"/>
      <c r="H268" s="11">
        <f t="shared" si="9"/>
        <v>0</v>
      </c>
    </row>
    <row r="269" spans="2:8" x14ac:dyDescent="0.55000000000000004">
      <c r="B269" s="67"/>
      <c r="C269" s="67"/>
      <c r="D269" s="9" t="s">
        <v>271</v>
      </c>
      <c r="E269" s="11">
        <f>+E270</f>
        <v>0</v>
      </c>
      <c r="F269" s="11">
        <f t="shared" si="8"/>
        <v>0</v>
      </c>
      <c r="G269" s="11">
        <f>+G270</f>
        <v>0</v>
      </c>
      <c r="H269" s="11">
        <f t="shared" si="9"/>
        <v>0</v>
      </c>
    </row>
    <row r="270" spans="2:8" x14ac:dyDescent="0.55000000000000004">
      <c r="B270" s="67"/>
      <c r="C270" s="67"/>
      <c r="D270" s="9" t="s">
        <v>272</v>
      </c>
      <c r="E270" s="11"/>
      <c r="F270" s="11">
        <f t="shared" si="8"/>
        <v>0</v>
      </c>
      <c r="G270" s="11"/>
      <c r="H270" s="11">
        <f t="shared" si="9"/>
        <v>0</v>
      </c>
    </row>
    <row r="271" spans="2:8" x14ac:dyDescent="0.55000000000000004">
      <c r="B271" s="67"/>
      <c r="C271" s="67"/>
      <c r="D271" s="9" t="s">
        <v>273</v>
      </c>
      <c r="E271" s="11"/>
      <c r="F271" s="11">
        <f t="shared" si="8"/>
        <v>0</v>
      </c>
      <c r="G271" s="11"/>
      <c r="H271" s="11">
        <f t="shared" si="9"/>
        <v>0</v>
      </c>
    </row>
    <row r="272" spans="2:8" x14ac:dyDescent="0.55000000000000004">
      <c r="B272" s="67"/>
      <c r="C272" s="67"/>
      <c r="D272" s="9" t="s">
        <v>274</v>
      </c>
      <c r="E272" s="11"/>
      <c r="F272" s="11">
        <f t="shared" si="8"/>
        <v>0</v>
      </c>
      <c r="G272" s="11"/>
      <c r="H272" s="11">
        <f t="shared" si="9"/>
        <v>0</v>
      </c>
    </row>
    <row r="273" spans="2:8" x14ac:dyDescent="0.55000000000000004">
      <c r="B273" s="67"/>
      <c r="C273" s="68"/>
      <c r="D273" s="13" t="s">
        <v>39</v>
      </c>
      <c r="E273" s="15">
        <f>+E195+E204+E233+E256+E261+E262+E263+E264+E267</f>
        <v>5270575</v>
      </c>
      <c r="F273" s="15">
        <f t="shared" si="8"/>
        <v>5270575</v>
      </c>
      <c r="G273" s="15">
        <f>+G195+G204+G233+G256+G261+G262+G263+G264+G267</f>
        <v>0</v>
      </c>
      <c r="H273" s="15">
        <f t="shared" si="9"/>
        <v>5270575</v>
      </c>
    </row>
    <row r="274" spans="2:8" x14ac:dyDescent="0.55000000000000004">
      <c r="B274" s="68"/>
      <c r="C274" s="16" t="s">
        <v>40</v>
      </c>
      <c r="D274" s="17"/>
      <c r="E274" s="18">
        <f xml:space="preserve"> +E194 - E273</f>
        <v>7878019</v>
      </c>
      <c r="F274" s="18">
        <f t="shared" si="8"/>
        <v>7878019</v>
      </c>
      <c r="G274" s="18">
        <f xml:space="preserve"> +G194 - G273</f>
        <v>0</v>
      </c>
      <c r="H274" s="18">
        <f>H194-H273</f>
        <v>7878019</v>
      </c>
    </row>
    <row r="275" spans="2:8" x14ac:dyDescent="0.55000000000000004">
      <c r="B275" s="66" t="s">
        <v>41</v>
      </c>
      <c r="C275" s="66" t="s">
        <v>10</v>
      </c>
      <c r="D275" s="9" t="s">
        <v>42</v>
      </c>
      <c r="E275" s="11">
        <f>+E276+E277</f>
        <v>0</v>
      </c>
      <c r="F275" s="11">
        <f t="shared" si="8"/>
        <v>0</v>
      </c>
      <c r="G275" s="11">
        <f>+G276+G277</f>
        <v>0</v>
      </c>
      <c r="H275" s="11">
        <f t="shared" si="9"/>
        <v>0</v>
      </c>
    </row>
    <row r="276" spans="2:8" x14ac:dyDescent="0.55000000000000004">
      <c r="B276" s="67"/>
      <c r="C276" s="67"/>
      <c r="D276" s="9" t="s">
        <v>275</v>
      </c>
      <c r="E276" s="11"/>
      <c r="F276" s="11">
        <f t="shared" si="8"/>
        <v>0</v>
      </c>
      <c r="G276" s="11"/>
      <c r="H276" s="11">
        <f t="shared" si="9"/>
        <v>0</v>
      </c>
    </row>
    <row r="277" spans="2:8" x14ac:dyDescent="0.55000000000000004">
      <c r="B277" s="67"/>
      <c r="C277" s="67"/>
      <c r="D277" s="9" t="s">
        <v>276</v>
      </c>
      <c r="E277" s="11"/>
      <c r="F277" s="11">
        <f t="shared" si="8"/>
        <v>0</v>
      </c>
      <c r="G277" s="11"/>
      <c r="H277" s="11">
        <f t="shared" si="9"/>
        <v>0</v>
      </c>
    </row>
    <row r="278" spans="2:8" x14ac:dyDescent="0.55000000000000004">
      <c r="B278" s="67"/>
      <c r="C278" s="67"/>
      <c r="D278" s="9" t="s">
        <v>43</v>
      </c>
      <c r="E278" s="11">
        <f>+E279+E280</f>
        <v>0</v>
      </c>
      <c r="F278" s="11">
        <f t="shared" si="8"/>
        <v>0</v>
      </c>
      <c r="G278" s="11">
        <f>+G279+G280</f>
        <v>0</v>
      </c>
      <c r="H278" s="11">
        <f t="shared" si="9"/>
        <v>0</v>
      </c>
    </row>
    <row r="279" spans="2:8" x14ac:dyDescent="0.55000000000000004">
      <c r="B279" s="67"/>
      <c r="C279" s="67"/>
      <c r="D279" s="9" t="s">
        <v>277</v>
      </c>
      <c r="E279" s="11"/>
      <c r="F279" s="11">
        <f t="shared" si="8"/>
        <v>0</v>
      </c>
      <c r="G279" s="11"/>
      <c r="H279" s="11">
        <f t="shared" si="9"/>
        <v>0</v>
      </c>
    </row>
    <row r="280" spans="2:8" x14ac:dyDescent="0.55000000000000004">
      <c r="B280" s="67"/>
      <c r="C280" s="67"/>
      <c r="D280" s="9" t="s">
        <v>278</v>
      </c>
      <c r="E280" s="11"/>
      <c r="F280" s="11">
        <f t="shared" si="8"/>
        <v>0</v>
      </c>
      <c r="G280" s="11"/>
      <c r="H280" s="11">
        <f t="shared" si="9"/>
        <v>0</v>
      </c>
    </row>
    <row r="281" spans="2:8" x14ac:dyDescent="0.55000000000000004">
      <c r="B281" s="67"/>
      <c r="C281" s="67"/>
      <c r="D281" s="9" t="s">
        <v>44</v>
      </c>
      <c r="E281" s="11"/>
      <c r="F281" s="11">
        <f t="shared" si="8"/>
        <v>0</v>
      </c>
      <c r="G281" s="11"/>
      <c r="H281" s="11">
        <f t="shared" si="9"/>
        <v>0</v>
      </c>
    </row>
    <row r="282" spans="2:8" x14ac:dyDescent="0.55000000000000004">
      <c r="B282" s="67"/>
      <c r="C282" s="67"/>
      <c r="D282" s="9" t="s">
        <v>45</v>
      </c>
      <c r="E282" s="11">
        <f>+E283+E284</f>
        <v>0</v>
      </c>
      <c r="F282" s="11">
        <f t="shared" si="8"/>
        <v>0</v>
      </c>
      <c r="G282" s="11">
        <f>+G283+G284</f>
        <v>0</v>
      </c>
      <c r="H282" s="11">
        <f t="shared" si="9"/>
        <v>0</v>
      </c>
    </row>
    <row r="283" spans="2:8" x14ac:dyDescent="0.55000000000000004">
      <c r="B283" s="67"/>
      <c r="C283" s="67"/>
      <c r="D283" s="9" t="s">
        <v>279</v>
      </c>
      <c r="E283" s="11"/>
      <c r="F283" s="11">
        <f t="shared" si="8"/>
        <v>0</v>
      </c>
      <c r="G283" s="11"/>
      <c r="H283" s="11">
        <f t="shared" si="9"/>
        <v>0</v>
      </c>
    </row>
    <row r="284" spans="2:8" x14ac:dyDescent="0.55000000000000004">
      <c r="B284" s="67"/>
      <c r="C284" s="67"/>
      <c r="D284" s="9" t="s">
        <v>280</v>
      </c>
      <c r="E284" s="11"/>
      <c r="F284" s="11">
        <f t="shared" si="8"/>
        <v>0</v>
      </c>
      <c r="G284" s="11"/>
      <c r="H284" s="11">
        <f t="shared" si="9"/>
        <v>0</v>
      </c>
    </row>
    <row r="285" spans="2:8" x14ac:dyDescent="0.55000000000000004">
      <c r="B285" s="67"/>
      <c r="C285" s="67"/>
      <c r="D285" s="9" t="s">
        <v>46</v>
      </c>
      <c r="E285" s="11"/>
      <c r="F285" s="11">
        <f t="shared" si="8"/>
        <v>0</v>
      </c>
      <c r="G285" s="11"/>
      <c r="H285" s="11">
        <f t="shared" si="9"/>
        <v>0</v>
      </c>
    </row>
    <row r="286" spans="2:8" x14ac:dyDescent="0.55000000000000004">
      <c r="B286" s="67"/>
      <c r="C286" s="68"/>
      <c r="D286" s="13" t="s">
        <v>47</v>
      </c>
      <c r="E286" s="15">
        <f>+E275+E278+E281+E282+E285</f>
        <v>0</v>
      </c>
      <c r="F286" s="15">
        <f t="shared" si="8"/>
        <v>0</v>
      </c>
      <c r="G286" s="15">
        <f>+G275+G278+G281+G282+G285</f>
        <v>0</v>
      </c>
      <c r="H286" s="15">
        <f t="shared" si="9"/>
        <v>0</v>
      </c>
    </row>
    <row r="287" spans="2:8" x14ac:dyDescent="0.55000000000000004">
      <c r="B287" s="67"/>
      <c r="C287" s="66" t="s">
        <v>29</v>
      </c>
      <c r="D287" s="9" t="s">
        <v>48</v>
      </c>
      <c r="E287" s="11"/>
      <c r="F287" s="11">
        <f t="shared" si="8"/>
        <v>0</v>
      </c>
      <c r="G287" s="11"/>
      <c r="H287" s="11">
        <f t="shared" si="9"/>
        <v>0</v>
      </c>
    </row>
    <row r="288" spans="2:8" x14ac:dyDescent="0.55000000000000004">
      <c r="B288" s="67"/>
      <c r="C288" s="67"/>
      <c r="D288" s="9" t="s">
        <v>49</v>
      </c>
      <c r="E288" s="11">
        <f>+E289+E290+E291+E292</f>
        <v>0</v>
      </c>
      <c r="F288" s="11">
        <f t="shared" si="8"/>
        <v>0</v>
      </c>
      <c r="G288" s="11">
        <f>+G289+G290+G291+G292</f>
        <v>0</v>
      </c>
      <c r="H288" s="11">
        <f t="shared" si="9"/>
        <v>0</v>
      </c>
    </row>
    <row r="289" spans="2:8" x14ac:dyDescent="0.55000000000000004">
      <c r="B289" s="67"/>
      <c r="C289" s="67"/>
      <c r="D289" s="9" t="s">
        <v>281</v>
      </c>
      <c r="E289" s="11"/>
      <c r="F289" s="11">
        <f t="shared" si="8"/>
        <v>0</v>
      </c>
      <c r="G289" s="11"/>
      <c r="H289" s="11">
        <f t="shared" si="9"/>
        <v>0</v>
      </c>
    </row>
    <row r="290" spans="2:8" x14ac:dyDescent="0.55000000000000004">
      <c r="B290" s="67"/>
      <c r="C290" s="67"/>
      <c r="D290" s="9" t="s">
        <v>282</v>
      </c>
      <c r="E290" s="11"/>
      <c r="F290" s="11">
        <f t="shared" si="8"/>
        <v>0</v>
      </c>
      <c r="G290" s="11"/>
      <c r="H290" s="11">
        <f t="shared" si="9"/>
        <v>0</v>
      </c>
    </row>
    <row r="291" spans="2:8" x14ac:dyDescent="0.55000000000000004">
      <c r="B291" s="67"/>
      <c r="C291" s="67"/>
      <c r="D291" s="9" t="s">
        <v>283</v>
      </c>
      <c r="E291" s="11"/>
      <c r="F291" s="11">
        <f t="shared" si="8"/>
        <v>0</v>
      </c>
      <c r="G291" s="11"/>
      <c r="H291" s="11">
        <f t="shared" si="9"/>
        <v>0</v>
      </c>
    </row>
    <row r="292" spans="2:8" x14ac:dyDescent="0.55000000000000004">
      <c r="B292" s="67"/>
      <c r="C292" s="67"/>
      <c r="D292" s="9" t="s">
        <v>284</v>
      </c>
      <c r="E292" s="11"/>
      <c r="F292" s="11">
        <f t="shared" si="8"/>
        <v>0</v>
      </c>
      <c r="G292" s="11"/>
      <c r="H292" s="11">
        <f t="shared" si="9"/>
        <v>0</v>
      </c>
    </row>
    <row r="293" spans="2:8" x14ac:dyDescent="0.55000000000000004">
      <c r="B293" s="67"/>
      <c r="C293" s="67"/>
      <c r="D293" s="9" t="s">
        <v>50</v>
      </c>
      <c r="E293" s="11"/>
      <c r="F293" s="11">
        <f t="shared" si="8"/>
        <v>0</v>
      </c>
      <c r="G293" s="11"/>
      <c r="H293" s="11">
        <f t="shared" si="9"/>
        <v>0</v>
      </c>
    </row>
    <row r="294" spans="2:8" x14ac:dyDescent="0.55000000000000004">
      <c r="B294" s="67"/>
      <c r="C294" s="67"/>
      <c r="D294" s="9" t="s">
        <v>51</v>
      </c>
      <c r="E294" s="11"/>
      <c r="F294" s="11">
        <f t="shared" si="8"/>
        <v>0</v>
      </c>
      <c r="G294" s="11"/>
      <c r="H294" s="11">
        <f t="shared" si="9"/>
        <v>0</v>
      </c>
    </row>
    <row r="295" spans="2:8" x14ac:dyDescent="0.55000000000000004">
      <c r="B295" s="67"/>
      <c r="C295" s="67"/>
      <c r="D295" s="9" t="s">
        <v>52</v>
      </c>
      <c r="E295" s="11"/>
      <c r="F295" s="11">
        <f t="shared" si="8"/>
        <v>0</v>
      </c>
      <c r="G295" s="11"/>
      <c r="H295" s="11">
        <f t="shared" si="9"/>
        <v>0</v>
      </c>
    </row>
    <row r="296" spans="2:8" x14ac:dyDescent="0.55000000000000004">
      <c r="B296" s="67"/>
      <c r="C296" s="68"/>
      <c r="D296" s="13" t="s">
        <v>53</v>
      </c>
      <c r="E296" s="15">
        <f>+E287+E288+E293+E294+E295</f>
        <v>0</v>
      </c>
      <c r="F296" s="15">
        <f t="shared" si="8"/>
        <v>0</v>
      </c>
      <c r="G296" s="15">
        <f>+G287+G288+G293+G294+G295</f>
        <v>0</v>
      </c>
      <c r="H296" s="15">
        <f t="shared" si="9"/>
        <v>0</v>
      </c>
    </row>
    <row r="297" spans="2:8" x14ac:dyDescent="0.55000000000000004">
      <c r="B297" s="68"/>
      <c r="C297" s="19" t="s">
        <v>54</v>
      </c>
      <c r="D297" s="17"/>
      <c r="E297" s="18">
        <f xml:space="preserve"> +E286 - E296</f>
        <v>0</v>
      </c>
      <c r="F297" s="18">
        <f t="shared" si="8"/>
        <v>0</v>
      </c>
      <c r="G297" s="18">
        <f xml:space="preserve"> +G286 - G296</f>
        <v>0</v>
      </c>
      <c r="H297" s="18">
        <f>H286-H296</f>
        <v>0</v>
      </c>
    </row>
    <row r="298" spans="2:8" x14ac:dyDescent="0.55000000000000004">
      <c r="B298" s="66" t="s">
        <v>55</v>
      </c>
      <c r="C298" s="66" t="s">
        <v>10</v>
      </c>
      <c r="D298" s="9" t="s">
        <v>56</v>
      </c>
      <c r="E298" s="11"/>
      <c r="F298" s="11">
        <f t="shared" si="8"/>
        <v>0</v>
      </c>
      <c r="G298" s="11"/>
      <c r="H298" s="11">
        <f t="shared" si="9"/>
        <v>0</v>
      </c>
    </row>
    <row r="299" spans="2:8" x14ac:dyDescent="0.55000000000000004">
      <c r="B299" s="67"/>
      <c r="C299" s="67"/>
      <c r="D299" s="9" t="s">
        <v>57</v>
      </c>
      <c r="E299" s="11"/>
      <c r="F299" s="11">
        <f t="shared" si="8"/>
        <v>0</v>
      </c>
      <c r="G299" s="11"/>
      <c r="H299" s="11">
        <f t="shared" si="9"/>
        <v>0</v>
      </c>
    </row>
    <row r="300" spans="2:8" x14ac:dyDescent="0.55000000000000004">
      <c r="B300" s="67"/>
      <c r="C300" s="67"/>
      <c r="D300" s="9" t="s">
        <v>58</v>
      </c>
      <c r="E300" s="11"/>
      <c r="F300" s="11">
        <f t="shared" si="8"/>
        <v>0</v>
      </c>
      <c r="G300" s="11"/>
      <c r="H300" s="11">
        <f t="shared" si="9"/>
        <v>0</v>
      </c>
    </row>
    <row r="301" spans="2:8" x14ac:dyDescent="0.55000000000000004">
      <c r="B301" s="67"/>
      <c r="C301" s="67"/>
      <c r="D301" s="9" t="s">
        <v>59</v>
      </c>
      <c r="E301" s="11"/>
      <c r="F301" s="11">
        <f t="shared" si="8"/>
        <v>0</v>
      </c>
      <c r="G301" s="11"/>
      <c r="H301" s="11">
        <f t="shared" si="9"/>
        <v>0</v>
      </c>
    </row>
    <row r="302" spans="2:8" x14ac:dyDescent="0.55000000000000004">
      <c r="B302" s="67"/>
      <c r="C302" s="67"/>
      <c r="D302" s="9" t="s">
        <v>60</v>
      </c>
      <c r="E302" s="11"/>
      <c r="F302" s="11">
        <f t="shared" si="8"/>
        <v>0</v>
      </c>
      <c r="G302" s="11"/>
      <c r="H302" s="11">
        <f t="shared" si="9"/>
        <v>0</v>
      </c>
    </row>
    <row r="303" spans="2:8" x14ac:dyDescent="0.55000000000000004">
      <c r="B303" s="67"/>
      <c r="C303" s="67"/>
      <c r="D303" s="9" t="s">
        <v>61</v>
      </c>
      <c r="E303" s="11">
        <f>+E304+E305+E306</f>
        <v>0</v>
      </c>
      <c r="F303" s="11">
        <f t="shared" si="8"/>
        <v>0</v>
      </c>
      <c r="G303" s="11">
        <f>+G304+G305+G306</f>
        <v>0</v>
      </c>
      <c r="H303" s="11">
        <f t="shared" si="9"/>
        <v>0</v>
      </c>
    </row>
    <row r="304" spans="2:8" x14ac:dyDescent="0.55000000000000004">
      <c r="B304" s="67"/>
      <c r="C304" s="67"/>
      <c r="D304" s="9" t="s">
        <v>285</v>
      </c>
      <c r="E304" s="11"/>
      <c r="F304" s="11">
        <f t="shared" si="8"/>
        <v>0</v>
      </c>
      <c r="G304" s="11"/>
      <c r="H304" s="11">
        <f t="shared" si="9"/>
        <v>0</v>
      </c>
    </row>
    <row r="305" spans="2:8" x14ac:dyDescent="0.55000000000000004">
      <c r="B305" s="67"/>
      <c r="C305" s="67"/>
      <c r="D305" s="9" t="s">
        <v>286</v>
      </c>
      <c r="E305" s="11"/>
      <c r="F305" s="11">
        <f t="shared" si="8"/>
        <v>0</v>
      </c>
      <c r="G305" s="11"/>
      <c r="H305" s="11">
        <f t="shared" si="9"/>
        <v>0</v>
      </c>
    </row>
    <row r="306" spans="2:8" x14ac:dyDescent="0.55000000000000004">
      <c r="B306" s="67"/>
      <c r="C306" s="67"/>
      <c r="D306" s="9" t="s">
        <v>287</v>
      </c>
      <c r="E306" s="11"/>
      <c r="F306" s="11">
        <f t="shared" si="8"/>
        <v>0</v>
      </c>
      <c r="G306" s="11"/>
      <c r="H306" s="11">
        <f t="shared" si="9"/>
        <v>0</v>
      </c>
    </row>
    <row r="307" spans="2:8" x14ac:dyDescent="0.55000000000000004">
      <c r="B307" s="67"/>
      <c r="C307" s="67"/>
      <c r="D307" s="9" t="s">
        <v>84</v>
      </c>
      <c r="E307" s="11"/>
      <c r="F307" s="11">
        <f t="shared" si="8"/>
        <v>0</v>
      </c>
      <c r="G307" s="11"/>
      <c r="H307" s="11">
        <f t="shared" si="9"/>
        <v>0</v>
      </c>
    </row>
    <row r="308" spans="2:8" x14ac:dyDescent="0.55000000000000004">
      <c r="B308" s="67"/>
      <c r="C308" s="67"/>
      <c r="D308" s="9" t="s">
        <v>102</v>
      </c>
      <c r="E308" s="11"/>
      <c r="F308" s="11">
        <f t="shared" si="8"/>
        <v>0</v>
      </c>
      <c r="G308" s="11"/>
      <c r="H308" s="11">
        <f t="shared" si="9"/>
        <v>0</v>
      </c>
    </row>
    <row r="309" spans="2:8" x14ac:dyDescent="0.55000000000000004">
      <c r="B309" s="67"/>
      <c r="C309" s="67"/>
      <c r="D309" s="9" t="s">
        <v>85</v>
      </c>
      <c r="E309" s="11"/>
      <c r="F309" s="11">
        <f t="shared" si="8"/>
        <v>0</v>
      </c>
      <c r="G309" s="11"/>
      <c r="H309" s="11">
        <f t="shared" si="9"/>
        <v>0</v>
      </c>
    </row>
    <row r="310" spans="2:8" x14ac:dyDescent="0.55000000000000004">
      <c r="B310" s="67"/>
      <c r="C310" s="67"/>
      <c r="D310" s="9" t="s">
        <v>103</v>
      </c>
      <c r="E310" s="11"/>
      <c r="F310" s="11">
        <f t="shared" si="8"/>
        <v>0</v>
      </c>
      <c r="G310" s="11"/>
      <c r="H310" s="11">
        <f t="shared" si="9"/>
        <v>0</v>
      </c>
    </row>
    <row r="311" spans="2:8" x14ac:dyDescent="0.55000000000000004">
      <c r="B311" s="67"/>
      <c r="C311" s="67"/>
      <c r="D311" s="9" t="s">
        <v>86</v>
      </c>
      <c r="E311" s="11"/>
      <c r="F311" s="11">
        <f t="shared" si="8"/>
        <v>0</v>
      </c>
      <c r="G311" s="11"/>
      <c r="H311" s="11">
        <f t="shared" si="9"/>
        <v>0</v>
      </c>
    </row>
    <row r="312" spans="2:8" x14ac:dyDescent="0.55000000000000004">
      <c r="B312" s="67"/>
      <c r="C312" s="67"/>
      <c r="D312" s="9" t="s">
        <v>104</v>
      </c>
      <c r="E312" s="11">
        <v>8510000</v>
      </c>
      <c r="F312" s="11">
        <f t="shared" si="8"/>
        <v>8510000</v>
      </c>
      <c r="G312" s="11"/>
      <c r="H312" s="11">
        <f t="shared" si="9"/>
        <v>8510000</v>
      </c>
    </row>
    <row r="313" spans="2:8" x14ac:dyDescent="0.55000000000000004">
      <c r="B313" s="67"/>
      <c r="C313" s="67"/>
      <c r="D313" s="9" t="s">
        <v>299</v>
      </c>
      <c r="E313" s="11"/>
      <c r="F313" s="11">
        <f t="shared" si="8"/>
        <v>0</v>
      </c>
      <c r="G313" s="11"/>
      <c r="H313" s="11">
        <f t="shared" si="9"/>
        <v>0</v>
      </c>
    </row>
    <row r="314" spans="2:8" x14ac:dyDescent="0.55000000000000004">
      <c r="B314" s="67"/>
      <c r="C314" s="67"/>
      <c r="D314" s="9" t="s">
        <v>62</v>
      </c>
      <c r="E314" s="11"/>
      <c r="F314" s="11">
        <f t="shared" si="8"/>
        <v>0</v>
      </c>
      <c r="G314" s="11"/>
      <c r="H314" s="11">
        <f t="shared" si="9"/>
        <v>0</v>
      </c>
    </row>
    <row r="315" spans="2:8" x14ac:dyDescent="0.55000000000000004">
      <c r="B315" s="67"/>
      <c r="C315" s="68"/>
      <c r="D315" s="13" t="s">
        <v>63</v>
      </c>
      <c r="E315" s="15">
        <f>+E298+E299+E300+E301+E302+E303+E307+E308+E309+E310+E311+E312+E313+E314</f>
        <v>8510000</v>
      </c>
      <c r="F315" s="15">
        <f t="shared" si="8"/>
        <v>8510000</v>
      </c>
      <c r="G315" s="15">
        <f>+G298+G299+G300+G301+G302+G303+G307+G308+G309+G310+G311+G312+G313+G314</f>
        <v>0</v>
      </c>
      <c r="H315" s="15">
        <f t="shared" si="9"/>
        <v>8510000</v>
      </c>
    </row>
    <row r="316" spans="2:8" x14ac:dyDescent="0.55000000000000004">
      <c r="B316" s="67"/>
      <c r="C316" s="66" t="s">
        <v>29</v>
      </c>
      <c r="D316" s="9" t="s">
        <v>64</v>
      </c>
      <c r="E316" s="11"/>
      <c r="F316" s="11">
        <f t="shared" si="8"/>
        <v>0</v>
      </c>
      <c r="G316" s="11"/>
      <c r="H316" s="11">
        <f t="shared" si="9"/>
        <v>0</v>
      </c>
    </row>
    <row r="317" spans="2:8" x14ac:dyDescent="0.55000000000000004">
      <c r="B317" s="67"/>
      <c r="C317" s="67"/>
      <c r="D317" s="9" t="s">
        <v>65</v>
      </c>
      <c r="E317" s="11"/>
      <c r="F317" s="11">
        <f t="shared" si="8"/>
        <v>0</v>
      </c>
      <c r="G317" s="11"/>
      <c r="H317" s="11">
        <f t="shared" si="9"/>
        <v>0</v>
      </c>
    </row>
    <row r="318" spans="2:8" x14ac:dyDescent="0.55000000000000004">
      <c r="B318" s="67"/>
      <c r="C318" s="67"/>
      <c r="D318" s="9" t="s">
        <v>66</v>
      </c>
      <c r="E318" s="11"/>
      <c r="F318" s="11">
        <f t="shared" si="8"/>
        <v>0</v>
      </c>
      <c r="G318" s="11"/>
      <c r="H318" s="11">
        <f t="shared" si="9"/>
        <v>0</v>
      </c>
    </row>
    <row r="319" spans="2:8" x14ac:dyDescent="0.55000000000000004">
      <c r="B319" s="67"/>
      <c r="C319" s="67"/>
      <c r="D319" s="9" t="s">
        <v>67</v>
      </c>
      <c r="E319" s="11"/>
      <c r="F319" s="11">
        <f t="shared" si="8"/>
        <v>0</v>
      </c>
      <c r="G319" s="11"/>
      <c r="H319" s="11">
        <f t="shared" si="9"/>
        <v>0</v>
      </c>
    </row>
    <row r="320" spans="2:8" x14ac:dyDescent="0.55000000000000004">
      <c r="B320" s="67"/>
      <c r="C320" s="67"/>
      <c r="D320" s="9" t="s">
        <v>68</v>
      </c>
      <c r="E320" s="11">
        <f>+E321+E322+E323</f>
        <v>0</v>
      </c>
      <c r="F320" s="11">
        <f t="shared" si="8"/>
        <v>0</v>
      </c>
      <c r="G320" s="11">
        <f>+G321+G322+G323</f>
        <v>0</v>
      </c>
      <c r="H320" s="11">
        <f t="shared" si="9"/>
        <v>0</v>
      </c>
    </row>
    <row r="321" spans="2:8" x14ac:dyDescent="0.55000000000000004">
      <c r="B321" s="67"/>
      <c r="C321" s="67"/>
      <c r="D321" s="9" t="s">
        <v>288</v>
      </c>
      <c r="E321" s="11"/>
      <c r="F321" s="11">
        <f t="shared" si="8"/>
        <v>0</v>
      </c>
      <c r="G321" s="11"/>
      <c r="H321" s="11">
        <f t="shared" si="9"/>
        <v>0</v>
      </c>
    </row>
    <row r="322" spans="2:8" x14ac:dyDescent="0.55000000000000004">
      <c r="B322" s="67"/>
      <c r="C322" s="67"/>
      <c r="D322" s="9" t="s">
        <v>289</v>
      </c>
      <c r="E322" s="11"/>
      <c r="F322" s="11">
        <f t="shared" si="8"/>
        <v>0</v>
      </c>
      <c r="G322" s="11"/>
      <c r="H322" s="11">
        <f t="shared" si="9"/>
        <v>0</v>
      </c>
    </row>
    <row r="323" spans="2:8" x14ac:dyDescent="0.55000000000000004">
      <c r="B323" s="67"/>
      <c r="C323" s="67"/>
      <c r="D323" s="9" t="s">
        <v>290</v>
      </c>
      <c r="E323" s="11"/>
      <c r="F323" s="11">
        <f t="shared" si="8"/>
        <v>0</v>
      </c>
      <c r="G323" s="11"/>
      <c r="H323" s="11">
        <f t="shared" si="9"/>
        <v>0</v>
      </c>
    </row>
    <row r="324" spans="2:8" x14ac:dyDescent="0.55000000000000004">
      <c r="B324" s="67"/>
      <c r="C324" s="67"/>
      <c r="D324" s="9" t="s">
        <v>87</v>
      </c>
      <c r="E324" s="11"/>
      <c r="F324" s="11">
        <f t="shared" si="8"/>
        <v>0</v>
      </c>
      <c r="G324" s="11"/>
      <c r="H324" s="11">
        <f t="shared" si="9"/>
        <v>0</v>
      </c>
    </row>
    <row r="325" spans="2:8" x14ac:dyDescent="0.55000000000000004">
      <c r="B325" s="67"/>
      <c r="C325" s="67"/>
      <c r="D325" s="9" t="s">
        <v>105</v>
      </c>
      <c r="E325" s="11"/>
      <c r="F325" s="11">
        <f t="shared" si="8"/>
        <v>0</v>
      </c>
      <c r="G325" s="11"/>
      <c r="H325" s="11">
        <f t="shared" si="9"/>
        <v>0</v>
      </c>
    </row>
    <row r="326" spans="2:8" x14ac:dyDescent="0.55000000000000004">
      <c r="B326" s="67"/>
      <c r="C326" s="67"/>
      <c r="D326" s="9" t="s">
        <v>88</v>
      </c>
      <c r="E326" s="11"/>
      <c r="F326" s="11">
        <f t="shared" si="8"/>
        <v>0</v>
      </c>
      <c r="G326" s="11"/>
      <c r="H326" s="11">
        <f t="shared" si="9"/>
        <v>0</v>
      </c>
    </row>
    <row r="327" spans="2:8" x14ac:dyDescent="0.55000000000000004">
      <c r="B327" s="67"/>
      <c r="C327" s="67"/>
      <c r="D327" s="20" t="s">
        <v>106</v>
      </c>
      <c r="E327" s="21"/>
      <c r="F327" s="21">
        <f t="shared" si="8"/>
        <v>0</v>
      </c>
      <c r="G327" s="21"/>
      <c r="H327" s="21">
        <f t="shared" si="9"/>
        <v>0</v>
      </c>
    </row>
    <row r="328" spans="2:8" x14ac:dyDescent="0.55000000000000004">
      <c r="B328" s="67"/>
      <c r="C328" s="67"/>
      <c r="D328" s="20" t="s">
        <v>89</v>
      </c>
      <c r="E328" s="21"/>
      <c r="F328" s="21">
        <f t="shared" ref="F328:F336" si="10">+E328</f>
        <v>0</v>
      </c>
      <c r="G328" s="21"/>
      <c r="H328" s="21">
        <f t="shared" ref="H328:H335" si="11">F328-ABS(G328)</f>
        <v>0</v>
      </c>
    </row>
    <row r="329" spans="2:8" x14ac:dyDescent="0.55000000000000004">
      <c r="B329" s="67"/>
      <c r="C329" s="67"/>
      <c r="D329" s="20" t="s">
        <v>107</v>
      </c>
      <c r="E329" s="21">
        <v>18882000</v>
      </c>
      <c r="F329" s="21">
        <f t="shared" si="10"/>
        <v>18882000</v>
      </c>
      <c r="G329" s="21"/>
      <c r="H329" s="21">
        <f t="shared" si="11"/>
        <v>18882000</v>
      </c>
    </row>
    <row r="330" spans="2:8" x14ac:dyDescent="0.55000000000000004">
      <c r="B330" s="67"/>
      <c r="C330" s="67"/>
      <c r="D330" s="38" t="s">
        <v>300</v>
      </c>
      <c r="E330" s="21"/>
      <c r="F330" s="21">
        <f t="shared" si="10"/>
        <v>0</v>
      </c>
      <c r="G330" s="21"/>
      <c r="H330" s="21">
        <f t="shared" si="11"/>
        <v>0</v>
      </c>
    </row>
    <row r="331" spans="2:8" x14ac:dyDescent="0.55000000000000004">
      <c r="B331" s="67"/>
      <c r="C331" s="67"/>
      <c r="D331" s="20" t="s">
        <v>69</v>
      </c>
      <c r="E331" s="21"/>
      <c r="F331" s="21">
        <f t="shared" si="10"/>
        <v>0</v>
      </c>
      <c r="G331" s="21"/>
      <c r="H331" s="21">
        <f t="shared" si="11"/>
        <v>0</v>
      </c>
    </row>
    <row r="332" spans="2:8" x14ac:dyDescent="0.55000000000000004">
      <c r="B332" s="67"/>
      <c r="C332" s="68"/>
      <c r="D332" s="22" t="s">
        <v>70</v>
      </c>
      <c r="E332" s="23">
        <f>+E316+E317+E318+E319+E320+E324+E325+E326+E327+E328+E329+E330+E331</f>
        <v>18882000</v>
      </c>
      <c r="F332" s="23">
        <f t="shared" si="10"/>
        <v>18882000</v>
      </c>
      <c r="G332" s="23">
        <f>+G316+G317+G318+G319+G320+G324+G325+G326+G327+G328+G329+G330+G331</f>
        <v>0</v>
      </c>
      <c r="H332" s="23">
        <f t="shared" si="11"/>
        <v>18882000</v>
      </c>
    </row>
    <row r="333" spans="2:8" x14ac:dyDescent="0.55000000000000004">
      <c r="B333" s="68"/>
      <c r="C333" s="19" t="s">
        <v>71</v>
      </c>
      <c r="D333" s="17"/>
      <c r="E333" s="18">
        <f xml:space="preserve"> +E315 - E332</f>
        <v>-10372000</v>
      </c>
      <c r="F333" s="18">
        <f t="shared" si="10"/>
        <v>-10372000</v>
      </c>
      <c r="G333" s="18">
        <f xml:space="preserve"> +G315 - G332</f>
        <v>0</v>
      </c>
      <c r="H333" s="18">
        <f>H315-H332</f>
        <v>-10372000</v>
      </c>
    </row>
    <row r="334" spans="2:8" x14ac:dyDescent="0.55000000000000004">
      <c r="B334" s="19" t="s">
        <v>90</v>
      </c>
      <c r="C334" s="16"/>
      <c r="D334" s="17"/>
      <c r="E334" s="18">
        <f xml:space="preserve"> +E274 +E297 +E333</f>
        <v>-2493981</v>
      </c>
      <c r="F334" s="18">
        <f t="shared" si="10"/>
        <v>-2493981</v>
      </c>
      <c r="G334" s="18">
        <f xml:space="preserve"> +G274 +G297 +G333</f>
        <v>0</v>
      </c>
      <c r="H334" s="18">
        <f>H274+H297+H333</f>
        <v>-2493981</v>
      </c>
    </row>
    <row r="335" spans="2:8" x14ac:dyDescent="0.55000000000000004">
      <c r="B335" s="19" t="s">
        <v>91</v>
      </c>
      <c r="C335" s="16"/>
      <c r="D335" s="17"/>
      <c r="E335" s="18">
        <v>68070240</v>
      </c>
      <c r="F335" s="18">
        <f t="shared" si="10"/>
        <v>68070240</v>
      </c>
      <c r="G335" s="18"/>
      <c r="H335" s="18">
        <f t="shared" si="11"/>
        <v>68070240</v>
      </c>
    </row>
    <row r="336" spans="2:8" x14ac:dyDescent="0.55000000000000004">
      <c r="B336" s="19" t="s">
        <v>92</v>
      </c>
      <c r="C336" s="16"/>
      <c r="D336" s="17"/>
      <c r="E336" s="18">
        <f xml:space="preserve"> +E334 +E335</f>
        <v>65576259</v>
      </c>
      <c r="F336" s="18">
        <f t="shared" si="10"/>
        <v>65576259</v>
      </c>
      <c r="G336" s="18">
        <f xml:space="preserve"> +G334 +G335</f>
        <v>0</v>
      </c>
      <c r="H336" s="18">
        <f>H334+H335</f>
        <v>65576259</v>
      </c>
    </row>
  </sheetData>
  <mergeCells count="15">
    <mergeCell ref="B2:H2"/>
    <mergeCell ref="B3:H3"/>
    <mergeCell ref="B5:D6"/>
    <mergeCell ref="F5:F6"/>
    <mergeCell ref="G5:G6"/>
    <mergeCell ref="H5:H6"/>
    <mergeCell ref="B298:B333"/>
    <mergeCell ref="C298:C315"/>
    <mergeCell ref="C316:C332"/>
    <mergeCell ref="B7:B274"/>
    <mergeCell ref="C7:C194"/>
    <mergeCell ref="C195:C273"/>
    <mergeCell ref="B275:B297"/>
    <mergeCell ref="C275:C286"/>
    <mergeCell ref="C287:C296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DD36C-7E6D-4834-A852-6BF7CD95F0F3}">
  <dimension ref="B1:P336"/>
  <sheetViews>
    <sheetView topLeftCell="C1" workbookViewId="0">
      <selection sqref="A1:XFD1048576"/>
    </sheetView>
  </sheetViews>
  <sheetFormatPr defaultRowHeight="18" x14ac:dyDescent="0.55000000000000004"/>
  <cols>
    <col min="1" max="3" width="2.83203125" customWidth="1"/>
    <col min="4" max="4" width="44.33203125" customWidth="1"/>
    <col min="5" max="16" width="20.75" customWidth="1"/>
  </cols>
  <sheetData>
    <row r="1" spans="2:16" ht="22" x14ac:dyDescent="0.5500000000000000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5"/>
      <c r="P1" s="36" t="s">
        <v>294</v>
      </c>
    </row>
    <row r="2" spans="2:16" ht="22" x14ac:dyDescent="0.55000000000000004">
      <c r="B2" s="69" t="s">
        <v>301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22" x14ac:dyDescent="0.55000000000000004">
      <c r="B3" s="70" t="s">
        <v>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2:16" x14ac:dyDescent="0.5500000000000000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  <c r="O4" s="2"/>
      <c r="P4" s="4" t="s">
        <v>3</v>
      </c>
    </row>
    <row r="5" spans="2:16" x14ac:dyDescent="0.55000000000000004">
      <c r="B5" s="75" t="s">
        <v>4</v>
      </c>
      <c r="C5" s="76"/>
      <c r="D5" s="77"/>
      <c r="E5" s="71" t="s">
        <v>296</v>
      </c>
      <c r="F5" s="83"/>
      <c r="G5" s="83"/>
      <c r="H5" s="83"/>
      <c r="I5" s="83"/>
      <c r="J5" s="83"/>
      <c r="K5" s="83"/>
      <c r="L5" s="83"/>
      <c r="M5" s="83"/>
      <c r="N5" s="81" t="s">
        <v>99</v>
      </c>
      <c r="O5" s="81" t="s">
        <v>82</v>
      </c>
      <c r="P5" s="81" t="s">
        <v>297</v>
      </c>
    </row>
    <row r="6" spans="2:16" ht="40.5" x14ac:dyDescent="0.55000000000000004">
      <c r="B6" s="78"/>
      <c r="C6" s="79"/>
      <c r="D6" s="80"/>
      <c r="E6" s="37" t="s">
        <v>302</v>
      </c>
      <c r="F6" s="39" t="s">
        <v>303</v>
      </c>
      <c r="G6" s="39" t="s">
        <v>304</v>
      </c>
      <c r="H6" s="39" t="s">
        <v>305</v>
      </c>
      <c r="I6" s="39" t="s">
        <v>306</v>
      </c>
      <c r="J6" s="39" t="s">
        <v>307</v>
      </c>
      <c r="K6" s="39" t="s">
        <v>308</v>
      </c>
      <c r="L6" s="39" t="s">
        <v>309</v>
      </c>
      <c r="M6" s="39" t="s">
        <v>310</v>
      </c>
      <c r="N6" s="82"/>
      <c r="O6" s="82"/>
      <c r="P6" s="82"/>
    </row>
    <row r="7" spans="2:16" x14ac:dyDescent="0.55000000000000004">
      <c r="B7" s="66" t="s">
        <v>9</v>
      </c>
      <c r="C7" s="66" t="s">
        <v>10</v>
      </c>
      <c r="D7" s="6" t="s">
        <v>11</v>
      </c>
      <c r="E7" s="8">
        <f t="shared" ref="E7:M7" si="0">+E8+E12+E20+E27+E30+E34+E46+E54</f>
        <v>0</v>
      </c>
      <c r="F7" s="8">
        <f t="shared" si="0"/>
        <v>17439187</v>
      </c>
      <c r="G7" s="8">
        <f t="shared" si="0"/>
        <v>17710340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32261022</v>
      </c>
      <c r="M7" s="8">
        <f t="shared" si="0"/>
        <v>3080010</v>
      </c>
      <c r="N7" s="8">
        <f>+E7+F7+G7+H7+I7+J7+K7+L7+M7</f>
        <v>70490559</v>
      </c>
      <c r="O7" s="8">
        <f>+O8+O12+O20+O27+O30+O34+O46+O54</f>
        <v>27544300</v>
      </c>
      <c r="P7" s="8">
        <f>N7-ABS(O7)</f>
        <v>42946259</v>
      </c>
    </row>
    <row r="8" spans="2:16" x14ac:dyDescent="0.55000000000000004">
      <c r="B8" s="67"/>
      <c r="C8" s="67"/>
      <c r="D8" s="9" t="s">
        <v>110</v>
      </c>
      <c r="E8" s="11">
        <f t="shared" ref="E8:M8" si="1">+E9+E10+E11</f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ref="N8:N71" si="2">+E8+F8+G8+H8+I8+J8+K8+L8+M8</f>
        <v>0</v>
      </c>
      <c r="O8" s="11">
        <f>+O9+O10+O11</f>
        <v>0</v>
      </c>
      <c r="P8" s="11">
        <f t="shared" ref="P8:P71" si="3">N8-ABS(O8)</f>
        <v>0</v>
      </c>
    </row>
    <row r="9" spans="2:16" x14ac:dyDescent="0.55000000000000004">
      <c r="B9" s="67"/>
      <c r="C9" s="67"/>
      <c r="D9" s="9" t="s">
        <v>111</v>
      </c>
      <c r="E9" s="11"/>
      <c r="F9" s="11"/>
      <c r="G9" s="11"/>
      <c r="H9" s="11"/>
      <c r="I9" s="11"/>
      <c r="J9" s="11"/>
      <c r="K9" s="11"/>
      <c r="L9" s="11"/>
      <c r="M9" s="11"/>
      <c r="N9" s="11">
        <f t="shared" si="2"/>
        <v>0</v>
      </c>
      <c r="O9" s="11"/>
      <c r="P9" s="11">
        <f t="shared" si="3"/>
        <v>0</v>
      </c>
    </row>
    <row r="10" spans="2:16" x14ac:dyDescent="0.55000000000000004">
      <c r="B10" s="67"/>
      <c r="C10" s="67"/>
      <c r="D10" s="9" t="s">
        <v>112</v>
      </c>
      <c r="E10" s="11"/>
      <c r="F10" s="11"/>
      <c r="G10" s="11"/>
      <c r="H10" s="11"/>
      <c r="I10" s="11"/>
      <c r="J10" s="11"/>
      <c r="K10" s="11"/>
      <c r="L10" s="11"/>
      <c r="M10" s="11"/>
      <c r="N10" s="11">
        <f t="shared" si="2"/>
        <v>0</v>
      </c>
      <c r="O10" s="11"/>
      <c r="P10" s="11">
        <f t="shared" si="3"/>
        <v>0</v>
      </c>
    </row>
    <row r="11" spans="2:16" x14ac:dyDescent="0.55000000000000004">
      <c r="B11" s="67"/>
      <c r="C11" s="67"/>
      <c r="D11" s="9" t="s">
        <v>113</v>
      </c>
      <c r="E11" s="11"/>
      <c r="F11" s="11"/>
      <c r="G11" s="11"/>
      <c r="H11" s="11"/>
      <c r="I11" s="11"/>
      <c r="J11" s="11"/>
      <c r="K11" s="11"/>
      <c r="L11" s="11"/>
      <c r="M11" s="11"/>
      <c r="N11" s="11">
        <f t="shared" si="2"/>
        <v>0</v>
      </c>
      <c r="O11" s="11"/>
      <c r="P11" s="11">
        <f t="shared" si="3"/>
        <v>0</v>
      </c>
    </row>
    <row r="12" spans="2:16" x14ac:dyDescent="0.55000000000000004">
      <c r="B12" s="67"/>
      <c r="C12" s="67"/>
      <c r="D12" s="9" t="s">
        <v>114</v>
      </c>
      <c r="E12" s="11">
        <f t="shared" ref="E12:M12" si="4">+E13+E14+E15+E16+E17+E18+E19</f>
        <v>0</v>
      </c>
      <c r="F12" s="11">
        <f t="shared" si="4"/>
        <v>3188287</v>
      </c>
      <c r="G12" s="11">
        <f t="shared" si="4"/>
        <v>2148720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 t="shared" si="4"/>
        <v>32261022</v>
      </c>
      <c r="M12" s="11">
        <f t="shared" si="4"/>
        <v>0</v>
      </c>
      <c r="N12" s="11">
        <f t="shared" si="2"/>
        <v>37598029</v>
      </c>
      <c r="O12" s="11">
        <f>+O13+O14+O15+O16+O17+O18+O19</f>
        <v>0</v>
      </c>
      <c r="P12" s="11">
        <f t="shared" si="3"/>
        <v>37598029</v>
      </c>
    </row>
    <row r="13" spans="2:16" x14ac:dyDescent="0.55000000000000004">
      <c r="B13" s="67"/>
      <c r="C13" s="67"/>
      <c r="D13" s="9" t="s">
        <v>111</v>
      </c>
      <c r="E13" s="11"/>
      <c r="F13" s="11">
        <v>2526546</v>
      </c>
      <c r="G13" s="11">
        <v>1795248</v>
      </c>
      <c r="H13" s="11"/>
      <c r="I13" s="11"/>
      <c r="J13" s="11"/>
      <c r="K13" s="11"/>
      <c r="L13" s="11">
        <v>29039274</v>
      </c>
      <c r="M13" s="11"/>
      <c r="N13" s="11">
        <f t="shared" si="2"/>
        <v>33361068</v>
      </c>
      <c r="O13" s="11"/>
      <c r="P13" s="11">
        <f t="shared" si="3"/>
        <v>33361068</v>
      </c>
    </row>
    <row r="14" spans="2:16" x14ac:dyDescent="0.55000000000000004">
      <c r="B14" s="67"/>
      <c r="C14" s="67"/>
      <c r="D14" s="9" t="s">
        <v>115</v>
      </c>
      <c r="E14" s="11"/>
      <c r="F14" s="11"/>
      <c r="G14" s="11"/>
      <c r="H14" s="11"/>
      <c r="I14" s="11"/>
      <c r="J14" s="11"/>
      <c r="K14" s="11"/>
      <c r="L14" s="11"/>
      <c r="M14" s="11"/>
      <c r="N14" s="11">
        <f t="shared" si="2"/>
        <v>0</v>
      </c>
      <c r="O14" s="11"/>
      <c r="P14" s="11">
        <f t="shared" si="3"/>
        <v>0</v>
      </c>
    </row>
    <row r="15" spans="2:16" x14ac:dyDescent="0.55000000000000004">
      <c r="B15" s="67"/>
      <c r="C15" s="67"/>
      <c r="D15" s="9" t="s">
        <v>116</v>
      </c>
      <c r="E15" s="11"/>
      <c r="F15" s="11"/>
      <c r="G15" s="11"/>
      <c r="H15" s="11"/>
      <c r="I15" s="11"/>
      <c r="J15" s="11"/>
      <c r="K15" s="11"/>
      <c r="L15" s="11">
        <v>3221748</v>
      </c>
      <c r="M15" s="11"/>
      <c r="N15" s="11">
        <f t="shared" si="2"/>
        <v>3221748</v>
      </c>
      <c r="O15" s="11"/>
      <c r="P15" s="11">
        <f t="shared" si="3"/>
        <v>3221748</v>
      </c>
    </row>
    <row r="16" spans="2:16" x14ac:dyDescent="0.55000000000000004">
      <c r="B16" s="67"/>
      <c r="C16" s="67"/>
      <c r="D16" s="9" t="s">
        <v>117</v>
      </c>
      <c r="E16" s="11"/>
      <c r="F16" s="11">
        <v>661741</v>
      </c>
      <c r="G16" s="11">
        <v>353472</v>
      </c>
      <c r="H16" s="11"/>
      <c r="I16" s="11"/>
      <c r="J16" s="11"/>
      <c r="K16" s="11"/>
      <c r="L16" s="11"/>
      <c r="M16" s="11"/>
      <c r="N16" s="11">
        <f t="shared" si="2"/>
        <v>1015213</v>
      </c>
      <c r="O16" s="11"/>
      <c r="P16" s="11">
        <f t="shared" si="3"/>
        <v>1015213</v>
      </c>
    </row>
    <row r="17" spans="2:16" x14ac:dyDescent="0.55000000000000004">
      <c r="B17" s="67"/>
      <c r="C17" s="67"/>
      <c r="D17" s="9" t="s">
        <v>118</v>
      </c>
      <c r="E17" s="11"/>
      <c r="F17" s="11"/>
      <c r="G17" s="11"/>
      <c r="H17" s="11"/>
      <c r="I17" s="11"/>
      <c r="J17" s="11"/>
      <c r="K17" s="11"/>
      <c r="L17" s="11"/>
      <c r="M17" s="11"/>
      <c r="N17" s="11">
        <f t="shared" si="2"/>
        <v>0</v>
      </c>
      <c r="O17" s="11"/>
      <c r="P17" s="11">
        <f t="shared" si="3"/>
        <v>0</v>
      </c>
    </row>
    <row r="18" spans="2:16" x14ac:dyDescent="0.55000000000000004">
      <c r="B18" s="67"/>
      <c r="C18" s="67"/>
      <c r="D18" s="9" t="s">
        <v>119</v>
      </c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si="2"/>
        <v>0</v>
      </c>
      <c r="O18" s="11"/>
      <c r="P18" s="11">
        <f t="shared" si="3"/>
        <v>0</v>
      </c>
    </row>
    <row r="19" spans="2:16" x14ac:dyDescent="0.55000000000000004">
      <c r="B19" s="67"/>
      <c r="C19" s="67"/>
      <c r="D19" s="9" t="s">
        <v>120</v>
      </c>
      <c r="E19" s="11"/>
      <c r="F19" s="11"/>
      <c r="G19" s="11"/>
      <c r="H19" s="11"/>
      <c r="I19" s="11"/>
      <c r="J19" s="11"/>
      <c r="K19" s="11"/>
      <c r="L19" s="11"/>
      <c r="M19" s="11"/>
      <c r="N19" s="11">
        <f t="shared" si="2"/>
        <v>0</v>
      </c>
      <c r="O19" s="11"/>
      <c r="P19" s="11">
        <f t="shared" si="3"/>
        <v>0</v>
      </c>
    </row>
    <row r="20" spans="2:16" x14ac:dyDescent="0.55000000000000004">
      <c r="B20" s="67"/>
      <c r="C20" s="67"/>
      <c r="D20" s="9" t="s">
        <v>121</v>
      </c>
      <c r="E20" s="11">
        <f t="shared" ref="E20:M20" si="5">+E21+E22+E23+E24+E25+E26</f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0</v>
      </c>
      <c r="M20" s="11">
        <f t="shared" si="5"/>
        <v>0</v>
      </c>
      <c r="N20" s="11">
        <f t="shared" si="2"/>
        <v>0</v>
      </c>
      <c r="O20" s="11">
        <f>+O21+O22+O23+O24+O25+O26</f>
        <v>0</v>
      </c>
      <c r="P20" s="11">
        <f t="shared" si="3"/>
        <v>0</v>
      </c>
    </row>
    <row r="21" spans="2:16" x14ac:dyDescent="0.55000000000000004">
      <c r="B21" s="67"/>
      <c r="C21" s="67"/>
      <c r="D21" s="9" t="s">
        <v>111</v>
      </c>
      <c r="E21" s="11"/>
      <c r="F21" s="11"/>
      <c r="G21" s="11"/>
      <c r="H21" s="11"/>
      <c r="I21" s="11"/>
      <c r="J21" s="11"/>
      <c r="K21" s="11"/>
      <c r="L21" s="11"/>
      <c r="M21" s="11"/>
      <c r="N21" s="11">
        <f t="shared" si="2"/>
        <v>0</v>
      </c>
      <c r="O21" s="11"/>
      <c r="P21" s="11">
        <f t="shared" si="3"/>
        <v>0</v>
      </c>
    </row>
    <row r="22" spans="2:16" x14ac:dyDescent="0.55000000000000004">
      <c r="B22" s="67"/>
      <c r="C22" s="67"/>
      <c r="D22" s="9" t="s">
        <v>115</v>
      </c>
      <c r="E22" s="11"/>
      <c r="F22" s="11"/>
      <c r="G22" s="11"/>
      <c r="H22" s="11"/>
      <c r="I22" s="11"/>
      <c r="J22" s="11"/>
      <c r="K22" s="11"/>
      <c r="L22" s="11"/>
      <c r="M22" s="11"/>
      <c r="N22" s="11">
        <f t="shared" si="2"/>
        <v>0</v>
      </c>
      <c r="O22" s="11"/>
      <c r="P22" s="11">
        <f t="shared" si="3"/>
        <v>0</v>
      </c>
    </row>
    <row r="23" spans="2:16" x14ac:dyDescent="0.55000000000000004">
      <c r="B23" s="67"/>
      <c r="C23" s="67"/>
      <c r="D23" s="9" t="s">
        <v>116</v>
      </c>
      <c r="E23" s="11"/>
      <c r="F23" s="11"/>
      <c r="G23" s="11"/>
      <c r="H23" s="11"/>
      <c r="I23" s="11"/>
      <c r="J23" s="11"/>
      <c r="K23" s="11"/>
      <c r="L23" s="11"/>
      <c r="M23" s="11"/>
      <c r="N23" s="11">
        <f t="shared" si="2"/>
        <v>0</v>
      </c>
      <c r="O23" s="11"/>
      <c r="P23" s="11">
        <f t="shared" si="3"/>
        <v>0</v>
      </c>
    </row>
    <row r="24" spans="2:16" x14ac:dyDescent="0.55000000000000004">
      <c r="B24" s="67"/>
      <c r="C24" s="67"/>
      <c r="D24" s="9" t="s">
        <v>117</v>
      </c>
      <c r="E24" s="11"/>
      <c r="F24" s="11"/>
      <c r="G24" s="11"/>
      <c r="H24" s="11"/>
      <c r="I24" s="11"/>
      <c r="J24" s="11"/>
      <c r="K24" s="11"/>
      <c r="L24" s="11"/>
      <c r="M24" s="11"/>
      <c r="N24" s="11">
        <f t="shared" si="2"/>
        <v>0</v>
      </c>
      <c r="O24" s="11"/>
      <c r="P24" s="11">
        <f t="shared" si="3"/>
        <v>0</v>
      </c>
    </row>
    <row r="25" spans="2:16" x14ac:dyDescent="0.55000000000000004">
      <c r="B25" s="67"/>
      <c r="C25" s="67"/>
      <c r="D25" s="9" t="s">
        <v>118</v>
      </c>
      <c r="E25" s="11"/>
      <c r="F25" s="11"/>
      <c r="G25" s="11"/>
      <c r="H25" s="11"/>
      <c r="I25" s="11"/>
      <c r="J25" s="11"/>
      <c r="K25" s="11"/>
      <c r="L25" s="11"/>
      <c r="M25" s="11"/>
      <c r="N25" s="11">
        <f t="shared" si="2"/>
        <v>0</v>
      </c>
      <c r="O25" s="11"/>
      <c r="P25" s="11">
        <f t="shared" si="3"/>
        <v>0</v>
      </c>
    </row>
    <row r="26" spans="2:16" x14ac:dyDescent="0.55000000000000004">
      <c r="B26" s="67"/>
      <c r="C26" s="67"/>
      <c r="D26" s="9" t="s">
        <v>119</v>
      </c>
      <c r="E26" s="11"/>
      <c r="F26" s="11"/>
      <c r="G26" s="11"/>
      <c r="H26" s="11"/>
      <c r="I26" s="11"/>
      <c r="J26" s="11"/>
      <c r="K26" s="11"/>
      <c r="L26" s="11"/>
      <c r="M26" s="11"/>
      <c r="N26" s="11">
        <f t="shared" si="2"/>
        <v>0</v>
      </c>
      <c r="O26" s="11"/>
      <c r="P26" s="11">
        <f t="shared" si="3"/>
        <v>0</v>
      </c>
    </row>
    <row r="27" spans="2:16" x14ac:dyDescent="0.55000000000000004">
      <c r="B27" s="67"/>
      <c r="C27" s="67"/>
      <c r="D27" s="9" t="s">
        <v>122</v>
      </c>
      <c r="E27" s="11">
        <f t="shared" ref="E27:M27" si="6">+E28+E29</f>
        <v>0</v>
      </c>
      <c r="F27" s="11">
        <f t="shared" si="6"/>
        <v>0</v>
      </c>
      <c r="G27" s="11">
        <f t="shared" si="6"/>
        <v>0</v>
      </c>
      <c r="H27" s="11">
        <f t="shared" si="6"/>
        <v>0</v>
      </c>
      <c r="I27" s="11">
        <f t="shared" si="6"/>
        <v>0</v>
      </c>
      <c r="J27" s="11">
        <f t="shared" si="6"/>
        <v>0</v>
      </c>
      <c r="K27" s="11">
        <f t="shared" si="6"/>
        <v>0</v>
      </c>
      <c r="L27" s="11">
        <f t="shared" si="6"/>
        <v>0</v>
      </c>
      <c r="M27" s="11">
        <f t="shared" si="6"/>
        <v>1577290</v>
      </c>
      <c r="N27" s="11">
        <f t="shared" si="2"/>
        <v>1577290</v>
      </c>
      <c r="O27" s="11">
        <f>+O28+O29</f>
        <v>0</v>
      </c>
      <c r="P27" s="11">
        <f t="shared" si="3"/>
        <v>1577290</v>
      </c>
    </row>
    <row r="28" spans="2:16" x14ac:dyDescent="0.55000000000000004">
      <c r="B28" s="67"/>
      <c r="C28" s="67"/>
      <c r="D28" s="9" t="s">
        <v>123</v>
      </c>
      <c r="E28" s="11"/>
      <c r="F28" s="11"/>
      <c r="G28" s="11"/>
      <c r="H28" s="11"/>
      <c r="I28" s="11"/>
      <c r="J28" s="11"/>
      <c r="K28" s="11"/>
      <c r="L28" s="11"/>
      <c r="M28" s="11">
        <v>1577290</v>
      </c>
      <c r="N28" s="11">
        <f t="shared" si="2"/>
        <v>1577290</v>
      </c>
      <c r="O28" s="11"/>
      <c r="P28" s="11">
        <f t="shared" si="3"/>
        <v>1577290</v>
      </c>
    </row>
    <row r="29" spans="2:16" x14ac:dyDescent="0.55000000000000004">
      <c r="B29" s="67"/>
      <c r="C29" s="67"/>
      <c r="D29" s="9" t="s">
        <v>124</v>
      </c>
      <c r="E29" s="11"/>
      <c r="F29" s="11"/>
      <c r="G29" s="11"/>
      <c r="H29" s="11"/>
      <c r="I29" s="11"/>
      <c r="J29" s="11"/>
      <c r="K29" s="11"/>
      <c r="L29" s="11"/>
      <c r="M29" s="11"/>
      <c r="N29" s="11">
        <f t="shared" si="2"/>
        <v>0</v>
      </c>
      <c r="O29" s="11"/>
      <c r="P29" s="11">
        <f t="shared" si="3"/>
        <v>0</v>
      </c>
    </row>
    <row r="30" spans="2:16" x14ac:dyDescent="0.55000000000000004">
      <c r="B30" s="67"/>
      <c r="C30" s="67"/>
      <c r="D30" s="9" t="s">
        <v>125</v>
      </c>
      <c r="E30" s="11">
        <f t="shared" ref="E30:M30" si="7">+E31+E32+E33</f>
        <v>0</v>
      </c>
      <c r="F30" s="11">
        <f t="shared" si="7"/>
        <v>1372080</v>
      </c>
      <c r="G30" s="11">
        <f t="shared" si="7"/>
        <v>461460</v>
      </c>
      <c r="H30" s="11">
        <f t="shared" si="7"/>
        <v>0</v>
      </c>
      <c r="I30" s="11">
        <f t="shared" si="7"/>
        <v>0</v>
      </c>
      <c r="J30" s="11">
        <f t="shared" si="7"/>
        <v>0</v>
      </c>
      <c r="K30" s="11">
        <f t="shared" si="7"/>
        <v>0</v>
      </c>
      <c r="L30" s="11">
        <f t="shared" si="7"/>
        <v>0</v>
      </c>
      <c r="M30" s="11">
        <f t="shared" si="7"/>
        <v>0</v>
      </c>
      <c r="N30" s="11">
        <f t="shared" si="2"/>
        <v>1833540</v>
      </c>
      <c r="O30" s="11">
        <f>+O31+O32+O33</f>
        <v>0</v>
      </c>
      <c r="P30" s="11">
        <f t="shared" si="3"/>
        <v>1833540</v>
      </c>
    </row>
    <row r="31" spans="2:16" x14ac:dyDescent="0.55000000000000004">
      <c r="B31" s="67"/>
      <c r="C31" s="67"/>
      <c r="D31" s="9" t="s">
        <v>126</v>
      </c>
      <c r="E31" s="11"/>
      <c r="F31" s="11">
        <v>1234872</v>
      </c>
      <c r="G31" s="11">
        <v>367614</v>
      </c>
      <c r="H31" s="11"/>
      <c r="I31" s="11"/>
      <c r="J31" s="11"/>
      <c r="K31" s="11"/>
      <c r="L31" s="11"/>
      <c r="M31" s="11"/>
      <c r="N31" s="11">
        <f t="shared" si="2"/>
        <v>1602486</v>
      </c>
      <c r="O31" s="11"/>
      <c r="P31" s="11">
        <f t="shared" si="3"/>
        <v>1602486</v>
      </c>
    </row>
    <row r="32" spans="2:16" x14ac:dyDescent="0.55000000000000004">
      <c r="B32" s="67"/>
      <c r="C32" s="67"/>
      <c r="D32" s="9" t="s">
        <v>127</v>
      </c>
      <c r="E32" s="11"/>
      <c r="F32" s="11"/>
      <c r="G32" s="11"/>
      <c r="H32" s="11"/>
      <c r="I32" s="11"/>
      <c r="J32" s="11"/>
      <c r="K32" s="11"/>
      <c r="L32" s="11"/>
      <c r="M32" s="11"/>
      <c r="N32" s="11">
        <f t="shared" si="2"/>
        <v>0</v>
      </c>
      <c r="O32" s="11"/>
      <c r="P32" s="11">
        <f t="shared" si="3"/>
        <v>0</v>
      </c>
    </row>
    <row r="33" spans="2:16" x14ac:dyDescent="0.55000000000000004">
      <c r="B33" s="67"/>
      <c r="C33" s="67"/>
      <c r="D33" s="9" t="s">
        <v>128</v>
      </c>
      <c r="E33" s="11"/>
      <c r="F33" s="11">
        <v>137208</v>
      </c>
      <c r="G33" s="11">
        <v>93846</v>
      </c>
      <c r="H33" s="11"/>
      <c r="I33" s="11"/>
      <c r="J33" s="11"/>
      <c r="K33" s="11"/>
      <c r="L33" s="11"/>
      <c r="M33" s="11"/>
      <c r="N33" s="11">
        <f t="shared" si="2"/>
        <v>231054</v>
      </c>
      <c r="O33" s="11"/>
      <c r="P33" s="11">
        <f t="shared" si="3"/>
        <v>231054</v>
      </c>
    </row>
    <row r="34" spans="2:16" x14ac:dyDescent="0.55000000000000004">
      <c r="B34" s="67"/>
      <c r="C34" s="67"/>
      <c r="D34" s="9" t="s">
        <v>129</v>
      </c>
      <c r="E34" s="11">
        <f t="shared" ref="E34:M34" si="8">+E35+E36+E37+E38+E39+E40+E41+E42+E43+E44+E45</f>
        <v>0</v>
      </c>
      <c r="F34" s="11">
        <f t="shared" si="8"/>
        <v>0</v>
      </c>
      <c r="G34" s="11">
        <f t="shared" si="8"/>
        <v>432200</v>
      </c>
      <c r="H34" s="11">
        <f t="shared" si="8"/>
        <v>0</v>
      </c>
      <c r="I34" s="11">
        <f t="shared" si="8"/>
        <v>0</v>
      </c>
      <c r="J34" s="11">
        <f t="shared" si="8"/>
        <v>0</v>
      </c>
      <c r="K34" s="11">
        <f t="shared" si="8"/>
        <v>0</v>
      </c>
      <c r="L34" s="11">
        <f t="shared" si="8"/>
        <v>0</v>
      </c>
      <c r="M34" s="11">
        <f t="shared" si="8"/>
        <v>0</v>
      </c>
      <c r="N34" s="11">
        <f t="shared" si="2"/>
        <v>432200</v>
      </c>
      <c r="O34" s="11">
        <f>+O35+O36+O37+O38+O39+O40+O41+O42+O43+O44+O45</f>
        <v>0</v>
      </c>
      <c r="P34" s="11">
        <f t="shared" si="3"/>
        <v>432200</v>
      </c>
    </row>
    <row r="35" spans="2:16" x14ac:dyDescent="0.55000000000000004">
      <c r="B35" s="67"/>
      <c r="C35" s="67"/>
      <c r="D35" s="9" t="s">
        <v>130</v>
      </c>
      <c r="E35" s="11"/>
      <c r="F35" s="11"/>
      <c r="G35" s="11"/>
      <c r="H35" s="11"/>
      <c r="I35" s="11"/>
      <c r="J35" s="11"/>
      <c r="K35" s="11"/>
      <c r="L35" s="11"/>
      <c r="M35" s="11"/>
      <c r="N35" s="11">
        <f t="shared" si="2"/>
        <v>0</v>
      </c>
      <c r="O35" s="11"/>
      <c r="P35" s="11">
        <f t="shared" si="3"/>
        <v>0</v>
      </c>
    </row>
    <row r="36" spans="2:16" x14ac:dyDescent="0.55000000000000004">
      <c r="B36" s="67"/>
      <c r="C36" s="67"/>
      <c r="D36" s="9" t="s">
        <v>131</v>
      </c>
      <c r="E36" s="11"/>
      <c r="F36" s="11"/>
      <c r="G36" s="11"/>
      <c r="H36" s="11"/>
      <c r="I36" s="11"/>
      <c r="J36" s="11"/>
      <c r="K36" s="11"/>
      <c r="L36" s="11"/>
      <c r="M36" s="11"/>
      <c r="N36" s="11">
        <f t="shared" si="2"/>
        <v>0</v>
      </c>
      <c r="O36" s="11"/>
      <c r="P36" s="11">
        <f t="shared" si="3"/>
        <v>0</v>
      </c>
    </row>
    <row r="37" spans="2:16" x14ac:dyDescent="0.55000000000000004">
      <c r="B37" s="67"/>
      <c r="C37" s="67"/>
      <c r="D37" s="9" t="s">
        <v>132</v>
      </c>
      <c r="E37" s="11"/>
      <c r="F37" s="11"/>
      <c r="G37" s="11"/>
      <c r="H37" s="11"/>
      <c r="I37" s="11"/>
      <c r="J37" s="11"/>
      <c r="K37" s="11"/>
      <c r="L37" s="11"/>
      <c r="M37" s="11"/>
      <c r="N37" s="11">
        <f t="shared" si="2"/>
        <v>0</v>
      </c>
      <c r="O37" s="11"/>
      <c r="P37" s="11">
        <f t="shared" si="3"/>
        <v>0</v>
      </c>
    </row>
    <row r="38" spans="2:16" x14ac:dyDescent="0.55000000000000004">
      <c r="B38" s="67"/>
      <c r="C38" s="67"/>
      <c r="D38" s="9" t="s">
        <v>133</v>
      </c>
      <c r="E38" s="11"/>
      <c r="F38" s="11"/>
      <c r="G38" s="11"/>
      <c r="H38" s="11"/>
      <c r="I38" s="11"/>
      <c r="J38" s="11"/>
      <c r="K38" s="11"/>
      <c r="L38" s="11"/>
      <c r="M38" s="11"/>
      <c r="N38" s="11">
        <f t="shared" si="2"/>
        <v>0</v>
      </c>
      <c r="O38" s="11"/>
      <c r="P38" s="11">
        <f t="shared" si="3"/>
        <v>0</v>
      </c>
    </row>
    <row r="39" spans="2:16" x14ac:dyDescent="0.55000000000000004">
      <c r="B39" s="67"/>
      <c r="C39" s="67"/>
      <c r="D39" s="9" t="s">
        <v>134</v>
      </c>
      <c r="E39" s="11"/>
      <c r="F39" s="11"/>
      <c r="G39" s="11">
        <v>432200</v>
      </c>
      <c r="H39" s="11"/>
      <c r="I39" s="11"/>
      <c r="J39" s="11"/>
      <c r="K39" s="11"/>
      <c r="L39" s="11"/>
      <c r="M39" s="11"/>
      <c r="N39" s="11">
        <f t="shared" si="2"/>
        <v>432200</v>
      </c>
      <c r="O39" s="11"/>
      <c r="P39" s="11">
        <f t="shared" si="3"/>
        <v>432200</v>
      </c>
    </row>
    <row r="40" spans="2:16" x14ac:dyDescent="0.55000000000000004">
      <c r="B40" s="67"/>
      <c r="C40" s="67"/>
      <c r="D40" s="9" t="s">
        <v>135</v>
      </c>
      <c r="E40" s="11"/>
      <c r="F40" s="11"/>
      <c r="G40" s="11"/>
      <c r="H40" s="11"/>
      <c r="I40" s="11"/>
      <c r="J40" s="11"/>
      <c r="K40" s="11"/>
      <c r="L40" s="11"/>
      <c r="M40" s="11"/>
      <c r="N40" s="11">
        <f t="shared" si="2"/>
        <v>0</v>
      </c>
      <c r="O40" s="11"/>
      <c r="P40" s="11">
        <f t="shared" si="3"/>
        <v>0</v>
      </c>
    </row>
    <row r="41" spans="2:16" x14ac:dyDescent="0.55000000000000004">
      <c r="B41" s="67"/>
      <c r="C41" s="67"/>
      <c r="D41" s="9" t="s">
        <v>136</v>
      </c>
      <c r="E41" s="11"/>
      <c r="F41" s="11"/>
      <c r="G41" s="11"/>
      <c r="H41" s="11"/>
      <c r="I41" s="11"/>
      <c r="J41" s="11"/>
      <c r="K41" s="11"/>
      <c r="L41" s="11"/>
      <c r="M41" s="11"/>
      <c r="N41" s="11">
        <f t="shared" si="2"/>
        <v>0</v>
      </c>
      <c r="O41" s="11"/>
      <c r="P41" s="11">
        <f t="shared" si="3"/>
        <v>0</v>
      </c>
    </row>
    <row r="42" spans="2:16" x14ac:dyDescent="0.55000000000000004">
      <c r="B42" s="67"/>
      <c r="C42" s="67"/>
      <c r="D42" s="9" t="s">
        <v>137</v>
      </c>
      <c r="E42" s="11"/>
      <c r="F42" s="11"/>
      <c r="G42" s="11"/>
      <c r="H42" s="11"/>
      <c r="I42" s="11"/>
      <c r="J42" s="11"/>
      <c r="K42" s="11"/>
      <c r="L42" s="11"/>
      <c r="M42" s="11"/>
      <c r="N42" s="11">
        <f t="shared" si="2"/>
        <v>0</v>
      </c>
      <c r="O42" s="11"/>
      <c r="P42" s="11">
        <f t="shared" si="3"/>
        <v>0</v>
      </c>
    </row>
    <row r="43" spans="2:16" x14ac:dyDescent="0.55000000000000004">
      <c r="B43" s="67"/>
      <c r="C43" s="67"/>
      <c r="D43" s="9" t="s">
        <v>138</v>
      </c>
      <c r="E43" s="11"/>
      <c r="F43" s="11"/>
      <c r="G43" s="11"/>
      <c r="H43" s="11"/>
      <c r="I43" s="11"/>
      <c r="J43" s="11"/>
      <c r="K43" s="11"/>
      <c r="L43" s="11"/>
      <c r="M43" s="11"/>
      <c r="N43" s="11">
        <f t="shared" si="2"/>
        <v>0</v>
      </c>
      <c r="O43" s="11"/>
      <c r="P43" s="11">
        <f t="shared" si="3"/>
        <v>0</v>
      </c>
    </row>
    <row r="44" spans="2:16" x14ac:dyDescent="0.55000000000000004">
      <c r="B44" s="67"/>
      <c r="C44" s="67"/>
      <c r="D44" s="9" t="s">
        <v>139</v>
      </c>
      <c r="E44" s="11"/>
      <c r="F44" s="11"/>
      <c r="G44" s="11"/>
      <c r="H44" s="11"/>
      <c r="I44" s="11"/>
      <c r="J44" s="11"/>
      <c r="K44" s="11"/>
      <c r="L44" s="11"/>
      <c r="M44" s="11"/>
      <c r="N44" s="11">
        <f t="shared" si="2"/>
        <v>0</v>
      </c>
      <c r="O44" s="11"/>
      <c r="P44" s="11">
        <f t="shared" si="3"/>
        <v>0</v>
      </c>
    </row>
    <row r="45" spans="2:16" x14ac:dyDescent="0.55000000000000004">
      <c r="B45" s="67"/>
      <c r="C45" s="67"/>
      <c r="D45" s="9" t="s">
        <v>140</v>
      </c>
      <c r="E45" s="11"/>
      <c r="F45" s="11"/>
      <c r="G45" s="11"/>
      <c r="H45" s="11"/>
      <c r="I45" s="11"/>
      <c r="J45" s="11"/>
      <c r="K45" s="11"/>
      <c r="L45" s="11"/>
      <c r="M45" s="11"/>
      <c r="N45" s="11">
        <f t="shared" si="2"/>
        <v>0</v>
      </c>
      <c r="O45" s="11"/>
      <c r="P45" s="11">
        <f t="shared" si="3"/>
        <v>0</v>
      </c>
    </row>
    <row r="46" spans="2:16" x14ac:dyDescent="0.55000000000000004">
      <c r="B46" s="67"/>
      <c r="C46" s="67"/>
      <c r="D46" s="9" t="s">
        <v>141</v>
      </c>
      <c r="E46" s="11">
        <f t="shared" ref="E46:M46" si="9">+E47+E48+E49+E50+E51+E52+E53</f>
        <v>0</v>
      </c>
      <c r="F46" s="11">
        <f t="shared" si="9"/>
        <v>12878820</v>
      </c>
      <c r="G46" s="11">
        <f t="shared" si="9"/>
        <v>14667960</v>
      </c>
      <c r="H46" s="11">
        <f t="shared" si="9"/>
        <v>0</v>
      </c>
      <c r="I46" s="11">
        <f t="shared" si="9"/>
        <v>0</v>
      </c>
      <c r="J46" s="11">
        <f t="shared" si="9"/>
        <v>0</v>
      </c>
      <c r="K46" s="11">
        <f t="shared" si="9"/>
        <v>0</v>
      </c>
      <c r="L46" s="11">
        <f t="shared" si="9"/>
        <v>0</v>
      </c>
      <c r="M46" s="11">
        <f t="shared" si="9"/>
        <v>1502720</v>
      </c>
      <c r="N46" s="11">
        <f t="shared" si="2"/>
        <v>29049500</v>
      </c>
      <c r="O46" s="11">
        <f>+O47+O48+O49+O50+O51+O52+O53</f>
        <v>27544300</v>
      </c>
      <c r="P46" s="11">
        <f t="shared" si="3"/>
        <v>1505200</v>
      </c>
    </row>
    <row r="47" spans="2:16" x14ac:dyDescent="0.55000000000000004">
      <c r="B47" s="67"/>
      <c r="C47" s="67"/>
      <c r="D47" s="9" t="s">
        <v>142</v>
      </c>
      <c r="E47" s="11"/>
      <c r="F47" s="11">
        <v>2480</v>
      </c>
      <c r="G47" s="11"/>
      <c r="H47" s="11"/>
      <c r="I47" s="11"/>
      <c r="J47" s="11"/>
      <c r="K47" s="11"/>
      <c r="L47" s="11"/>
      <c r="M47" s="11"/>
      <c r="N47" s="11">
        <f t="shared" si="2"/>
        <v>2480</v>
      </c>
      <c r="O47" s="11"/>
      <c r="P47" s="11">
        <f t="shared" si="3"/>
        <v>2480</v>
      </c>
    </row>
    <row r="48" spans="2:16" x14ac:dyDescent="0.55000000000000004">
      <c r="B48" s="67"/>
      <c r="C48" s="67"/>
      <c r="D48" s="9" t="s">
        <v>143</v>
      </c>
      <c r="E48" s="11"/>
      <c r="F48" s="11"/>
      <c r="G48" s="11"/>
      <c r="H48" s="11"/>
      <c r="I48" s="11"/>
      <c r="J48" s="11"/>
      <c r="K48" s="11"/>
      <c r="L48" s="11"/>
      <c r="M48" s="11"/>
      <c r="N48" s="11">
        <f t="shared" si="2"/>
        <v>0</v>
      </c>
      <c r="O48" s="11"/>
      <c r="P48" s="11">
        <f t="shared" si="3"/>
        <v>0</v>
      </c>
    </row>
    <row r="49" spans="2:16" x14ac:dyDescent="0.55000000000000004">
      <c r="B49" s="67"/>
      <c r="C49" s="67"/>
      <c r="D49" s="9" t="s">
        <v>144</v>
      </c>
      <c r="E49" s="11"/>
      <c r="F49" s="11"/>
      <c r="G49" s="11"/>
      <c r="H49" s="11"/>
      <c r="I49" s="11"/>
      <c r="J49" s="11"/>
      <c r="K49" s="11"/>
      <c r="L49" s="11"/>
      <c r="M49" s="11"/>
      <c r="N49" s="11">
        <f t="shared" si="2"/>
        <v>0</v>
      </c>
      <c r="O49" s="11"/>
      <c r="P49" s="11">
        <f t="shared" si="3"/>
        <v>0</v>
      </c>
    </row>
    <row r="50" spans="2:16" x14ac:dyDescent="0.55000000000000004">
      <c r="B50" s="67"/>
      <c r="C50" s="67"/>
      <c r="D50" s="9" t="s">
        <v>145</v>
      </c>
      <c r="E50" s="11"/>
      <c r="F50" s="11"/>
      <c r="G50" s="11"/>
      <c r="H50" s="11"/>
      <c r="I50" s="11"/>
      <c r="J50" s="11"/>
      <c r="K50" s="11"/>
      <c r="L50" s="11"/>
      <c r="M50" s="11"/>
      <c r="N50" s="11">
        <f t="shared" si="2"/>
        <v>0</v>
      </c>
      <c r="O50" s="11"/>
      <c r="P50" s="11">
        <f t="shared" si="3"/>
        <v>0</v>
      </c>
    </row>
    <row r="51" spans="2:16" x14ac:dyDescent="0.55000000000000004">
      <c r="B51" s="67"/>
      <c r="C51" s="67"/>
      <c r="D51" s="9" t="s">
        <v>146</v>
      </c>
      <c r="E51" s="11"/>
      <c r="F51" s="11"/>
      <c r="G51" s="11"/>
      <c r="H51" s="11"/>
      <c r="I51" s="11"/>
      <c r="J51" s="11"/>
      <c r="K51" s="11"/>
      <c r="L51" s="11"/>
      <c r="M51" s="11">
        <v>940520</v>
      </c>
      <c r="N51" s="11">
        <f t="shared" si="2"/>
        <v>940520</v>
      </c>
      <c r="O51" s="11"/>
      <c r="P51" s="11">
        <f t="shared" si="3"/>
        <v>940520</v>
      </c>
    </row>
    <row r="52" spans="2:16" x14ac:dyDescent="0.55000000000000004">
      <c r="B52" s="67"/>
      <c r="C52" s="67"/>
      <c r="D52" s="9" t="s">
        <v>147</v>
      </c>
      <c r="E52" s="11"/>
      <c r="F52" s="11"/>
      <c r="G52" s="11"/>
      <c r="H52" s="11"/>
      <c r="I52" s="11"/>
      <c r="J52" s="11"/>
      <c r="K52" s="11"/>
      <c r="L52" s="11"/>
      <c r="M52" s="11"/>
      <c r="N52" s="11">
        <f t="shared" si="2"/>
        <v>0</v>
      </c>
      <c r="O52" s="11"/>
      <c r="P52" s="11">
        <f t="shared" si="3"/>
        <v>0</v>
      </c>
    </row>
    <row r="53" spans="2:16" x14ac:dyDescent="0.55000000000000004">
      <c r="B53" s="67"/>
      <c r="C53" s="67"/>
      <c r="D53" s="9" t="s">
        <v>148</v>
      </c>
      <c r="E53" s="11"/>
      <c r="F53" s="11">
        <v>12876340</v>
      </c>
      <c r="G53" s="11">
        <v>14667960</v>
      </c>
      <c r="H53" s="11"/>
      <c r="I53" s="11"/>
      <c r="J53" s="11"/>
      <c r="K53" s="11"/>
      <c r="L53" s="11"/>
      <c r="M53" s="11">
        <v>562200</v>
      </c>
      <c r="N53" s="11">
        <f t="shared" si="2"/>
        <v>28106500</v>
      </c>
      <c r="O53" s="11">
        <v>27544300</v>
      </c>
      <c r="P53" s="11">
        <f t="shared" si="3"/>
        <v>562200</v>
      </c>
    </row>
    <row r="54" spans="2:16" x14ac:dyDescent="0.55000000000000004">
      <c r="B54" s="67"/>
      <c r="C54" s="67"/>
      <c r="D54" s="9" t="s">
        <v>149</v>
      </c>
      <c r="E54" s="11"/>
      <c r="F54" s="11"/>
      <c r="G54" s="11"/>
      <c r="H54" s="11"/>
      <c r="I54" s="11"/>
      <c r="J54" s="11"/>
      <c r="K54" s="11"/>
      <c r="L54" s="11"/>
      <c r="M54" s="11"/>
      <c r="N54" s="11">
        <f t="shared" si="2"/>
        <v>0</v>
      </c>
      <c r="O54" s="11"/>
      <c r="P54" s="11">
        <f t="shared" si="3"/>
        <v>0</v>
      </c>
    </row>
    <row r="55" spans="2:16" x14ac:dyDescent="0.55000000000000004">
      <c r="B55" s="67"/>
      <c r="C55" s="67"/>
      <c r="D55" s="9" t="s">
        <v>12</v>
      </c>
      <c r="E55" s="11">
        <f t="shared" ref="E55:M55" si="10">+E56+E61+E67</f>
        <v>79529888</v>
      </c>
      <c r="F55" s="11">
        <f t="shared" si="10"/>
        <v>0</v>
      </c>
      <c r="G55" s="11">
        <f t="shared" si="10"/>
        <v>145800</v>
      </c>
      <c r="H55" s="11">
        <f t="shared" si="10"/>
        <v>0</v>
      </c>
      <c r="I55" s="11">
        <f t="shared" si="10"/>
        <v>0</v>
      </c>
      <c r="J55" s="11">
        <f t="shared" si="10"/>
        <v>0</v>
      </c>
      <c r="K55" s="11">
        <f t="shared" si="10"/>
        <v>0</v>
      </c>
      <c r="L55" s="11">
        <f t="shared" si="10"/>
        <v>30379003</v>
      </c>
      <c r="M55" s="11">
        <f t="shared" si="10"/>
        <v>0</v>
      </c>
      <c r="N55" s="11">
        <f t="shared" si="2"/>
        <v>110054691</v>
      </c>
      <c r="O55" s="11">
        <f>+O56+O61+O67</f>
        <v>0</v>
      </c>
      <c r="P55" s="11">
        <f t="shared" si="3"/>
        <v>110054691</v>
      </c>
    </row>
    <row r="56" spans="2:16" x14ac:dyDescent="0.55000000000000004">
      <c r="B56" s="67"/>
      <c r="C56" s="67"/>
      <c r="D56" s="9" t="s">
        <v>150</v>
      </c>
      <c r="E56" s="11">
        <f t="shared" ref="E56:M56" si="11">+E57+E58+E59+E60</f>
        <v>78936778</v>
      </c>
      <c r="F56" s="11">
        <f t="shared" si="11"/>
        <v>0</v>
      </c>
      <c r="G56" s="11">
        <f t="shared" si="11"/>
        <v>0</v>
      </c>
      <c r="H56" s="11">
        <f t="shared" si="11"/>
        <v>0</v>
      </c>
      <c r="I56" s="11">
        <f t="shared" si="11"/>
        <v>0</v>
      </c>
      <c r="J56" s="11">
        <f t="shared" si="11"/>
        <v>0</v>
      </c>
      <c r="K56" s="11">
        <f t="shared" si="11"/>
        <v>0</v>
      </c>
      <c r="L56" s="11">
        <f t="shared" si="11"/>
        <v>30379003</v>
      </c>
      <c r="M56" s="11">
        <f t="shared" si="11"/>
        <v>0</v>
      </c>
      <c r="N56" s="11">
        <f t="shared" si="2"/>
        <v>109315781</v>
      </c>
      <c r="O56" s="11">
        <f>+O57+O58+O59+O60</f>
        <v>0</v>
      </c>
      <c r="P56" s="11">
        <f t="shared" si="3"/>
        <v>109315781</v>
      </c>
    </row>
    <row r="57" spans="2:16" x14ac:dyDescent="0.55000000000000004">
      <c r="B57" s="67"/>
      <c r="C57" s="67"/>
      <c r="D57" s="9" t="s">
        <v>151</v>
      </c>
      <c r="E57" s="11">
        <v>60657280</v>
      </c>
      <c r="F57" s="11"/>
      <c r="G57" s="11"/>
      <c r="H57" s="11"/>
      <c r="I57" s="11"/>
      <c r="J57" s="11"/>
      <c r="K57" s="11"/>
      <c r="L57" s="11">
        <v>19465506</v>
      </c>
      <c r="M57" s="11"/>
      <c r="N57" s="11">
        <f t="shared" si="2"/>
        <v>80122786</v>
      </c>
      <c r="O57" s="11"/>
      <c r="P57" s="11">
        <f t="shared" si="3"/>
        <v>80122786</v>
      </c>
    </row>
    <row r="58" spans="2:16" x14ac:dyDescent="0.55000000000000004">
      <c r="B58" s="67"/>
      <c r="C58" s="67"/>
      <c r="D58" s="9" t="s">
        <v>126</v>
      </c>
      <c r="E58" s="11">
        <v>18279498</v>
      </c>
      <c r="F58" s="11"/>
      <c r="G58" s="11"/>
      <c r="H58" s="11"/>
      <c r="I58" s="11"/>
      <c r="J58" s="11"/>
      <c r="K58" s="11"/>
      <c r="L58" s="11">
        <v>10913497</v>
      </c>
      <c r="M58" s="11"/>
      <c r="N58" s="11">
        <f t="shared" si="2"/>
        <v>29192995</v>
      </c>
      <c r="O58" s="11"/>
      <c r="P58" s="11">
        <f t="shared" si="3"/>
        <v>29192995</v>
      </c>
    </row>
    <row r="59" spans="2:16" x14ac:dyDescent="0.55000000000000004">
      <c r="B59" s="67"/>
      <c r="C59" s="67"/>
      <c r="D59" s="9" t="s">
        <v>140</v>
      </c>
      <c r="E59" s="11"/>
      <c r="F59" s="11"/>
      <c r="G59" s="11"/>
      <c r="H59" s="11"/>
      <c r="I59" s="11"/>
      <c r="J59" s="11"/>
      <c r="K59" s="11"/>
      <c r="L59" s="11"/>
      <c r="M59" s="11"/>
      <c r="N59" s="11">
        <f t="shared" si="2"/>
        <v>0</v>
      </c>
      <c r="O59" s="11"/>
      <c r="P59" s="11">
        <f t="shared" si="3"/>
        <v>0</v>
      </c>
    </row>
    <row r="60" spans="2:16" x14ac:dyDescent="0.55000000000000004">
      <c r="B60" s="67"/>
      <c r="C60" s="67"/>
      <c r="D60" s="9" t="s">
        <v>148</v>
      </c>
      <c r="E60" s="11"/>
      <c r="F60" s="11"/>
      <c r="G60" s="11"/>
      <c r="H60" s="11"/>
      <c r="I60" s="11"/>
      <c r="J60" s="11"/>
      <c r="K60" s="11"/>
      <c r="L60" s="11"/>
      <c r="M60" s="11"/>
      <c r="N60" s="11">
        <f t="shared" si="2"/>
        <v>0</v>
      </c>
      <c r="O60" s="11"/>
      <c r="P60" s="11">
        <f t="shared" si="3"/>
        <v>0</v>
      </c>
    </row>
    <row r="61" spans="2:16" x14ac:dyDescent="0.55000000000000004">
      <c r="B61" s="67"/>
      <c r="C61" s="67"/>
      <c r="D61" s="9" t="s">
        <v>152</v>
      </c>
      <c r="E61" s="11">
        <f t="shared" ref="E61:M61" si="12">+E62+E63+E64+E65+E66</f>
        <v>0</v>
      </c>
      <c r="F61" s="11">
        <f t="shared" si="12"/>
        <v>0</v>
      </c>
      <c r="G61" s="11">
        <f t="shared" si="12"/>
        <v>0</v>
      </c>
      <c r="H61" s="11">
        <f t="shared" si="12"/>
        <v>0</v>
      </c>
      <c r="I61" s="11">
        <f t="shared" si="12"/>
        <v>0</v>
      </c>
      <c r="J61" s="11">
        <f t="shared" si="12"/>
        <v>0</v>
      </c>
      <c r="K61" s="11">
        <f t="shared" si="12"/>
        <v>0</v>
      </c>
      <c r="L61" s="11">
        <f t="shared" si="12"/>
        <v>0</v>
      </c>
      <c r="M61" s="11">
        <f t="shared" si="12"/>
        <v>0</v>
      </c>
      <c r="N61" s="11">
        <f t="shared" si="2"/>
        <v>0</v>
      </c>
      <c r="O61" s="11">
        <f>+O62+O63+O64+O65+O66</f>
        <v>0</v>
      </c>
      <c r="P61" s="11">
        <f t="shared" si="3"/>
        <v>0</v>
      </c>
    </row>
    <row r="62" spans="2:16" x14ac:dyDescent="0.55000000000000004">
      <c r="B62" s="67"/>
      <c r="C62" s="67"/>
      <c r="D62" s="9" t="s">
        <v>153</v>
      </c>
      <c r="E62" s="11"/>
      <c r="F62" s="11"/>
      <c r="G62" s="11"/>
      <c r="H62" s="11"/>
      <c r="I62" s="11"/>
      <c r="J62" s="11"/>
      <c r="K62" s="11"/>
      <c r="L62" s="11"/>
      <c r="M62" s="11"/>
      <c r="N62" s="11">
        <f t="shared" si="2"/>
        <v>0</v>
      </c>
      <c r="O62" s="11"/>
      <c r="P62" s="11">
        <f t="shared" si="3"/>
        <v>0</v>
      </c>
    </row>
    <row r="63" spans="2:16" x14ac:dyDescent="0.55000000000000004">
      <c r="B63" s="67"/>
      <c r="C63" s="67"/>
      <c r="D63" s="9" t="s">
        <v>140</v>
      </c>
      <c r="E63" s="11"/>
      <c r="F63" s="11"/>
      <c r="G63" s="11"/>
      <c r="H63" s="11"/>
      <c r="I63" s="11"/>
      <c r="J63" s="11"/>
      <c r="K63" s="11"/>
      <c r="L63" s="11"/>
      <c r="M63" s="11"/>
      <c r="N63" s="11">
        <f t="shared" si="2"/>
        <v>0</v>
      </c>
      <c r="O63" s="11"/>
      <c r="P63" s="11">
        <f t="shared" si="3"/>
        <v>0</v>
      </c>
    </row>
    <row r="64" spans="2:16" x14ac:dyDescent="0.55000000000000004">
      <c r="B64" s="67"/>
      <c r="C64" s="67"/>
      <c r="D64" s="9" t="s">
        <v>142</v>
      </c>
      <c r="E64" s="11"/>
      <c r="F64" s="11"/>
      <c r="G64" s="11"/>
      <c r="H64" s="11"/>
      <c r="I64" s="11"/>
      <c r="J64" s="11"/>
      <c r="K64" s="11"/>
      <c r="L64" s="11"/>
      <c r="M64" s="11"/>
      <c r="N64" s="11">
        <f t="shared" si="2"/>
        <v>0</v>
      </c>
      <c r="O64" s="11"/>
      <c r="P64" s="11">
        <f t="shared" si="3"/>
        <v>0</v>
      </c>
    </row>
    <row r="65" spans="2:16" x14ac:dyDescent="0.55000000000000004">
      <c r="B65" s="67"/>
      <c r="C65" s="67"/>
      <c r="D65" s="9" t="s">
        <v>143</v>
      </c>
      <c r="E65" s="11"/>
      <c r="F65" s="11"/>
      <c r="G65" s="11"/>
      <c r="H65" s="11"/>
      <c r="I65" s="11"/>
      <c r="J65" s="11"/>
      <c r="K65" s="11"/>
      <c r="L65" s="11"/>
      <c r="M65" s="11"/>
      <c r="N65" s="11">
        <f t="shared" si="2"/>
        <v>0</v>
      </c>
      <c r="O65" s="11"/>
      <c r="P65" s="11">
        <f t="shared" si="3"/>
        <v>0</v>
      </c>
    </row>
    <row r="66" spans="2:16" x14ac:dyDescent="0.55000000000000004">
      <c r="B66" s="67"/>
      <c r="C66" s="67"/>
      <c r="D66" s="9" t="s">
        <v>148</v>
      </c>
      <c r="E66" s="11"/>
      <c r="F66" s="11"/>
      <c r="G66" s="11"/>
      <c r="H66" s="11"/>
      <c r="I66" s="11"/>
      <c r="J66" s="11"/>
      <c r="K66" s="11"/>
      <c r="L66" s="11"/>
      <c r="M66" s="11"/>
      <c r="N66" s="11">
        <f t="shared" si="2"/>
        <v>0</v>
      </c>
      <c r="O66" s="11"/>
      <c r="P66" s="11">
        <f t="shared" si="3"/>
        <v>0</v>
      </c>
    </row>
    <row r="67" spans="2:16" x14ac:dyDescent="0.55000000000000004">
      <c r="B67" s="67"/>
      <c r="C67" s="67"/>
      <c r="D67" s="9" t="s">
        <v>141</v>
      </c>
      <c r="E67" s="11">
        <f t="shared" ref="E67:M67" si="13">+E68+E69+E70</f>
        <v>593110</v>
      </c>
      <c r="F67" s="11">
        <f t="shared" si="13"/>
        <v>0</v>
      </c>
      <c r="G67" s="11">
        <f t="shared" si="13"/>
        <v>145800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2"/>
        <v>738910</v>
      </c>
      <c r="O67" s="11">
        <f>+O68+O69+O70</f>
        <v>0</v>
      </c>
      <c r="P67" s="11">
        <f t="shared" si="3"/>
        <v>738910</v>
      </c>
    </row>
    <row r="68" spans="2:16" x14ac:dyDescent="0.55000000000000004">
      <c r="B68" s="67"/>
      <c r="C68" s="67"/>
      <c r="D68" s="9" t="s">
        <v>153</v>
      </c>
      <c r="E68" s="11"/>
      <c r="F68" s="11"/>
      <c r="G68" s="11"/>
      <c r="H68" s="11"/>
      <c r="I68" s="11"/>
      <c r="J68" s="11"/>
      <c r="K68" s="11"/>
      <c r="L68" s="11"/>
      <c r="M68" s="11"/>
      <c r="N68" s="11">
        <f t="shared" si="2"/>
        <v>0</v>
      </c>
      <c r="O68" s="11"/>
      <c r="P68" s="11">
        <f t="shared" si="3"/>
        <v>0</v>
      </c>
    </row>
    <row r="69" spans="2:16" x14ac:dyDescent="0.55000000000000004">
      <c r="B69" s="67"/>
      <c r="C69" s="67"/>
      <c r="D69" s="9" t="s">
        <v>140</v>
      </c>
      <c r="E69" s="11">
        <v>593110</v>
      </c>
      <c r="F69" s="11"/>
      <c r="G69" s="11">
        <v>145800</v>
      </c>
      <c r="H69" s="11"/>
      <c r="I69" s="11"/>
      <c r="J69" s="11"/>
      <c r="K69" s="11"/>
      <c r="L69" s="11"/>
      <c r="M69" s="11"/>
      <c r="N69" s="11">
        <f t="shared" si="2"/>
        <v>738910</v>
      </c>
      <c r="O69" s="11"/>
      <c r="P69" s="11">
        <f t="shared" si="3"/>
        <v>738910</v>
      </c>
    </row>
    <row r="70" spans="2:16" x14ac:dyDescent="0.55000000000000004">
      <c r="B70" s="67"/>
      <c r="C70" s="67"/>
      <c r="D70" s="9" t="s">
        <v>148</v>
      </c>
      <c r="E70" s="11"/>
      <c r="F70" s="11"/>
      <c r="G70" s="11"/>
      <c r="H70" s="11"/>
      <c r="I70" s="11"/>
      <c r="J70" s="11"/>
      <c r="K70" s="11"/>
      <c r="L70" s="11"/>
      <c r="M70" s="11"/>
      <c r="N70" s="11">
        <f t="shared" si="2"/>
        <v>0</v>
      </c>
      <c r="O70" s="11"/>
      <c r="P70" s="11">
        <f t="shared" si="3"/>
        <v>0</v>
      </c>
    </row>
    <row r="71" spans="2:16" x14ac:dyDescent="0.55000000000000004">
      <c r="B71" s="67"/>
      <c r="C71" s="67"/>
      <c r="D71" s="9" t="s">
        <v>13</v>
      </c>
      <c r="E71" s="11">
        <f t="shared" ref="E71:M71" si="14">+E72+E75+E76</f>
        <v>0</v>
      </c>
      <c r="F71" s="11">
        <f t="shared" si="14"/>
        <v>0</v>
      </c>
      <c r="G71" s="11">
        <f t="shared" si="14"/>
        <v>0</v>
      </c>
      <c r="H71" s="11">
        <f t="shared" si="14"/>
        <v>0</v>
      </c>
      <c r="I71" s="11">
        <f t="shared" si="14"/>
        <v>0</v>
      </c>
      <c r="J71" s="11">
        <f t="shared" si="14"/>
        <v>0</v>
      </c>
      <c r="K71" s="11">
        <f t="shared" si="14"/>
        <v>0</v>
      </c>
      <c r="L71" s="11">
        <f t="shared" si="14"/>
        <v>0</v>
      </c>
      <c r="M71" s="11">
        <f t="shared" si="14"/>
        <v>0</v>
      </c>
      <c r="N71" s="11">
        <f t="shared" si="2"/>
        <v>0</v>
      </c>
      <c r="O71" s="11">
        <f>+O72+O75+O76</f>
        <v>0</v>
      </c>
      <c r="P71" s="11">
        <f t="shared" si="3"/>
        <v>0</v>
      </c>
    </row>
    <row r="72" spans="2:16" x14ac:dyDescent="0.55000000000000004">
      <c r="B72" s="67"/>
      <c r="C72" s="67"/>
      <c r="D72" s="9" t="s">
        <v>154</v>
      </c>
      <c r="E72" s="11">
        <f t="shared" ref="E72:M72" si="15">+E73+E74</f>
        <v>0</v>
      </c>
      <c r="F72" s="11">
        <f t="shared" si="15"/>
        <v>0</v>
      </c>
      <c r="G72" s="11">
        <f t="shared" si="15"/>
        <v>0</v>
      </c>
      <c r="H72" s="11">
        <f t="shared" si="15"/>
        <v>0</v>
      </c>
      <c r="I72" s="11">
        <f t="shared" si="15"/>
        <v>0</v>
      </c>
      <c r="J72" s="11">
        <f t="shared" si="15"/>
        <v>0</v>
      </c>
      <c r="K72" s="11">
        <f t="shared" si="15"/>
        <v>0</v>
      </c>
      <c r="L72" s="11">
        <f t="shared" si="15"/>
        <v>0</v>
      </c>
      <c r="M72" s="11">
        <f t="shared" si="15"/>
        <v>0</v>
      </c>
      <c r="N72" s="11">
        <f t="shared" ref="N72:N135" si="16">+E72+F72+G72+H72+I72+J72+K72+L72+M72</f>
        <v>0</v>
      </c>
      <c r="O72" s="11">
        <f>+O73+O74</f>
        <v>0</v>
      </c>
      <c r="P72" s="11">
        <f t="shared" ref="P72:P135" si="17">N72-ABS(O72)</f>
        <v>0</v>
      </c>
    </row>
    <row r="73" spans="2:16" x14ac:dyDescent="0.55000000000000004">
      <c r="B73" s="67"/>
      <c r="C73" s="67"/>
      <c r="D73" s="9" t="s">
        <v>151</v>
      </c>
      <c r="E73" s="11"/>
      <c r="F73" s="11"/>
      <c r="G73" s="11"/>
      <c r="H73" s="11"/>
      <c r="I73" s="11"/>
      <c r="J73" s="11"/>
      <c r="K73" s="11"/>
      <c r="L73" s="11"/>
      <c r="M73" s="11"/>
      <c r="N73" s="11">
        <f t="shared" si="16"/>
        <v>0</v>
      </c>
      <c r="O73" s="11"/>
      <c r="P73" s="11">
        <f t="shared" si="17"/>
        <v>0</v>
      </c>
    </row>
    <row r="74" spans="2:16" x14ac:dyDescent="0.55000000000000004">
      <c r="B74" s="67"/>
      <c r="C74" s="67"/>
      <c r="D74" s="9" t="s">
        <v>126</v>
      </c>
      <c r="E74" s="11"/>
      <c r="F74" s="11"/>
      <c r="G74" s="11"/>
      <c r="H74" s="11"/>
      <c r="I74" s="11"/>
      <c r="J74" s="11"/>
      <c r="K74" s="11"/>
      <c r="L74" s="11"/>
      <c r="M74" s="11"/>
      <c r="N74" s="11">
        <f t="shared" si="16"/>
        <v>0</v>
      </c>
      <c r="O74" s="11"/>
      <c r="P74" s="11">
        <f t="shared" si="17"/>
        <v>0</v>
      </c>
    </row>
    <row r="75" spans="2:16" x14ac:dyDescent="0.55000000000000004">
      <c r="B75" s="67"/>
      <c r="C75" s="67"/>
      <c r="D75" s="9" t="s">
        <v>155</v>
      </c>
      <c r="E75" s="11"/>
      <c r="F75" s="11"/>
      <c r="G75" s="11"/>
      <c r="H75" s="11"/>
      <c r="I75" s="11"/>
      <c r="J75" s="11"/>
      <c r="K75" s="11"/>
      <c r="L75" s="11"/>
      <c r="M75" s="11"/>
      <c r="N75" s="11">
        <f t="shared" si="16"/>
        <v>0</v>
      </c>
      <c r="O75" s="11"/>
      <c r="P75" s="11">
        <f t="shared" si="17"/>
        <v>0</v>
      </c>
    </row>
    <row r="76" spans="2:16" x14ac:dyDescent="0.55000000000000004">
      <c r="B76" s="67"/>
      <c r="C76" s="67"/>
      <c r="D76" s="9" t="s">
        <v>141</v>
      </c>
      <c r="E76" s="11">
        <f t="shared" ref="E76:M76" si="18">+E77+E78+E79+E80+E81</f>
        <v>0</v>
      </c>
      <c r="F76" s="11">
        <f t="shared" si="18"/>
        <v>0</v>
      </c>
      <c r="G76" s="11">
        <f t="shared" si="18"/>
        <v>0</v>
      </c>
      <c r="H76" s="11">
        <f t="shared" si="18"/>
        <v>0</v>
      </c>
      <c r="I76" s="11">
        <f t="shared" si="18"/>
        <v>0</v>
      </c>
      <c r="J76" s="11">
        <f t="shared" si="18"/>
        <v>0</v>
      </c>
      <c r="K76" s="11">
        <f t="shared" si="18"/>
        <v>0</v>
      </c>
      <c r="L76" s="11">
        <f t="shared" si="18"/>
        <v>0</v>
      </c>
      <c r="M76" s="11">
        <f t="shared" si="18"/>
        <v>0</v>
      </c>
      <c r="N76" s="11">
        <f t="shared" si="16"/>
        <v>0</v>
      </c>
      <c r="O76" s="11">
        <f>+O77+O78+O79+O80+O81</f>
        <v>0</v>
      </c>
      <c r="P76" s="11">
        <f t="shared" si="17"/>
        <v>0</v>
      </c>
    </row>
    <row r="77" spans="2:16" x14ac:dyDescent="0.55000000000000004">
      <c r="B77" s="67"/>
      <c r="C77" s="67"/>
      <c r="D77" s="9" t="s">
        <v>142</v>
      </c>
      <c r="E77" s="11"/>
      <c r="F77" s="11"/>
      <c r="G77" s="11"/>
      <c r="H77" s="11"/>
      <c r="I77" s="11"/>
      <c r="J77" s="11"/>
      <c r="K77" s="11"/>
      <c r="L77" s="11"/>
      <c r="M77" s="11"/>
      <c r="N77" s="11">
        <f t="shared" si="16"/>
        <v>0</v>
      </c>
      <c r="O77" s="11"/>
      <c r="P77" s="11">
        <f t="shared" si="17"/>
        <v>0</v>
      </c>
    </row>
    <row r="78" spans="2:16" x14ac:dyDescent="0.55000000000000004">
      <c r="B78" s="67"/>
      <c r="C78" s="67"/>
      <c r="D78" s="9" t="s">
        <v>143</v>
      </c>
      <c r="E78" s="11"/>
      <c r="F78" s="11"/>
      <c r="G78" s="11"/>
      <c r="H78" s="11"/>
      <c r="I78" s="11"/>
      <c r="J78" s="11"/>
      <c r="K78" s="11"/>
      <c r="L78" s="11"/>
      <c r="M78" s="11"/>
      <c r="N78" s="11">
        <f t="shared" si="16"/>
        <v>0</v>
      </c>
      <c r="O78" s="11"/>
      <c r="P78" s="11">
        <f t="shared" si="17"/>
        <v>0</v>
      </c>
    </row>
    <row r="79" spans="2:16" x14ac:dyDescent="0.55000000000000004">
      <c r="B79" s="67"/>
      <c r="C79" s="67"/>
      <c r="D79" s="9" t="s">
        <v>146</v>
      </c>
      <c r="E79" s="11"/>
      <c r="F79" s="11"/>
      <c r="G79" s="11"/>
      <c r="H79" s="11"/>
      <c r="I79" s="11"/>
      <c r="J79" s="11"/>
      <c r="K79" s="11"/>
      <c r="L79" s="11"/>
      <c r="M79" s="11"/>
      <c r="N79" s="11">
        <f t="shared" si="16"/>
        <v>0</v>
      </c>
      <c r="O79" s="11"/>
      <c r="P79" s="11">
        <f t="shared" si="17"/>
        <v>0</v>
      </c>
    </row>
    <row r="80" spans="2:16" x14ac:dyDescent="0.55000000000000004">
      <c r="B80" s="67"/>
      <c r="C80" s="67"/>
      <c r="D80" s="9" t="s">
        <v>147</v>
      </c>
      <c r="E80" s="11"/>
      <c r="F80" s="11"/>
      <c r="G80" s="11"/>
      <c r="H80" s="11"/>
      <c r="I80" s="11"/>
      <c r="J80" s="11"/>
      <c r="K80" s="11"/>
      <c r="L80" s="11"/>
      <c r="M80" s="11"/>
      <c r="N80" s="11">
        <f t="shared" si="16"/>
        <v>0</v>
      </c>
      <c r="O80" s="11"/>
      <c r="P80" s="11">
        <f t="shared" si="17"/>
        <v>0</v>
      </c>
    </row>
    <row r="81" spans="2:16" x14ac:dyDescent="0.55000000000000004">
      <c r="B81" s="67"/>
      <c r="C81" s="67"/>
      <c r="D81" s="9" t="s">
        <v>148</v>
      </c>
      <c r="E81" s="11"/>
      <c r="F81" s="11"/>
      <c r="G81" s="11"/>
      <c r="H81" s="11"/>
      <c r="I81" s="11"/>
      <c r="J81" s="11"/>
      <c r="K81" s="11"/>
      <c r="L81" s="11"/>
      <c r="M81" s="11"/>
      <c r="N81" s="11">
        <f t="shared" si="16"/>
        <v>0</v>
      </c>
      <c r="O81" s="11"/>
      <c r="P81" s="11">
        <f t="shared" si="17"/>
        <v>0</v>
      </c>
    </row>
    <row r="82" spans="2:16" x14ac:dyDescent="0.55000000000000004">
      <c r="B82" s="67"/>
      <c r="C82" s="67"/>
      <c r="D82" s="9" t="s">
        <v>14</v>
      </c>
      <c r="E82" s="11">
        <f t="shared" ref="E82:M82" si="19">+E83+E86+E89+E92+E95+E96+E100+E101</f>
        <v>0</v>
      </c>
      <c r="F82" s="11">
        <f t="shared" si="19"/>
        <v>0</v>
      </c>
      <c r="G82" s="11">
        <f t="shared" si="19"/>
        <v>0</v>
      </c>
      <c r="H82" s="11">
        <f t="shared" si="19"/>
        <v>0</v>
      </c>
      <c r="I82" s="11">
        <f t="shared" si="19"/>
        <v>0</v>
      </c>
      <c r="J82" s="11">
        <f t="shared" si="19"/>
        <v>0</v>
      </c>
      <c r="K82" s="11">
        <f t="shared" si="19"/>
        <v>0</v>
      </c>
      <c r="L82" s="11">
        <f t="shared" si="19"/>
        <v>0</v>
      </c>
      <c r="M82" s="11">
        <f t="shared" si="19"/>
        <v>0</v>
      </c>
      <c r="N82" s="11">
        <f t="shared" si="16"/>
        <v>0</v>
      </c>
      <c r="O82" s="11">
        <f>+O83+O86+O89+O92+O95+O96+O100+O101</f>
        <v>0</v>
      </c>
      <c r="P82" s="11">
        <f t="shared" si="17"/>
        <v>0</v>
      </c>
    </row>
    <row r="83" spans="2:16" x14ac:dyDescent="0.55000000000000004">
      <c r="B83" s="67"/>
      <c r="C83" s="67"/>
      <c r="D83" s="9" t="s">
        <v>156</v>
      </c>
      <c r="E83" s="11">
        <f t="shared" ref="E83:M83" si="20">+E84+E85</f>
        <v>0</v>
      </c>
      <c r="F83" s="11">
        <f t="shared" si="20"/>
        <v>0</v>
      </c>
      <c r="G83" s="11">
        <f t="shared" si="20"/>
        <v>0</v>
      </c>
      <c r="H83" s="11">
        <f t="shared" si="20"/>
        <v>0</v>
      </c>
      <c r="I83" s="11">
        <f t="shared" si="20"/>
        <v>0</v>
      </c>
      <c r="J83" s="11">
        <f t="shared" si="20"/>
        <v>0</v>
      </c>
      <c r="K83" s="11">
        <f t="shared" si="20"/>
        <v>0</v>
      </c>
      <c r="L83" s="11">
        <f t="shared" si="20"/>
        <v>0</v>
      </c>
      <c r="M83" s="11">
        <f t="shared" si="20"/>
        <v>0</v>
      </c>
      <c r="N83" s="11">
        <f t="shared" si="16"/>
        <v>0</v>
      </c>
      <c r="O83" s="11">
        <f>+O84+O85</f>
        <v>0</v>
      </c>
      <c r="P83" s="11">
        <f t="shared" si="17"/>
        <v>0</v>
      </c>
    </row>
    <row r="84" spans="2:16" x14ac:dyDescent="0.55000000000000004">
      <c r="B84" s="67"/>
      <c r="C84" s="67"/>
      <c r="D84" s="9" t="s">
        <v>157</v>
      </c>
      <c r="E84" s="11"/>
      <c r="F84" s="11"/>
      <c r="G84" s="11"/>
      <c r="H84" s="11"/>
      <c r="I84" s="11"/>
      <c r="J84" s="11"/>
      <c r="K84" s="11"/>
      <c r="L84" s="11"/>
      <c r="M84" s="11"/>
      <c r="N84" s="11">
        <f t="shared" si="16"/>
        <v>0</v>
      </c>
      <c r="O84" s="11"/>
      <c r="P84" s="11">
        <f t="shared" si="17"/>
        <v>0</v>
      </c>
    </row>
    <row r="85" spans="2:16" x14ac:dyDescent="0.55000000000000004">
      <c r="B85" s="67"/>
      <c r="C85" s="67"/>
      <c r="D85" s="9" t="s">
        <v>120</v>
      </c>
      <c r="E85" s="11"/>
      <c r="F85" s="11"/>
      <c r="G85" s="11"/>
      <c r="H85" s="11"/>
      <c r="I85" s="11"/>
      <c r="J85" s="11"/>
      <c r="K85" s="11"/>
      <c r="L85" s="11"/>
      <c r="M85" s="11"/>
      <c r="N85" s="11">
        <f t="shared" si="16"/>
        <v>0</v>
      </c>
      <c r="O85" s="11"/>
      <c r="P85" s="11">
        <f t="shared" si="17"/>
        <v>0</v>
      </c>
    </row>
    <row r="86" spans="2:16" x14ac:dyDescent="0.55000000000000004">
      <c r="B86" s="67"/>
      <c r="C86" s="67"/>
      <c r="D86" s="9" t="s">
        <v>158</v>
      </c>
      <c r="E86" s="11">
        <f t="shared" ref="E86:M86" si="21">+E87+E88</f>
        <v>0</v>
      </c>
      <c r="F86" s="11">
        <f t="shared" si="21"/>
        <v>0</v>
      </c>
      <c r="G86" s="11">
        <f t="shared" si="21"/>
        <v>0</v>
      </c>
      <c r="H86" s="11">
        <f t="shared" si="21"/>
        <v>0</v>
      </c>
      <c r="I86" s="11">
        <f t="shared" si="21"/>
        <v>0</v>
      </c>
      <c r="J86" s="11">
        <f t="shared" si="21"/>
        <v>0</v>
      </c>
      <c r="K86" s="11">
        <f t="shared" si="21"/>
        <v>0</v>
      </c>
      <c r="L86" s="11">
        <f t="shared" si="21"/>
        <v>0</v>
      </c>
      <c r="M86" s="11">
        <f t="shared" si="21"/>
        <v>0</v>
      </c>
      <c r="N86" s="11">
        <f t="shared" si="16"/>
        <v>0</v>
      </c>
      <c r="O86" s="11">
        <f>+O87+O88</f>
        <v>0</v>
      </c>
      <c r="P86" s="11">
        <f t="shared" si="17"/>
        <v>0</v>
      </c>
    </row>
    <row r="87" spans="2:16" x14ac:dyDescent="0.55000000000000004">
      <c r="B87" s="67"/>
      <c r="C87" s="67"/>
      <c r="D87" s="9" t="s">
        <v>159</v>
      </c>
      <c r="E87" s="11"/>
      <c r="F87" s="11"/>
      <c r="G87" s="11"/>
      <c r="H87" s="11"/>
      <c r="I87" s="11"/>
      <c r="J87" s="11"/>
      <c r="K87" s="11"/>
      <c r="L87" s="11"/>
      <c r="M87" s="11"/>
      <c r="N87" s="11">
        <f t="shared" si="16"/>
        <v>0</v>
      </c>
      <c r="O87" s="11"/>
      <c r="P87" s="11">
        <f t="shared" si="17"/>
        <v>0</v>
      </c>
    </row>
    <row r="88" spans="2:16" x14ac:dyDescent="0.55000000000000004">
      <c r="B88" s="67"/>
      <c r="C88" s="67"/>
      <c r="D88" s="9" t="s">
        <v>120</v>
      </c>
      <c r="E88" s="11"/>
      <c r="F88" s="11"/>
      <c r="G88" s="11"/>
      <c r="H88" s="11"/>
      <c r="I88" s="11"/>
      <c r="J88" s="11"/>
      <c r="K88" s="11"/>
      <c r="L88" s="11"/>
      <c r="M88" s="11"/>
      <c r="N88" s="11">
        <f t="shared" si="16"/>
        <v>0</v>
      </c>
      <c r="O88" s="11"/>
      <c r="P88" s="11">
        <f t="shared" si="17"/>
        <v>0</v>
      </c>
    </row>
    <row r="89" spans="2:16" x14ac:dyDescent="0.55000000000000004">
      <c r="B89" s="67"/>
      <c r="C89" s="67"/>
      <c r="D89" s="9" t="s">
        <v>160</v>
      </c>
      <c r="E89" s="11">
        <f t="shared" ref="E89:M89" si="22">+E90+E91</f>
        <v>0</v>
      </c>
      <c r="F89" s="11">
        <f t="shared" si="22"/>
        <v>0</v>
      </c>
      <c r="G89" s="11">
        <f t="shared" si="22"/>
        <v>0</v>
      </c>
      <c r="H89" s="11">
        <f t="shared" si="22"/>
        <v>0</v>
      </c>
      <c r="I89" s="11">
        <f t="shared" si="22"/>
        <v>0</v>
      </c>
      <c r="J89" s="11">
        <f t="shared" si="22"/>
        <v>0</v>
      </c>
      <c r="K89" s="11">
        <f t="shared" si="22"/>
        <v>0</v>
      </c>
      <c r="L89" s="11">
        <f t="shared" si="22"/>
        <v>0</v>
      </c>
      <c r="M89" s="11">
        <f t="shared" si="22"/>
        <v>0</v>
      </c>
      <c r="N89" s="11">
        <f t="shared" si="16"/>
        <v>0</v>
      </c>
      <c r="O89" s="11">
        <f>+O90+O91</f>
        <v>0</v>
      </c>
      <c r="P89" s="11">
        <f t="shared" si="17"/>
        <v>0</v>
      </c>
    </row>
    <row r="90" spans="2:16" x14ac:dyDescent="0.55000000000000004">
      <c r="B90" s="67"/>
      <c r="C90" s="67"/>
      <c r="D90" s="9" t="s">
        <v>161</v>
      </c>
      <c r="E90" s="11"/>
      <c r="F90" s="11"/>
      <c r="G90" s="11"/>
      <c r="H90" s="11"/>
      <c r="I90" s="11"/>
      <c r="J90" s="11"/>
      <c r="K90" s="11"/>
      <c r="L90" s="11"/>
      <c r="M90" s="11"/>
      <c r="N90" s="11">
        <f t="shared" si="16"/>
        <v>0</v>
      </c>
      <c r="O90" s="11"/>
      <c r="P90" s="11">
        <f t="shared" si="17"/>
        <v>0</v>
      </c>
    </row>
    <row r="91" spans="2:16" x14ac:dyDescent="0.55000000000000004">
      <c r="B91" s="67"/>
      <c r="C91" s="67"/>
      <c r="D91" s="9" t="s">
        <v>120</v>
      </c>
      <c r="E91" s="11"/>
      <c r="F91" s="11"/>
      <c r="G91" s="11"/>
      <c r="H91" s="11"/>
      <c r="I91" s="11"/>
      <c r="J91" s="11"/>
      <c r="K91" s="11"/>
      <c r="L91" s="11"/>
      <c r="M91" s="11"/>
      <c r="N91" s="11">
        <f t="shared" si="16"/>
        <v>0</v>
      </c>
      <c r="O91" s="11"/>
      <c r="P91" s="11">
        <f t="shared" si="17"/>
        <v>0</v>
      </c>
    </row>
    <row r="92" spans="2:16" x14ac:dyDescent="0.55000000000000004">
      <c r="B92" s="67"/>
      <c r="C92" s="67"/>
      <c r="D92" s="9" t="s">
        <v>162</v>
      </c>
      <c r="E92" s="11">
        <f t="shared" ref="E92:M92" si="23">+E93+E94</f>
        <v>0</v>
      </c>
      <c r="F92" s="11">
        <f t="shared" si="23"/>
        <v>0</v>
      </c>
      <c r="G92" s="11">
        <f t="shared" si="23"/>
        <v>0</v>
      </c>
      <c r="H92" s="11">
        <f t="shared" si="23"/>
        <v>0</v>
      </c>
      <c r="I92" s="11">
        <f t="shared" si="23"/>
        <v>0</v>
      </c>
      <c r="J92" s="11">
        <f t="shared" si="23"/>
        <v>0</v>
      </c>
      <c r="K92" s="11">
        <f t="shared" si="23"/>
        <v>0</v>
      </c>
      <c r="L92" s="11">
        <f t="shared" si="23"/>
        <v>0</v>
      </c>
      <c r="M92" s="11">
        <f t="shared" si="23"/>
        <v>0</v>
      </c>
      <c r="N92" s="11">
        <f t="shared" si="16"/>
        <v>0</v>
      </c>
      <c r="O92" s="11">
        <f>+O93+O94</f>
        <v>0</v>
      </c>
      <c r="P92" s="11">
        <f t="shared" si="17"/>
        <v>0</v>
      </c>
    </row>
    <row r="93" spans="2:16" x14ac:dyDescent="0.55000000000000004">
      <c r="B93" s="67"/>
      <c r="C93" s="67"/>
      <c r="D93" s="9" t="s">
        <v>163</v>
      </c>
      <c r="E93" s="11"/>
      <c r="F93" s="11"/>
      <c r="G93" s="11"/>
      <c r="H93" s="11"/>
      <c r="I93" s="11"/>
      <c r="J93" s="11"/>
      <c r="K93" s="11"/>
      <c r="L93" s="11"/>
      <c r="M93" s="11"/>
      <c r="N93" s="11">
        <f t="shared" si="16"/>
        <v>0</v>
      </c>
      <c r="O93" s="11"/>
      <c r="P93" s="11">
        <f t="shared" si="17"/>
        <v>0</v>
      </c>
    </row>
    <row r="94" spans="2:16" x14ac:dyDescent="0.55000000000000004">
      <c r="B94" s="67"/>
      <c r="C94" s="67"/>
      <c r="D94" s="9" t="s">
        <v>120</v>
      </c>
      <c r="E94" s="11"/>
      <c r="F94" s="11"/>
      <c r="G94" s="11"/>
      <c r="H94" s="11"/>
      <c r="I94" s="11"/>
      <c r="J94" s="11"/>
      <c r="K94" s="11"/>
      <c r="L94" s="11"/>
      <c r="M94" s="11"/>
      <c r="N94" s="11">
        <f t="shared" si="16"/>
        <v>0</v>
      </c>
      <c r="O94" s="11"/>
      <c r="P94" s="11">
        <f t="shared" si="17"/>
        <v>0</v>
      </c>
    </row>
    <row r="95" spans="2:16" x14ac:dyDescent="0.55000000000000004">
      <c r="B95" s="67"/>
      <c r="C95" s="67"/>
      <c r="D95" s="9" t="s">
        <v>164</v>
      </c>
      <c r="E95" s="11"/>
      <c r="F95" s="11"/>
      <c r="G95" s="11"/>
      <c r="H95" s="11"/>
      <c r="I95" s="11"/>
      <c r="J95" s="11"/>
      <c r="K95" s="11"/>
      <c r="L95" s="11"/>
      <c r="M95" s="11"/>
      <c r="N95" s="11">
        <f t="shared" si="16"/>
        <v>0</v>
      </c>
      <c r="O95" s="11"/>
      <c r="P95" s="11">
        <f t="shared" si="17"/>
        <v>0</v>
      </c>
    </row>
    <row r="96" spans="2:16" x14ac:dyDescent="0.55000000000000004">
      <c r="B96" s="67"/>
      <c r="C96" s="67"/>
      <c r="D96" s="9" t="s">
        <v>129</v>
      </c>
      <c r="E96" s="11">
        <f t="shared" ref="E96:M96" si="24">+E97+E98+E99</f>
        <v>0</v>
      </c>
      <c r="F96" s="11">
        <f t="shared" si="24"/>
        <v>0</v>
      </c>
      <c r="G96" s="11">
        <f t="shared" si="24"/>
        <v>0</v>
      </c>
      <c r="H96" s="11">
        <f t="shared" si="24"/>
        <v>0</v>
      </c>
      <c r="I96" s="11">
        <f t="shared" si="24"/>
        <v>0</v>
      </c>
      <c r="J96" s="11">
        <f t="shared" si="24"/>
        <v>0</v>
      </c>
      <c r="K96" s="11">
        <f t="shared" si="24"/>
        <v>0</v>
      </c>
      <c r="L96" s="11">
        <f t="shared" si="24"/>
        <v>0</v>
      </c>
      <c r="M96" s="11">
        <f t="shared" si="24"/>
        <v>0</v>
      </c>
      <c r="N96" s="11">
        <f t="shared" si="16"/>
        <v>0</v>
      </c>
      <c r="O96" s="11">
        <f>+O97+O98+O99</f>
        <v>0</v>
      </c>
      <c r="P96" s="11">
        <f t="shared" si="17"/>
        <v>0</v>
      </c>
    </row>
    <row r="97" spans="2:16" x14ac:dyDescent="0.55000000000000004">
      <c r="B97" s="67"/>
      <c r="C97" s="67"/>
      <c r="D97" s="9" t="s">
        <v>165</v>
      </c>
      <c r="E97" s="11"/>
      <c r="F97" s="11"/>
      <c r="G97" s="11"/>
      <c r="H97" s="11"/>
      <c r="I97" s="11"/>
      <c r="J97" s="11"/>
      <c r="K97" s="11"/>
      <c r="L97" s="11"/>
      <c r="M97" s="11"/>
      <c r="N97" s="11">
        <f t="shared" si="16"/>
        <v>0</v>
      </c>
      <c r="O97" s="11"/>
      <c r="P97" s="11">
        <f t="shared" si="17"/>
        <v>0</v>
      </c>
    </row>
    <row r="98" spans="2:16" x14ac:dyDescent="0.55000000000000004">
      <c r="B98" s="67"/>
      <c r="C98" s="67"/>
      <c r="D98" s="9" t="s">
        <v>166</v>
      </c>
      <c r="E98" s="11"/>
      <c r="F98" s="11"/>
      <c r="G98" s="11"/>
      <c r="H98" s="11"/>
      <c r="I98" s="11"/>
      <c r="J98" s="11"/>
      <c r="K98" s="11"/>
      <c r="L98" s="11"/>
      <c r="M98" s="11"/>
      <c r="N98" s="11">
        <f t="shared" si="16"/>
        <v>0</v>
      </c>
      <c r="O98" s="11"/>
      <c r="P98" s="11">
        <f t="shared" si="17"/>
        <v>0</v>
      </c>
    </row>
    <row r="99" spans="2:16" x14ac:dyDescent="0.55000000000000004">
      <c r="B99" s="67"/>
      <c r="C99" s="67"/>
      <c r="D99" s="9" t="s">
        <v>140</v>
      </c>
      <c r="E99" s="11"/>
      <c r="F99" s="11"/>
      <c r="G99" s="11"/>
      <c r="H99" s="11"/>
      <c r="I99" s="11"/>
      <c r="J99" s="11"/>
      <c r="K99" s="11"/>
      <c r="L99" s="11"/>
      <c r="M99" s="11"/>
      <c r="N99" s="11">
        <f t="shared" si="16"/>
        <v>0</v>
      </c>
      <c r="O99" s="11"/>
      <c r="P99" s="11">
        <f t="shared" si="17"/>
        <v>0</v>
      </c>
    </row>
    <row r="100" spans="2:16" x14ac:dyDescent="0.55000000000000004">
      <c r="B100" s="67"/>
      <c r="C100" s="67"/>
      <c r="D100" s="9" t="s">
        <v>155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>
        <f t="shared" si="16"/>
        <v>0</v>
      </c>
      <c r="O100" s="11"/>
      <c r="P100" s="11">
        <f t="shared" si="17"/>
        <v>0</v>
      </c>
    </row>
    <row r="101" spans="2:16" x14ac:dyDescent="0.55000000000000004">
      <c r="B101" s="67"/>
      <c r="C101" s="67"/>
      <c r="D101" s="9" t="s">
        <v>141</v>
      </c>
      <c r="E101" s="11">
        <f t="shared" ref="E101:M101" si="25">+E102+E103+E104+E105+E106</f>
        <v>0</v>
      </c>
      <c r="F101" s="11">
        <f t="shared" si="25"/>
        <v>0</v>
      </c>
      <c r="G101" s="11">
        <f t="shared" si="25"/>
        <v>0</v>
      </c>
      <c r="H101" s="11">
        <f t="shared" si="25"/>
        <v>0</v>
      </c>
      <c r="I101" s="11">
        <f t="shared" si="25"/>
        <v>0</v>
      </c>
      <c r="J101" s="11">
        <f t="shared" si="25"/>
        <v>0</v>
      </c>
      <c r="K101" s="11">
        <f t="shared" si="25"/>
        <v>0</v>
      </c>
      <c r="L101" s="11">
        <f t="shared" si="25"/>
        <v>0</v>
      </c>
      <c r="M101" s="11">
        <f t="shared" si="25"/>
        <v>0</v>
      </c>
      <c r="N101" s="11">
        <f t="shared" si="16"/>
        <v>0</v>
      </c>
      <c r="O101" s="11">
        <f>+O102+O103+O104+O105+O106</f>
        <v>0</v>
      </c>
      <c r="P101" s="11">
        <f t="shared" si="17"/>
        <v>0</v>
      </c>
    </row>
    <row r="102" spans="2:16" x14ac:dyDescent="0.55000000000000004">
      <c r="B102" s="67"/>
      <c r="C102" s="67"/>
      <c r="D102" s="9" t="s">
        <v>142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>
        <f t="shared" si="16"/>
        <v>0</v>
      </c>
      <c r="O102" s="11"/>
      <c r="P102" s="11">
        <f t="shared" si="17"/>
        <v>0</v>
      </c>
    </row>
    <row r="103" spans="2:16" x14ac:dyDescent="0.55000000000000004">
      <c r="B103" s="67"/>
      <c r="C103" s="67"/>
      <c r="D103" s="9" t="s">
        <v>143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>
        <f t="shared" si="16"/>
        <v>0</v>
      </c>
      <c r="O103" s="11"/>
      <c r="P103" s="11">
        <f t="shared" si="17"/>
        <v>0</v>
      </c>
    </row>
    <row r="104" spans="2:16" x14ac:dyDescent="0.55000000000000004">
      <c r="B104" s="67"/>
      <c r="C104" s="67"/>
      <c r="D104" s="9" t="s">
        <v>146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>
        <f t="shared" si="16"/>
        <v>0</v>
      </c>
      <c r="O104" s="11"/>
      <c r="P104" s="11">
        <f t="shared" si="17"/>
        <v>0</v>
      </c>
    </row>
    <row r="105" spans="2:16" x14ac:dyDescent="0.55000000000000004">
      <c r="B105" s="67"/>
      <c r="C105" s="67"/>
      <c r="D105" s="9" t="s">
        <v>147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>
        <f t="shared" si="16"/>
        <v>0</v>
      </c>
      <c r="O105" s="11"/>
      <c r="P105" s="11">
        <f t="shared" si="17"/>
        <v>0</v>
      </c>
    </row>
    <row r="106" spans="2:16" x14ac:dyDescent="0.55000000000000004">
      <c r="B106" s="67"/>
      <c r="C106" s="67"/>
      <c r="D106" s="9" t="s">
        <v>148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>
        <f t="shared" si="16"/>
        <v>0</v>
      </c>
      <c r="O106" s="11"/>
      <c r="P106" s="11">
        <f t="shared" si="17"/>
        <v>0</v>
      </c>
    </row>
    <row r="107" spans="2:16" x14ac:dyDescent="0.55000000000000004">
      <c r="B107" s="67"/>
      <c r="C107" s="67"/>
      <c r="D107" s="9" t="s">
        <v>15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>
        <f t="shared" si="16"/>
        <v>0</v>
      </c>
      <c r="O107" s="11"/>
      <c r="P107" s="11">
        <f t="shared" si="17"/>
        <v>0</v>
      </c>
    </row>
    <row r="108" spans="2:16" x14ac:dyDescent="0.55000000000000004">
      <c r="B108" s="67"/>
      <c r="C108" s="67"/>
      <c r="D108" s="9" t="s">
        <v>16</v>
      </c>
      <c r="E108" s="11">
        <f t="shared" ref="E108:M108" si="26">+E109+E118+E123+E124+E128+E131+E137</f>
        <v>0</v>
      </c>
      <c r="F108" s="11">
        <f t="shared" si="26"/>
        <v>0</v>
      </c>
      <c r="G108" s="11">
        <f t="shared" si="26"/>
        <v>0</v>
      </c>
      <c r="H108" s="11">
        <f t="shared" si="26"/>
        <v>799640</v>
      </c>
      <c r="I108" s="11">
        <f t="shared" si="26"/>
        <v>980410</v>
      </c>
      <c r="J108" s="11">
        <f t="shared" si="26"/>
        <v>22945310</v>
      </c>
      <c r="K108" s="11">
        <f t="shared" si="26"/>
        <v>188150</v>
      </c>
      <c r="L108" s="11">
        <f t="shared" si="26"/>
        <v>0</v>
      </c>
      <c r="M108" s="11">
        <f t="shared" si="26"/>
        <v>0</v>
      </c>
      <c r="N108" s="11">
        <f t="shared" si="16"/>
        <v>24913510</v>
      </c>
      <c r="O108" s="11">
        <f>+O109+O118+O123+O124+O128+O131+O137</f>
        <v>0</v>
      </c>
      <c r="P108" s="11">
        <f t="shared" si="17"/>
        <v>24913510</v>
      </c>
    </row>
    <row r="109" spans="2:16" x14ac:dyDescent="0.55000000000000004">
      <c r="B109" s="67"/>
      <c r="C109" s="67"/>
      <c r="D109" s="9" t="s">
        <v>167</v>
      </c>
      <c r="E109" s="11">
        <f t="shared" ref="E109:M109" si="27">+E110+E111+E112+E113+E114+E115+E116+E117</f>
        <v>0</v>
      </c>
      <c r="F109" s="11">
        <f t="shared" si="27"/>
        <v>0</v>
      </c>
      <c r="G109" s="11">
        <f t="shared" si="27"/>
        <v>0</v>
      </c>
      <c r="H109" s="11">
        <f t="shared" si="27"/>
        <v>791923</v>
      </c>
      <c r="I109" s="11">
        <f t="shared" si="27"/>
        <v>980410</v>
      </c>
      <c r="J109" s="11">
        <f t="shared" si="27"/>
        <v>22587766</v>
      </c>
      <c r="K109" s="11">
        <f t="shared" si="27"/>
        <v>169335</v>
      </c>
      <c r="L109" s="11">
        <f t="shared" si="27"/>
        <v>0</v>
      </c>
      <c r="M109" s="11">
        <f t="shared" si="27"/>
        <v>0</v>
      </c>
      <c r="N109" s="11">
        <f t="shared" si="16"/>
        <v>24529434</v>
      </c>
      <c r="O109" s="11">
        <f>+O110+O111+O112+O113+O114+O115+O116+O117</f>
        <v>0</v>
      </c>
      <c r="P109" s="11">
        <f t="shared" si="17"/>
        <v>24529434</v>
      </c>
    </row>
    <row r="110" spans="2:16" x14ac:dyDescent="0.55000000000000004">
      <c r="B110" s="67"/>
      <c r="C110" s="67"/>
      <c r="D110" s="9" t="s">
        <v>168</v>
      </c>
      <c r="E110" s="11"/>
      <c r="F110" s="11"/>
      <c r="G110" s="11"/>
      <c r="H110" s="11">
        <v>791923</v>
      </c>
      <c r="I110" s="11">
        <v>980410</v>
      </c>
      <c r="J110" s="11">
        <v>22587766</v>
      </c>
      <c r="K110" s="11">
        <v>169335</v>
      </c>
      <c r="L110" s="11"/>
      <c r="M110" s="11"/>
      <c r="N110" s="11">
        <f t="shared" si="16"/>
        <v>24529434</v>
      </c>
      <c r="O110" s="11"/>
      <c r="P110" s="11">
        <f t="shared" si="17"/>
        <v>24529434</v>
      </c>
    </row>
    <row r="111" spans="2:16" x14ac:dyDescent="0.55000000000000004">
      <c r="B111" s="67"/>
      <c r="C111" s="67"/>
      <c r="D111" s="9" t="s">
        <v>169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>
        <f t="shared" si="16"/>
        <v>0</v>
      </c>
      <c r="O111" s="11"/>
      <c r="P111" s="11">
        <f t="shared" si="17"/>
        <v>0</v>
      </c>
    </row>
    <row r="112" spans="2:16" x14ac:dyDescent="0.55000000000000004">
      <c r="B112" s="67"/>
      <c r="C112" s="67"/>
      <c r="D112" s="9" t="s">
        <v>170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>
        <f t="shared" si="16"/>
        <v>0</v>
      </c>
      <c r="O112" s="11"/>
      <c r="P112" s="11">
        <f t="shared" si="17"/>
        <v>0</v>
      </c>
    </row>
    <row r="113" spans="2:16" x14ac:dyDescent="0.55000000000000004">
      <c r="B113" s="67"/>
      <c r="C113" s="67"/>
      <c r="D113" s="9" t="s">
        <v>171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>
        <f t="shared" si="16"/>
        <v>0</v>
      </c>
      <c r="O113" s="11"/>
      <c r="P113" s="11">
        <f t="shared" si="17"/>
        <v>0</v>
      </c>
    </row>
    <row r="114" spans="2:16" x14ac:dyDescent="0.55000000000000004">
      <c r="B114" s="67"/>
      <c r="C114" s="67"/>
      <c r="D114" s="9" t="s">
        <v>172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>
        <f t="shared" si="16"/>
        <v>0</v>
      </c>
      <c r="O114" s="11"/>
      <c r="P114" s="11">
        <f t="shared" si="17"/>
        <v>0</v>
      </c>
    </row>
    <row r="115" spans="2:16" x14ac:dyDescent="0.55000000000000004">
      <c r="B115" s="67"/>
      <c r="C115" s="67"/>
      <c r="D115" s="9" t="s">
        <v>173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>
        <f t="shared" si="16"/>
        <v>0</v>
      </c>
      <c r="O115" s="11"/>
      <c r="P115" s="11">
        <f t="shared" si="17"/>
        <v>0</v>
      </c>
    </row>
    <row r="116" spans="2:16" x14ac:dyDescent="0.55000000000000004">
      <c r="B116" s="67"/>
      <c r="C116" s="67"/>
      <c r="D116" s="9" t="s">
        <v>174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>
        <f t="shared" si="16"/>
        <v>0</v>
      </c>
      <c r="O116" s="11"/>
      <c r="P116" s="11">
        <f t="shared" si="17"/>
        <v>0</v>
      </c>
    </row>
    <row r="117" spans="2:16" x14ac:dyDescent="0.55000000000000004">
      <c r="B117" s="67"/>
      <c r="C117" s="67"/>
      <c r="D117" s="9" t="s">
        <v>175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>
        <f t="shared" si="16"/>
        <v>0</v>
      </c>
      <c r="O117" s="11"/>
      <c r="P117" s="11">
        <f t="shared" si="17"/>
        <v>0</v>
      </c>
    </row>
    <row r="118" spans="2:16" x14ac:dyDescent="0.55000000000000004">
      <c r="B118" s="67"/>
      <c r="C118" s="67"/>
      <c r="D118" s="9" t="s">
        <v>176</v>
      </c>
      <c r="E118" s="11">
        <f t="shared" ref="E118:M118" si="28">+E119+E120+E121+E122</f>
        <v>0</v>
      </c>
      <c r="F118" s="11">
        <f t="shared" si="28"/>
        <v>0</v>
      </c>
      <c r="G118" s="11">
        <f t="shared" si="28"/>
        <v>0</v>
      </c>
      <c r="H118" s="11">
        <f t="shared" si="28"/>
        <v>0</v>
      </c>
      <c r="I118" s="11">
        <f t="shared" si="28"/>
        <v>0</v>
      </c>
      <c r="J118" s="11">
        <f t="shared" si="28"/>
        <v>0</v>
      </c>
      <c r="K118" s="11">
        <f t="shared" si="28"/>
        <v>0</v>
      </c>
      <c r="L118" s="11">
        <f t="shared" si="28"/>
        <v>0</v>
      </c>
      <c r="M118" s="11">
        <f t="shared" si="28"/>
        <v>0</v>
      </c>
      <c r="N118" s="11">
        <f t="shared" si="16"/>
        <v>0</v>
      </c>
      <c r="O118" s="11">
        <f>+O119+O120+O121+O122</f>
        <v>0</v>
      </c>
      <c r="P118" s="11">
        <f t="shared" si="17"/>
        <v>0</v>
      </c>
    </row>
    <row r="119" spans="2:16" x14ac:dyDescent="0.55000000000000004">
      <c r="B119" s="67"/>
      <c r="C119" s="67"/>
      <c r="D119" s="9" t="s">
        <v>177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>
        <f t="shared" si="16"/>
        <v>0</v>
      </c>
      <c r="O119" s="11"/>
      <c r="P119" s="11">
        <f t="shared" si="17"/>
        <v>0</v>
      </c>
    </row>
    <row r="120" spans="2:16" x14ac:dyDescent="0.55000000000000004">
      <c r="B120" s="67"/>
      <c r="C120" s="67"/>
      <c r="D120" s="9" t="s">
        <v>178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>
        <f t="shared" si="16"/>
        <v>0</v>
      </c>
      <c r="O120" s="11"/>
      <c r="P120" s="11">
        <f t="shared" si="17"/>
        <v>0</v>
      </c>
    </row>
    <row r="121" spans="2:16" x14ac:dyDescent="0.55000000000000004">
      <c r="B121" s="67"/>
      <c r="C121" s="67"/>
      <c r="D121" s="9" t="s">
        <v>179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>
        <f t="shared" si="16"/>
        <v>0</v>
      </c>
      <c r="O121" s="11"/>
      <c r="P121" s="11">
        <f t="shared" si="17"/>
        <v>0</v>
      </c>
    </row>
    <row r="122" spans="2:16" x14ac:dyDescent="0.55000000000000004">
      <c r="B122" s="67"/>
      <c r="C122" s="67"/>
      <c r="D122" s="9" t="s">
        <v>180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>
        <f t="shared" si="16"/>
        <v>0</v>
      </c>
      <c r="O122" s="11"/>
      <c r="P122" s="11">
        <f t="shared" si="17"/>
        <v>0</v>
      </c>
    </row>
    <row r="123" spans="2:16" x14ac:dyDescent="0.55000000000000004">
      <c r="B123" s="67"/>
      <c r="C123" s="67"/>
      <c r="D123" s="9" t="s">
        <v>181</v>
      </c>
      <c r="E123" s="11"/>
      <c r="F123" s="11"/>
      <c r="G123" s="11"/>
      <c r="H123" s="11">
        <v>7717</v>
      </c>
      <c r="I123" s="11"/>
      <c r="J123" s="11">
        <v>357544</v>
      </c>
      <c r="K123" s="11">
        <v>18815</v>
      </c>
      <c r="L123" s="11"/>
      <c r="M123" s="11"/>
      <c r="N123" s="11">
        <f t="shared" si="16"/>
        <v>384076</v>
      </c>
      <c r="O123" s="11"/>
      <c r="P123" s="11">
        <f t="shared" si="17"/>
        <v>384076</v>
      </c>
    </row>
    <row r="124" spans="2:16" x14ac:dyDescent="0.55000000000000004">
      <c r="B124" s="67"/>
      <c r="C124" s="67"/>
      <c r="D124" s="9" t="s">
        <v>182</v>
      </c>
      <c r="E124" s="11">
        <f t="shared" ref="E124:M124" si="29">+E125+E126+E127</f>
        <v>0</v>
      </c>
      <c r="F124" s="11">
        <f t="shared" si="29"/>
        <v>0</v>
      </c>
      <c r="G124" s="11">
        <f t="shared" si="29"/>
        <v>0</v>
      </c>
      <c r="H124" s="11">
        <f t="shared" si="29"/>
        <v>0</v>
      </c>
      <c r="I124" s="11">
        <f t="shared" si="29"/>
        <v>0</v>
      </c>
      <c r="J124" s="11">
        <f t="shared" si="29"/>
        <v>0</v>
      </c>
      <c r="K124" s="11">
        <f t="shared" si="29"/>
        <v>0</v>
      </c>
      <c r="L124" s="11">
        <f t="shared" si="29"/>
        <v>0</v>
      </c>
      <c r="M124" s="11">
        <f t="shared" si="29"/>
        <v>0</v>
      </c>
      <c r="N124" s="11">
        <f t="shared" si="16"/>
        <v>0</v>
      </c>
      <c r="O124" s="11">
        <f>+O125+O126+O127</f>
        <v>0</v>
      </c>
      <c r="P124" s="11">
        <f t="shared" si="17"/>
        <v>0</v>
      </c>
    </row>
    <row r="125" spans="2:16" x14ac:dyDescent="0.55000000000000004">
      <c r="B125" s="67"/>
      <c r="C125" s="67"/>
      <c r="D125" s="9" t="s">
        <v>183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>
        <f t="shared" si="16"/>
        <v>0</v>
      </c>
      <c r="O125" s="11"/>
      <c r="P125" s="11">
        <f t="shared" si="17"/>
        <v>0</v>
      </c>
    </row>
    <row r="126" spans="2:16" x14ac:dyDescent="0.55000000000000004">
      <c r="B126" s="67"/>
      <c r="C126" s="67"/>
      <c r="D126" s="9" t="s">
        <v>184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>
        <f t="shared" si="16"/>
        <v>0</v>
      </c>
      <c r="O126" s="11"/>
      <c r="P126" s="11">
        <f t="shared" si="17"/>
        <v>0</v>
      </c>
    </row>
    <row r="127" spans="2:16" x14ac:dyDescent="0.55000000000000004">
      <c r="B127" s="67"/>
      <c r="C127" s="67"/>
      <c r="D127" s="9" t="s">
        <v>185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>
        <f t="shared" si="16"/>
        <v>0</v>
      </c>
      <c r="O127" s="11"/>
      <c r="P127" s="11">
        <f t="shared" si="17"/>
        <v>0</v>
      </c>
    </row>
    <row r="128" spans="2:16" x14ac:dyDescent="0.55000000000000004">
      <c r="B128" s="67"/>
      <c r="C128" s="67"/>
      <c r="D128" s="9" t="s">
        <v>186</v>
      </c>
      <c r="E128" s="11">
        <f t="shared" ref="E128:M128" si="30">+E129+E130</f>
        <v>0</v>
      </c>
      <c r="F128" s="11">
        <f t="shared" si="30"/>
        <v>0</v>
      </c>
      <c r="G128" s="11">
        <f t="shared" si="30"/>
        <v>0</v>
      </c>
      <c r="H128" s="11">
        <f t="shared" si="30"/>
        <v>0</v>
      </c>
      <c r="I128" s="11">
        <f t="shared" si="30"/>
        <v>0</v>
      </c>
      <c r="J128" s="11">
        <f t="shared" si="30"/>
        <v>0</v>
      </c>
      <c r="K128" s="11">
        <f t="shared" si="30"/>
        <v>0</v>
      </c>
      <c r="L128" s="11">
        <f t="shared" si="30"/>
        <v>0</v>
      </c>
      <c r="M128" s="11">
        <f t="shared" si="30"/>
        <v>0</v>
      </c>
      <c r="N128" s="11">
        <f t="shared" si="16"/>
        <v>0</v>
      </c>
      <c r="O128" s="11">
        <f>+O129+O130</f>
        <v>0</v>
      </c>
      <c r="P128" s="11">
        <f t="shared" si="17"/>
        <v>0</v>
      </c>
    </row>
    <row r="129" spans="2:16" x14ac:dyDescent="0.55000000000000004">
      <c r="B129" s="67"/>
      <c r="C129" s="67"/>
      <c r="D129" s="9" t="s">
        <v>120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>
        <f t="shared" si="16"/>
        <v>0</v>
      </c>
      <c r="O129" s="11"/>
      <c r="P129" s="11">
        <f t="shared" si="17"/>
        <v>0</v>
      </c>
    </row>
    <row r="130" spans="2:16" x14ac:dyDescent="0.55000000000000004">
      <c r="B130" s="67"/>
      <c r="C130" s="67"/>
      <c r="D130" s="9" t="s">
        <v>187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>
        <f t="shared" si="16"/>
        <v>0</v>
      </c>
      <c r="O130" s="11"/>
      <c r="P130" s="11">
        <f t="shared" si="17"/>
        <v>0</v>
      </c>
    </row>
    <row r="131" spans="2:16" x14ac:dyDescent="0.55000000000000004">
      <c r="B131" s="67"/>
      <c r="C131" s="67"/>
      <c r="D131" s="9" t="s">
        <v>141</v>
      </c>
      <c r="E131" s="11">
        <f t="shared" ref="E131:M131" si="31">+E132+E133+E134+E135+E136</f>
        <v>0</v>
      </c>
      <c r="F131" s="11">
        <f t="shared" si="31"/>
        <v>0</v>
      </c>
      <c r="G131" s="11">
        <f t="shared" si="31"/>
        <v>0</v>
      </c>
      <c r="H131" s="11">
        <f t="shared" si="31"/>
        <v>0</v>
      </c>
      <c r="I131" s="11">
        <f t="shared" si="31"/>
        <v>0</v>
      </c>
      <c r="J131" s="11">
        <f t="shared" si="31"/>
        <v>0</v>
      </c>
      <c r="K131" s="11">
        <f t="shared" si="31"/>
        <v>0</v>
      </c>
      <c r="L131" s="11">
        <f t="shared" si="31"/>
        <v>0</v>
      </c>
      <c r="M131" s="11">
        <f t="shared" si="31"/>
        <v>0</v>
      </c>
      <c r="N131" s="11">
        <f t="shared" si="16"/>
        <v>0</v>
      </c>
      <c r="O131" s="11">
        <f>+O132+O133+O134+O135+O136</f>
        <v>0</v>
      </c>
      <c r="P131" s="11">
        <f t="shared" si="17"/>
        <v>0</v>
      </c>
    </row>
    <row r="132" spans="2:16" x14ac:dyDescent="0.55000000000000004">
      <c r="B132" s="67"/>
      <c r="C132" s="67"/>
      <c r="D132" s="9" t="s">
        <v>142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>
        <f t="shared" si="16"/>
        <v>0</v>
      </c>
      <c r="O132" s="11"/>
      <c r="P132" s="11">
        <f t="shared" si="17"/>
        <v>0</v>
      </c>
    </row>
    <row r="133" spans="2:16" x14ac:dyDescent="0.55000000000000004">
      <c r="B133" s="67"/>
      <c r="C133" s="67"/>
      <c r="D133" s="9" t="s">
        <v>143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>
        <f t="shared" si="16"/>
        <v>0</v>
      </c>
      <c r="O133" s="11"/>
      <c r="P133" s="11">
        <f t="shared" si="17"/>
        <v>0</v>
      </c>
    </row>
    <row r="134" spans="2:16" x14ac:dyDescent="0.55000000000000004">
      <c r="B134" s="67"/>
      <c r="C134" s="67"/>
      <c r="D134" s="9" t="s">
        <v>146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>
        <f t="shared" si="16"/>
        <v>0</v>
      </c>
      <c r="O134" s="11"/>
      <c r="P134" s="11">
        <f t="shared" si="17"/>
        <v>0</v>
      </c>
    </row>
    <row r="135" spans="2:16" x14ac:dyDescent="0.55000000000000004">
      <c r="B135" s="67"/>
      <c r="C135" s="67"/>
      <c r="D135" s="9" t="s">
        <v>147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>
        <f t="shared" si="16"/>
        <v>0</v>
      </c>
      <c r="O135" s="11"/>
      <c r="P135" s="11">
        <f t="shared" si="17"/>
        <v>0</v>
      </c>
    </row>
    <row r="136" spans="2:16" x14ac:dyDescent="0.55000000000000004">
      <c r="B136" s="67"/>
      <c r="C136" s="67"/>
      <c r="D136" s="9" t="s">
        <v>148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>
        <f t="shared" ref="N136:N199" si="32">+E136+F136+G136+H136+I136+J136+K136+L136+M136</f>
        <v>0</v>
      </c>
      <c r="O136" s="11"/>
      <c r="P136" s="11">
        <f t="shared" ref="P136:P199" si="33">N136-ABS(O136)</f>
        <v>0</v>
      </c>
    </row>
    <row r="137" spans="2:16" x14ac:dyDescent="0.55000000000000004">
      <c r="B137" s="67"/>
      <c r="C137" s="67"/>
      <c r="D137" s="9" t="s">
        <v>149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>
        <f t="shared" si="32"/>
        <v>0</v>
      </c>
      <c r="O137" s="11"/>
      <c r="P137" s="11">
        <f t="shared" si="33"/>
        <v>0</v>
      </c>
    </row>
    <row r="138" spans="2:16" x14ac:dyDescent="0.55000000000000004">
      <c r="B138" s="67"/>
      <c r="C138" s="67"/>
      <c r="D138" s="9" t="s">
        <v>17</v>
      </c>
      <c r="E138" s="11">
        <f t="shared" ref="E138:M138" si="34">+E139+E142+E143+E144</f>
        <v>0</v>
      </c>
      <c r="F138" s="11">
        <f t="shared" si="34"/>
        <v>0</v>
      </c>
      <c r="G138" s="11">
        <f t="shared" si="34"/>
        <v>0</v>
      </c>
      <c r="H138" s="11">
        <f t="shared" si="34"/>
        <v>0</v>
      </c>
      <c r="I138" s="11">
        <f t="shared" si="34"/>
        <v>0</v>
      </c>
      <c r="J138" s="11">
        <f t="shared" si="34"/>
        <v>0</v>
      </c>
      <c r="K138" s="11">
        <f t="shared" si="34"/>
        <v>0</v>
      </c>
      <c r="L138" s="11">
        <f t="shared" si="34"/>
        <v>0</v>
      </c>
      <c r="M138" s="11">
        <f t="shared" si="34"/>
        <v>0</v>
      </c>
      <c r="N138" s="11">
        <f t="shared" si="32"/>
        <v>0</v>
      </c>
      <c r="O138" s="11">
        <f>+O139+O142+O143+O144</f>
        <v>0</v>
      </c>
      <c r="P138" s="11">
        <f t="shared" si="33"/>
        <v>0</v>
      </c>
    </row>
    <row r="139" spans="2:16" x14ac:dyDescent="0.55000000000000004">
      <c r="B139" s="67"/>
      <c r="C139" s="67"/>
      <c r="D139" s="9" t="s">
        <v>154</v>
      </c>
      <c r="E139" s="11">
        <f t="shared" ref="E139:M139" si="35">+E140+E141</f>
        <v>0</v>
      </c>
      <c r="F139" s="11">
        <f t="shared" si="35"/>
        <v>0</v>
      </c>
      <c r="G139" s="11">
        <f t="shared" si="35"/>
        <v>0</v>
      </c>
      <c r="H139" s="11">
        <f t="shared" si="35"/>
        <v>0</v>
      </c>
      <c r="I139" s="11">
        <f t="shared" si="35"/>
        <v>0</v>
      </c>
      <c r="J139" s="11">
        <f t="shared" si="35"/>
        <v>0</v>
      </c>
      <c r="K139" s="11">
        <f t="shared" si="35"/>
        <v>0</v>
      </c>
      <c r="L139" s="11">
        <f t="shared" si="35"/>
        <v>0</v>
      </c>
      <c r="M139" s="11">
        <f t="shared" si="35"/>
        <v>0</v>
      </c>
      <c r="N139" s="11">
        <f t="shared" si="32"/>
        <v>0</v>
      </c>
      <c r="O139" s="11">
        <f>+O140+O141</f>
        <v>0</v>
      </c>
      <c r="P139" s="11">
        <f t="shared" si="33"/>
        <v>0</v>
      </c>
    </row>
    <row r="140" spans="2:16" x14ac:dyDescent="0.55000000000000004">
      <c r="B140" s="67"/>
      <c r="C140" s="67"/>
      <c r="D140" s="9" t="s">
        <v>151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>
        <f t="shared" si="32"/>
        <v>0</v>
      </c>
      <c r="O140" s="11"/>
      <c r="P140" s="11">
        <f t="shared" si="33"/>
        <v>0</v>
      </c>
    </row>
    <row r="141" spans="2:16" x14ac:dyDescent="0.55000000000000004">
      <c r="B141" s="67"/>
      <c r="C141" s="67"/>
      <c r="D141" s="9" t="s">
        <v>126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>
        <f t="shared" si="32"/>
        <v>0</v>
      </c>
      <c r="O141" s="11"/>
      <c r="P141" s="11">
        <f t="shared" si="33"/>
        <v>0</v>
      </c>
    </row>
    <row r="142" spans="2:16" x14ac:dyDescent="0.55000000000000004">
      <c r="B142" s="67"/>
      <c r="C142" s="67"/>
      <c r="D142" s="9" t="s">
        <v>188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>
        <f t="shared" si="32"/>
        <v>0</v>
      </c>
      <c r="O142" s="11"/>
      <c r="P142" s="11">
        <f t="shared" si="33"/>
        <v>0</v>
      </c>
    </row>
    <row r="143" spans="2:16" x14ac:dyDescent="0.55000000000000004">
      <c r="B143" s="67"/>
      <c r="C143" s="67"/>
      <c r="D143" s="9" t="s">
        <v>181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>
        <f t="shared" si="32"/>
        <v>0</v>
      </c>
      <c r="O143" s="11"/>
      <c r="P143" s="11">
        <f t="shared" si="33"/>
        <v>0</v>
      </c>
    </row>
    <row r="144" spans="2:16" x14ac:dyDescent="0.55000000000000004">
      <c r="B144" s="67"/>
      <c r="C144" s="67"/>
      <c r="D144" s="9" t="s">
        <v>141</v>
      </c>
      <c r="E144" s="11">
        <f t="shared" ref="E144:M144" si="36">+E145+E146+E147+E148+E149</f>
        <v>0</v>
      </c>
      <c r="F144" s="11">
        <f t="shared" si="36"/>
        <v>0</v>
      </c>
      <c r="G144" s="11">
        <f t="shared" si="36"/>
        <v>0</v>
      </c>
      <c r="H144" s="11">
        <f t="shared" si="36"/>
        <v>0</v>
      </c>
      <c r="I144" s="11">
        <f t="shared" si="36"/>
        <v>0</v>
      </c>
      <c r="J144" s="11">
        <f t="shared" si="36"/>
        <v>0</v>
      </c>
      <c r="K144" s="11">
        <f t="shared" si="36"/>
        <v>0</v>
      </c>
      <c r="L144" s="11">
        <f t="shared" si="36"/>
        <v>0</v>
      </c>
      <c r="M144" s="11">
        <f t="shared" si="36"/>
        <v>0</v>
      </c>
      <c r="N144" s="11">
        <f t="shared" si="32"/>
        <v>0</v>
      </c>
      <c r="O144" s="11">
        <f>+O145+O146+O147+O148+O149</f>
        <v>0</v>
      </c>
      <c r="P144" s="11">
        <f t="shared" si="33"/>
        <v>0</v>
      </c>
    </row>
    <row r="145" spans="2:16" x14ac:dyDescent="0.55000000000000004">
      <c r="B145" s="67"/>
      <c r="C145" s="67"/>
      <c r="D145" s="9" t="s">
        <v>142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>
        <f t="shared" si="32"/>
        <v>0</v>
      </c>
      <c r="O145" s="11"/>
      <c r="P145" s="11">
        <f t="shared" si="33"/>
        <v>0</v>
      </c>
    </row>
    <row r="146" spans="2:16" x14ac:dyDescent="0.55000000000000004">
      <c r="B146" s="67"/>
      <c r="C146" s="67"/>
      <c r="D146" s="9" t="s">
        <v>143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>
        <f t="shared" si="32"/>
        <v>0</v>
      </c>
      <c r="O146" s="11"/>
      <c r="P146" s="11">
        <f t="shared" si="33"/>
        <v>0</v>
      </c>
    </row>
    <row r="147" spans="2:16" x14ac:dyDescent="0.55000000000000004">
      <c r="B147" s="67"/>
      <c r="C147" s="67"/>
      <c r="D147" s="9" t="s">
        <v>146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1">
        <f t="shared" si="32"/>
        <v>0</v>
      </c>
      <c r="O147" s="11"/>
      <c r="P147" s="11">
        <f t="shared" si="33"/>
        <v>0</v>
      </c>
    </row>
    <row r="148" spans="2:16" x14ac:dyDescent="0.55000000000000004">
      <c r="B148" s="67"/>
      <c r="C148" s="67"/>
      <c r="D148" s="9" t="s">
        <v>147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>
        <f t="shared" si="32"/>
        <v>0</v>
      </c>
      <c r="O148" s="11"/>
      <c r="P148" s="11">
        <f t="shared" si="33"/>
        <v>0</v>
      </c>
    </row>
    <row r="149" spans="2:16" x14ac:dyDescent="0.55000000000000004">
      <c r="B149" s="67"/>
      <c r="C149" s="67"/>
      <c r="D149" s="9" t="s">
        <v>148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>
        <f t="shared" si="32"/>
        <v>0</v>
      </c>
      <c r="O149" s="11"/>
      <c r="P149" s="11">
        <f t="shared" si="33"/>
        <v>0</v>
      </c>
    </row>
    <row r="150" spans="2:16" x14ac:dyDescent="0.55000000000000004">
      <c r="B150" s="67"/>
      <c r="C150" s="67"/>
      <c r="D150" s="9" t="s">
        <v>18</v>
      </c>
      <c r="E150" s="11">
        <f t="shared" ref="E150:M150" si="37">+E151+E152+E153+E154+E155+E156+E157+E158+E159+E160+E163+E169</f>
        <v>0</v>
      </c>
      <c r="F150" s="11">
        <f t="shared" si="37"/>
        <v>0</v>
      </c>
      <c r="G150" s="11">
        <f t="shared" si="37"/>
        <v>0</v>
      </c>
      <c r="H150" s="11">
        <f t="shared" si="37"/>
        <v>0</v>
      </c>
      <c r="I150" s="11">
        <f t="shared" si="37"/>
        <v>0</v>
      </c>
      <c r="J150" s="11">
        <f t="shared" si="37"/>
        <v>0</v>
      </c>
      <c r="K150" s="11">
        <f t="shared" si="37"/>
        <v>0</v>
      </c>
      <c r="L150" s="11">
        <f t="shared" si="37"/>
        <v>0</v>
      </c>
      <c r="M150" s="11">
        <f t="shared" si="37"/>
        <v>0</v>
      </c>
      <c r="N150" s="11">
        <f t="shared" si="32"/>
        <v>0</v>
      </c>
      <c r="O150" s="11">
        <f>+O151+O152+O153+O154+O155+O156+O157+O158+O159+O160+O163+O169</f>
        <v>0</v>
      </c>
      <c r="P150" s="11">
        <f t="shared" si="33"/>
        <v>0</v>
      </c>
    </row>
    <row r="151" spans="2:16" x14ac:dyDescent="0.55000000000000004">
      <c r="B151" s="67"/>
      <c r="C151" s="67"/>
      <c r="D151" s="9" t="s">
        <v>189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>
        <f t="shared" si="32"/>
        <v>0</v>
      </c>
      <c r="O151" s="11"/>
      <c r="P151" s="11">
        <f t="shared" si="33"/>
        <v>0</v>
      </c>
    </row>
    <row r="152" spans="2:16" x14ac:dyDescent="0.55000000000000004">
      <c r="B152" s="67"/>
      <c r="C152" s="67"/>
      <c r="D152" s="9" t="s">
        <v>190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>
        <f t="shared" si="32"/>
        <v>0</v>
      </c>
      <c r="O152" s="11"/>
      <c r="P152" s="11">
        <f t="shared" si="33"/>
        <v>0</v>
      </c>
    </row>
    <row r="153" spans="2:16" x14ac:dyDescent="0.55000000000000004">
      <c r="B153" s="67"/>
      <c r="C153" s="67"/>
      <c r="D153" s="9" t="s">
        <v>191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>
        <f t="shared" si="32"/>
        <v>0</v>
      </c>
      <c r="O153" s="11"/>
      <c r="P153" s="11">
        <f t="shared" si="33"/>
        <v>0</v>
      </c>
    </row>
    <row r="154" spans="2:16" x14ac:dyDescent="0.55000000000000004">
      <c r="B154" s="67"/>
      <c r="C154" s="67"/>
      <c r="D154" s="9" t="s">
        <v>192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>
        <f t="shared" si="32"/>
        <v>0</v>
      </c>
      <c r="O154" s="11"/>
      <c r="P154" s="11">
        <f t="shared" si="33"/>
        <v>0</v>
      </c>
    </row>
    <row r="155" spans="2:16" x14ac:dyDescent="0.55000000000000004">
      <c r="B155" s="67"/>
      <c r="C155" s="67"/>
      <c r="D155" s="9" t="s">
        <v>193</v>
      </c>
      <c r="E155" s="11"/>
      <c r="F155" s="11"/>
      <c r="G155" s="11"/>
      <c r="H155" s="11"/>
      <c r="I155" s="11"/>
      <c r="J155" s="11"/>
      <c r="K155" s="11"/>
      <c r="L155" s="11"/>
      <c r="M155" s="11"/>
      <c r="N155" s="11">
        <f t="shared" si="32"/>
        <v>0</v>
      </c>
      <c r="O155" s="11"/>
      <c r="P155" s="11">
        <f t="shared" si="33"/>
        <v>0</v>
      </c>
    </row>
    <row r="156" spans="2:16" x14ac:dyDescent="0.55000000000000004">
      <c r="B156" s="67"/>
      <c r="C156" s="67"/>
      <c r="D156" s="9" t="s">
        <v>194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>
        <f t="shared" si="32"/>
        <v>0</v>
      </c>
      <c r="O156" s="11"/>
      <c r="P156" s="11">
        <f t="shared" si="33"/>
        <v>0</v>
      </c>
    </row>
    <row r="157" spans="2:16" x14ac:dyDescent="0.55000000000000004">
      <c r="B157" s="67"/>
      <c r="C157" s="67"/>
      <c r="D157" s="9" t="s">
        <v>195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>
        <f t="shared" si="32"/>
        <v>0</v>
      </c>
      <c r="O157" s="11"/>
      <c r="P157" s="11">
        <f t="shared" si="33"/>
        <v>0</v>
      </c>
    </row>
    <row r="158" spans="2:16" x14ac:dyDescent="0.55000000000000004">
      <c r="B158" s="67"/>
      <c r="C158" s="67"/>
      <c r="D158" s="9" t="s">
        <v>196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>
        <f t="shared" si="32"/>
        <v>0</v>
      </c>
      <c r="O158" s="11"/>
      <c r="P158" s="11">
        <f t="shared" si="33"/>
        <v>0</v>
      </c>
    </row>
    <row r="159" spans="2:16" x14ac:dyDescent="0.55000000000000004">
      <c r="B159" s="67"/>
      <c r="C159" s="67"/>
      <c r="D159" s="9" t="s">
        <v>197</v>
      </c>
      <c r="E159" s="11"/>
      <c r="F159" s="11"/>
      <c r="G159" s="11"/>
      <c r="H159" s="11"/>
      <c r="I159" s="11"/>
      <c r="J159" s="11"/>
      <c r="K159" s="11"/>
      <c r="L159" s="11"/>
      <c r="M159" s="11"/>
      <c r="N159" s="11">
        <f t="shared" si="32"/>
        <v>0</v>
      </c>
      <c r="O159" s="11"/>
      <c r="P159" s="11">
        <f t="shared" si="33"/>
        <v>0</v>
      </c>
    </row>
    <row r="160" spans="2:16" x14ac:dyDescent="0.55000000000000004">
      <c r="B160" s="67"/>
      <c r="C160" s="67"/>
      <c r="D160" s="9" t="s">
        <v>198</v>
      </c>
      <c r="E160" s="11">
        <f t="shared" ref="E160:M160" si="38">+E161+E162</f>
        <v>0</v>
      </c>
      <c r="F160" s="11">
        <f t="shared" si="38"/>
        <v>0</v>
      </c>
      <c r="G160" s="11">
        <f t="shared" si="38"/>
        <v>0</v>
      </c>
      <c r="H160" s="11">
        <f t="shared" si="38"/>
        <v>0</v>
      </c>
      <c r="I160" s="11">
        <f t="shared" si="38"/>
        <v>0</v>
      </c>
      <c r="J160" s="11">
        <f t="shared" si="38"/>
        <v>0</v>
      </c>
      <c r="K160" s="11">
        <f t="shared" si="38"/>
        <v>0</v>
      </c>
      <c r="L160" s="11">
        <f t="shared" si="38"/>
        <v>0</v>
      </c>
      <c r="M160" s="11">
        <f t="shared" si="38"/>
        <v>0</v>
      </c>
      <c r="N160" s="11">
        <f t="shared" si="32"/>
        <v>0</v>
      </c>
      <c r="O160" s="11">
        <f>+O161+O162</f>
        <v>0</v>
      </c>
      <c r="P160" s="11">
        <f t="shared" si="33"/>
        <v>0</v>
      </c>
    </row>
    <row r="161" spans="2:16" x14ac:dyDescent="0.55000000000000004">
      <c r="B161" s="67"/>
      <c r="C161" s="67"/>
      <c r="D161" s="9" t="s">
        <v>199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>
        <f t="shared" si="32"/>
        <v>0</v>
      </c>
      <c r="O161" s="11"/>
      <c r="P161" s="11">
        <f t="shared" si="33"/>
        <v>0</v>
      </c>
    </row>
    <row r="162" spans="2:16" x14ac:dyDescent="0.55000000000000004">
      <c r="B162" s="67"/>
      <c r="C162" s="67"/>
      <c r="D162" s="9" t="s">
        <v>200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>
        <f t="shared" si="32"/>
        <v>0</v>
      </c>
      <c r="O162" s="11"/>
      <c r="P162" s="11">
        <f t="shared" si="33"/>
        <v>0</v>
      </c>
    </row>
    <row r="163" spans="2:16" x14ac:dyDescent="0.55000000000000004">
      <c r="B163" s="67"/>
      <c r="C163" s="67"/>
      <c r="D163" s="9" t="s">
        <v>201</v>
      </c>
      <c r="E163" s="11">
        <f t="shared" ref="E163:M163" si="39">+E164+E165+E166+E167+E168</f>
        <v>0</v>
      </c>
      <c r="F163" s="11">
        <f t="shared" si="39"/>
        <v>0</v>
      </c>
      <c r="G163" s="11">
        <f t="shared" si="39"/>
        <v>0</v>
      </c>
      <c r="H163" s="11">
        <f t="shared" si="39"/>
        <v>0</v>
      </c>
      <c r="I163" s="11">
        <f t="shared" si="39"/>
        <v>0</v>
      </c>
      <c r="J163" s="11">
        <f t="shared" si="39"/>
        <v>0</v>
      </c>
      <c r="K163" s="11">
        <f t="shared" si="39"/>
        <v>0</v>
      </c>
      <c r="L163" s="11">
        <f t="shared" si="39"/>
        <v>0</v>
      </c>
      <c r="M163" s="11">
        <f t="shared" si="39"/>
        <v>0</v>
      </c>
      <c r="N163" s="11">
        <f t="shared" si="32"/>
        <v>0</v>
      </c>
      <c r="O163" s="11">
        <f>+O164+O165+O166+O167+O168</f>
        <v>0</v>
      </c>
      <c r="P163" s="11">
        <f t="shared" si="33"/>
        <v>0</v>
      </c>
    </row>
    <row r="164" spans="2:16" x14ac:dyDescent="0.55000000000000004">
      <c r="B164" s="67"/>
      <c r="C164" s="67"/>
      <c r="D164" s="9" t="s">
        <v>142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>
        <f t="shared" si="32"/>
        <v>0</v>
      </c>
      <c r="O164" s="11"/>
      <c r="P164" s="11">
        <f t="shared" si="33"/>
        <v>0</v>
      </c>
    </row>
    <row r="165" spans="2:16" x14ac:dyDescent="0.55000000000000004">
      <c r="B165" s="67"/>
      <c r="C165" s="67"/>
      <c r="D165" s="9" t="s">
        <v>143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>
        <f t="shared" si="32"/>
        <v>0</v>
      </c>
      <c r="O165" s="11"/>
      <c r="P165" s="11">
        <f t="shared" si="33"/>
        <v>0</v>
      </c>
    </row>
    <row r="166" spans="2:16" x14ac:dyDescent="0.55000000000000004">
      <c r="B166" s="67"/>
      <c r="C166" s="67"/>
      <c r="D166" s="9" t="s">
        <v>146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>
        <f t="shared" si="32"/>
        <v>0</v>
      </c>
      <c r="O166" s="11"/>
      <c r="P166" s="11">
        <f t="shared" si="33"/>
        <v>0</v>
      </c>
    </row>
    <row r="167" spans="2:16" x14ac:dyDescent="0.55000000000000004">
      <c r="B167" s="67"/>
      <c r="C167" s="67"/>
      <c r="D167" s="9" t="s">
        <v>147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>
        <f t="shared" si="32"/>
        <v>0</v>
      </c>
      <c r="O167" s="11"/>
      <c r="P167" s="11">
        <f t="shared" si="33"/>
        <v>0</v>
      </c>
    </row>
    <row r="168" spans="2:16" x14ac:dyDescent="0.55000000000000004">
      <c r="B168" s="67"/>
      <c r="C168" s="67"/>
      <c r="D168" s="9" t="s">
        <v>202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>
        <f t="shared" si="32"/>
        <v>0</v>
      </c>
      <c r="O168" s="11"/>
      <c r="P168" s="11">
        <f t="shared" si="33"/>
        <v>0</v>
      </c>
    </row>
    <row r="169" spans="2:16" x14ac:dyDescent="0.55000000000000004">
      <c r="B169" s="67"/>
      <c r="C169" s="67"/>
      <c r="D169" s="9" t="s">
        <v>149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>
        <f t="shared" si="32"/>
        <v>0</v>
      </c>
      <c r="O169" s="11"/>
      <c r="P169" s="11">
        <f t="shared" si="33"/>
        <v>0</v>
      </c>
    </row>
    <row r="170" spans="2:16" x14ac:dyDescent="0.55000000000000004">
      <c r="B170" s="67"/>
      <c r="C170" s="67"/>
      <c r="D170" s="9" t="s">
        <v>19</v>
      </c>
      <c r="E170" s="11">
        <f t="shared" ref="E170:M170" si="40">+E171</f>
        <v>0</v>
      </c>
      <c r="F170" s="11">
        <f t="shared" si="40"/>
        <v>0</v>
      </c>
      <c r="G170" s="11">
        <f t="shared" si="40"/>
        <v>0</v>
      </c>
      <c r="H170" s="11">
        <f t="shared" si="40"/>
        <v>0</v>
      </c>
      <c r="I170" s="11">
        <f t="shared" si="40"/>
        <v>0</v>
      </c>
      <c r="J170" s="11">
        <f t="shared" si="40"/>
        <v>0</v>
      </c>
      <c r="K170" s="11">
        <f t="shared" si="40"/>
        <v>0</v>
      </c>
      <c r="L170" s="11">
        <f t="shared" si="40"/>
        <v>0</v>
      </c>
      <c r="M170" s="11">
        <f t="shared" si="40"/>
        <v>0</v>
      </c>
      <c r="N170" s="11">
        <f t="shared" si="32"/>
        <v>0</v>
      </c>
      <c r="O170" s="11">
        <f>+O171</f>
        <v>0</v>
      </c>
      <c r="P170" s="11">
        <f t="shared" si="33"/>
        <v>0</v>
      </c>
    </row>
    <row r="171" spans="2:16" x14ac:dyDescent="0.55000000000000004">
      <c r="B171" s="67"/>
      <c r="C171" s="67"/>
      <c r="D171" s="9" t="s">
        <v>141</v>
      </c>
      <c r="E171" s="11">
        <f t="shared" ref="E171:M171" si="41">+E172+E173</f>
        <v>0</v>
      </c>
      <c r="F171" s="11">
        <f t="shared" si="41"/>
        <v>0</v>
      </c>
      <c r="G171" s="11">
        <f t="shared" si="41"/>
        <v>0</v>
      </c>
      <c r="H171" s="11">
        <f t="shared" si="41"/>
        <v>0</v>
      </c>
      <c r="I171" s="11">
        <f t="shared" si="41"/>
        <v>0</v>
      </c>
      <c r="J171" s="11">
        <f t="shared" si="41"/>
        <v>0</v>
      </c>
      <c r="K171" s="11">
        <f t="shared" si="41"/>
        <v>0</v>
      </c>
      <c r="L171" s="11">
        <f t="shared" si="41"/>
        <v>0</v>
      </c>
      <c r="M171" s="11">
        <f t="shared" si="41"/>
        <v>0</v>
      </c>
      <c r="N171" s="11">
        <f t="shared" si="32"/>
        <v>0</v>
      </c>
      <c r="O171" s="11">
        <f>+O172+O173</f>
        <v>0</v>
      </c>
      <c r="P171" s="11">
        <f t="shared" si="33"/>
        <v>0</v>
      </c>
    </row>
    <row r="172" spans="2:16" x14ac:dyDescent="0.55000000000000004">
      <c r="B172" s="67"/>
      <c r="C172" s="67"/>
      <c r="D172" s="9" t="s">
        <v>203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>
        <f t="shared" si="32"/>
        <v>0</v>
      </c>
      <c r="O172" s="11"/>
      <c r="P172" s="11">
        <f t="shared" si="33"/>
        <v>0</v>
      </c>
    </row>
    <row r="173" spans="2:16" x14ac:dyDescent="0.55000000000000004">
      <c r="B173" s="67"/>
      <c r="C173" s="67"/>
      <c r="D173" s="9" t="s">
        <v>204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>
        <f t="shared" si="32"/>
        <v>0</v>
      </c>
      <c r="O173" s="11"/>
      <c r="P173" s="11">
        <f t="shared" si="33"/>
        <v>0</v>
      </c>
    </row>
    <row r="174" spans="2:16" x14ac:dyDescent="0.55000000000000004">
      <c r="B174" s="67"/>
      <c r="C174" s="67"/>
      <c r="D174" s="9" t="s">
        <v>20</v>
      </c>
      <c r="E174" s="11">
        <f t="shared" ref="E174:M174" si="42">+E175</f>
        <v>0</v>
      </c>
      <c r="F174" s="11">
        <f t="shared" si="42"/>
        <v>0</v>
      </c>
      <c r="G174" s="11">
        <f t="shared" si="42"/>
        <v>0</v>
      </c>
      <c r="H174" s="11">
        <f t="shared" si="42"/>
        <v>0</v>
      </c>
      <c r="I174" s="11">
        <f t="shared" si="42"/>
        <v>0</v>
      </c>
      <c r="J174" s="11">
        <f t="shared" si="42"/>
        <v>0</v>
      </c>
      <c r="K174" s="11">
        <f t="shared" si="42"/>
        <v>0</v>
      </c>
      <c r="L174" s="11">
        <f t="shared" si="42"/>
        <v>0</v>
      </c>
      <c r="M174" s="11">
        <f t="shared" si="42"/>
        <v>0</v>
      </c>
      <c r="N174" s="11">
        <f t="shared" si="32"/>
        <v>0</v>
      </c>
      <c r="O174" s="11">
        <f>+O175</f>
        <v>0</v>
      </c>
      <c r="P174" s="11">
        <f t="shared" si="33"/>
        <v>0</v>
      </c>
    </row>
    <row r="175" spans="2:16" x14ac:dyDescent="0.55000000000000004">
      <c r="B175" s="67"/>
      <c r="C175" s="67"/>
      <c r="D175" s="9" t="s">
        <v>141</v>
      </c>
      <c r="E175" s="11">
        <f t="shared" ref="E175:M175" si="43">+E176+E177</f>
        <v>0</v>
      </c>
      <c r="F175" s="11">
        <f t="shared" si="43"/>
        <v>0</v>
      </c>
      <c r="G175" s="11">
        <f t="shared" si="43"/>
        <v>0</v>
      </c>
      <c r="H175" s="11">
        <f t="shared" si="43"/>
        <v>0</v>
      </c>
      <c r="I175" s="11">
        <f t="shared" si="43"/>
        <v>0</v>
      </c>
      <c r="J175" s="11">
        <f t="shared" si="43"/>
        <v>0</v>
      </c>
      <c r="K175" s="11">
        <f t="shared" si="43"/>
        <v>0</v>
      </c>
      <c r="L175" s="11">
        <f t="shared" si="43"/>
        <v>0</v>
      </c>
      <c r="M175" s="11">
        <f t="shared" si="43"/>
        <v>0</v>
      </c>
      <c r="N175" s="11">
        <f t="shared" si="32"/>
        <v>0</v>
      </c>
      <c r="O175" s="11">
        <f>+O176+O177</f>
        <v>0</v>
      </c>
      <c r="P175" s="11">
        <f t="shared" si="33"/>
        <v>0</v>
      </c>
    </row>
    <row r="176" spans="2:16" x14ac:dyDescent="0.55000000000000004">
      <c r="B176" s="67"/>
      <c r="C176" s="67"/>
      <c r="D176" s="9" t="s">
        <v>205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>
        <f t="shared" si="32"/>
        <v>0</v>
      </c>
      <c r="O176" s="11"/>
      <c r="P176" s="11">
        <f t="shared" si="33"/>
        <v>0</v>
      </c>
    </row>
    <row r="177" spans="2:16" x14ac:dyDescent="0.55000000000000004">
      <c r="B177" s="67"/>
      <c r="C177" s="67"/>
      <c r="D177" s="9" t="s">
        <v>204</v>
      </c>
      <c r="E177" s="11"/>
      <c r="F177" s="11"/>
      <c r="G177" s="11"/>
      <c r="H177" s="11"/>
      <c r="I177" s="11"/>
      <c r="J177" s="11"/>
      <c r="K177" s="11"/>
      <c r="L177" s="11"/>
      <c r="M177" s="11"/>
      <c r="N177" s="11">
        <f t="shared" si="32"/>
        <v>0</v>
      </c>
      <c r="O177" s="11"/>
      <c r="P177" s="11">
        <f t="shared" si="33"/>
        <v>0</v>
      </c>
    </row>
    <row r="178" spans="2:16" x14ac:dyDescent="0.55000000000000004">
      <c r="B178" s="67"/>
      <c r="C178" s="67"/>
      <c r="D178" s="9" t="s">
        <v>21</v>
      </c>
      <c r="E178" s="11">
        <f t="shared" ref="E178:M179" si="44">+E179</f>
        <v>0</v>
      </c>
      <c r="F178" s="11">
        <f t="shared" si="44"/>
        <v>0</v>
      </c>
      <c r="G178" s="11">
        <f t="shared" si="44"/>
        <v>0</v>
      </c>
      <c r="H178" s="11">
        <f t="shared" si="44"/>
        <v>0</v>
      </c>
      <c r="I178" s="11">
        <f t="shared" si="44"/>
        <v>0</v>
      </c>
      <c r="J178" s="11">
        <f t="shared" si="44"/>
        <v>0</v>
      </c>
      <c r="K178" s="11">
        <f t="shared" si="44"/>
        <v>0</v>
      </c>
      <c r="L178" s="11">
        <f t="shared" si="44"/>
        <v>0</v>
      </c>
      <c r="M178" s="11">
        <f t="shared" si="44"/>
        <v>0</v>
      </c>
      <c r="N178" s="11">
        <f t="shared" si="32"/>
        <v>0</v>
      </c>
      <c r="O178" s="11">
        <f>+O179</f>
        <v>0</v>
      </c>
      <c r="P178" s="11">
        <f t="shared" si="33"/>
        <v>0</v>
      </c>
    </row>
    <row r="179" spans="2:16" x14ac:dyDescent="0.55000000000000004">
      <c r="B179" s="67"/>
      <c r="C179" s="67"/>
      <c r="D179" s="9" t="s">
        <v>141</v>
      </c>
      <c r="E179" s="11">
        <f t="shared" si="44"/>
        <v>0</v>
      </c>
      <c r="F179" s="11">
        <f t="shared" si="44"/>
        <v>0</v>
      </c>
      <c r="G179" s="11">
        <f t="shared" si="44"/>
        <v>0</v>
      </c>
      <c r="H179" s="11">
        <f t="shared" si="44"/>
        <v>0</v>
      </c>
      <c r="I179" s="11">
        <f t="shared" si="44"/>
        <v>0</v>
      </c>
      <c r="J179" s="11">
        <f t="shared" si="44"/>
        <v>0</v>
      </c>
      <c r="K179" s="11">
        <f t="shared" si="44"/>
        <v>0</v>
      </c>
      <c r="L179" s="11">
        <f t="shared" si="44"/>
        <v>0</v>
      </c>
      <c r="M179" s="11">
        <f t="shared" si="44"/>
        <v>0</v>
      </c>
      <c r="N179" s="11">
        <f t="shared" si="32"/>
        <v>0</v>
      </c>
      <c r="O179" s="11">
        <f>+O180</f>
        <v>0</v>
      </c>
      <c r="P179" s="11">
        <f t="shared" si="33"/>
        <v>0</v>
      </c>
    </row>
    <row r="180" spans="2:16" x14ac:dyDescent="0.55000000000000004">
      <c r="B180" s="67"/>
      <c r="C180" s="67"/>
      <c r="D180" s="9" t="s">
        <v>204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>
        <f t="shared" si="32"/>
        <v>0</v>
      </c>
      <c r="O180" s="11"/>
      <c r="P180" s="11">
        <f t="shared" si="33"/>
        <v>0</v>
      </c>
    </row>
    <row r="181" spans="2:16" x14ac:dyDescent="0.55000000000000004">
      <c r="B181" s="67"/>
      <c r="C181" s="67"/>
      <c r="D181" s="9" t="s">
        <v>22</v>
      </c>
      <c r="E181" s="11">
        <f t="shared" ref="E181:M181" si="45">+E182</f>
        <v>0</v>
      </c>
      <c r="F181" s="11">
        <f t="shared" si="45"/>
        <v>0</v>
      </c>
      <c r="G181" s="11">
        <f t="shared" si="45"/>
        <v>0</v>
      </c>
      <c r="H181" s="11">
        <f t="shared" si="45"/>
        <v>0</v>
      </c>
      <c r="I181" s="11">
        <f t="shared" si="45"/>
        <v>0</v>
      </c>
      <c r="J181" s="11">
        <f t="shared" si="45"/>
        <v>0</v>
      </c>
      <c r="K181" s="11">
        <f t="shared" si="45"/>
        <v>0</v>
      </c>
      <c r="L181" s="11">
        <f t="shared" si="45"/>
        <v>0</v>
      </c>
      <c r="M181" s="11">
        <f t="shared" si="45"/>
        <v>0</v>
      </c>
      <c r="N181" s="11">
        <f t="shared" si="32"/>
        <v>0</v>
      </c>
      <c r="O181" s="11">
        <f>+O182</f>
        <v>0</v>
      </c>
      <c r="P181" s="11">
        <f t="shared" si="33"/>
        <v>0</v>
      </c>
    </row>
    <row r="182" spans="2:16" x14ac:dyDescent="0.55000000000000004">
      <c r="B182" s="67"/>
      <c r="C182" s="67"/>
      <c r="D182" s="9" t="s">
        <v>206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>
        <f t="shared" si="32"/>
        <v>0</v>
      </c>
      <c r="O182" s="11"/>
      <c r="P182" s="11">
        <f t="shared" si="33"/>
        <v>0</v>
      </c>
    </row>
    <row r="183" spans="2:16" x14ac:dyDescent="0.55000000000000004">
      <c r="B183" s="67"/>
      <c r="C183" s="67"/>
      <c r="D183" s="9" t="s">
        <v>23</v>
      </c>
      <c r="E183" s="11"/>
      <c r="F183" s="11"/>
      <c r="G183" s="11"/>
      <c r="H183" s="11"/>
      <c r="I183" s="11"/>
      <c r="J183" s="11"/>
      <c r="K183" s="11"/>
      <c r="L183" s="11"/>
      <c r="M183" s="11"/>
      <c r="N183" s="11">
        <f t="shared" si="32"/>
        <v>0</v>
      </c>
      <c r="O183" s="11"/>
      <c r="P183" s="11">
        <f t="shared" si="33"/>
        <v>0</v>
      </c>
    </row>
    <row r="184" spans="2:16" x14ac:dyDescent="0.55000000000000004">
      <c r="B184" s="67"/>
      <c r="C184" s="67"/>
      <c r="D184" s="9" t="s">
        <v>24</v>
      </c>
      <c r="E184" s="11">
        <v>998718</v>
      </c>
      <c r="F184" s="11"/>
      <c r="G184" s="11"/>
      <c r="H184" s="11"/>
      <c r="I184" s="11"/>
      <c r="J184" s="11"/>
      <c r="K184" s="11"/>
      <c r="L184" s="11"/>
      <c r="M184" s="11"/>
      <c r="N184" s="11">
        <f t="shared" si="32"/>
        <v>998718</v>
      </c>
      <c r="O184" s="11"/>
      <c r="P184" s="11">
        <f t="shared" si="33"/>
        <v>998718</v>
      </c>
    </row>
    <row r="185" spans="2:16" x14ac:dyDescent="0.55000000000000004">
      <c r="B185" s="67"/>
      <c r="C185" s="67"/>
      <c r="D185" s="9" t="s">
        <v>25</v>
      </c>
      <c r="E185" s="11"/>
      <c r="F185" s="11">
        <v>24</v>
      </c>
      <c r="G185" s="11">
        <v>402</v>
      </c>
      <c r="H185" s="11"/>
      <c r="I185" s="11"/>
      <c r="J185" s="11"/>
      <c r="K185" s="11"/>
      <c r="L185" s="11">
        <v>263</v>
      </c>
      <c r="M185" s="11">
        <v>16</v>
      </c>
      <c r="N185" s="11">
        <f t="shared" si="32"/>
        <v>705</v>
      </c>
      <c r="O185" s="11"/>
      <c r="P185" s="11">
        <f t="shared" si="33"/>
        <v>705</v>
      </c>
    </row>
    <row r="186" spans="2:16" x14ac:dyDescent="0.55000000000000004">
      <c r="B186" s="67"/>
      <c r="C186" s="67"/>
      <c r="D186" s="9" t="s">
        <v>26</v>
      </c>
      <c r="E186" s="11">
        <f t="shared" ref="E186:M186" si="46">+E187+E188+E189</f>
        <v>1079709</v>
      </c>
      <c r="F186" s="11">
        <f t="shared" si="46"/>
        <v>0</v>
      </c>
      <c r="G186" s="11">
        <f t="shared" si="46"/>
        <v>0</v>
      </c>
      <c r="H186" s="11">
        <f t="shared" si="46"/>
        <v>0</v>
      </c>
      <c r="I186" s="11">
        <f t="shared" si="46"/>
        <v>0</v>
      </c>
      <c r="J186" s="11">
        <f t="shared" si="46"/>
        <v>0</v>
      </c>
      <c r="K186" s="11">
        <f t="shared" si="46"/>
        <v>0</v>
      </c>
      <c r="L186" s="11">
        <f t="shared" si="46"/>
        <v>210</v>
      </c>
      <c r="M186" s="11">
        <f t="shared" si="46"/>
        <v>0</v>
      </c>
      <c r="N186" s="11">
        <f t="shared" si="32"/>
        <v>1079919</v>
      </c>
      <c r="O186" s="11">
        <f>+O187+O188+O189</f>
        <v>0</v>
      </c>
      <c r="P186" s="11">
        <f t="shared" si="33"/>
        <v>1079919</v>
      </c>
    </row>
    <row r="187" spans="2:16" x14ac:dyDescent="0.55000000000000004">
      <c r="B187" s="67"/>
      <c r="C187" s="67"/>
      <c r="D187" s="9" t="s">
        <v>207</v>
      </c>
      <c r="E187" s="11"/>
      <c r="F187" s="11"/>
      <c r="G187" s="11"/>
      <c r="H187" s="11"/>
      <c r="I187" s="11"/>
      <c r="J187" s="11"/>
      <c r="K187" s="11"/>
      <c r="L187" s="11"/>
      <c r="M187" s="11"/>
      <c r="N187" s="11">
        <f t="shared" si="32"/>
        <v>0</v>
      </c>
      <c r="O187" s="11"/>
      <c r="P187" s="11">
        <f t="shared" si="33"/>
        <v>0</v>
      </c>
    </row>
    <row r="188" spans="2:16" x14ac:dyDescent="0.55000000000000004">
      <c r="B188" s="67"/>
      <c r="C188" s="67"/>
      <c r="D188" s="9" t="s">
        <v>208</v>
      </c>
      <c r="E188" s="11">
        <v>8521</v>
      </c>
      <c r="F188" s="11"/>
      <c r="G188" s="11"/>
      <c r="H188" s="11"/>
      <c r="I188" s="11"/>
      <c r="J188" s="11"/>
      <c r="K188" s="11"/>
      <c r="L188" s="11"/>
      <c r="M188" s="11"/>
      <c r="N188" s="11">
        <f t="shared" si="32"/>
        <v>8521</v>
      </c>
      <c r="O188" s="11"/>
      <c r="P188" s="11">
        <f t="shared" si="33"/>
        <v>8521</v>
      </c>
    </row>
    <row r="189" spans="2:16" x14ac:dyDescent="0.55000000000000004">
      <c r="B189" s="67"/>
      <c r="C189" s="67"/>
      <c r="D189" s="9" t="s">
        <v>209</v>
      </c>
      <c r="E189" s="11">
        <v>1071188</v>
      </c>
      <c r="F189" s="11"/>
      <c r="G189" s="11"/>
      <c r="H189" s="11"/>
      <c r="I189" s="11"/>
      <c r="J189" s="11"/>
      <c r="K189" s="11"/>
      <c r="L189" s="11">
        <v>210</v>
      </c>
      <c r="M189" s="11"/>
      <c r="N189" s="11">
        <f t="shared" si="32"/>
        <v>1071398</v>
      </c>
      <c r="O189" s="11"/>
      <c r="P189" s="11">
        <f t="shared" si="33"/>
        <v>1071398</v>
      </c>
    </row>
    <row r="190" spans="2:16" x14ac:dyDescent="0.55000000000000004">
      <c r="B190" s="67"/>
      <c r="C190" s="67"/>
      <c r="D190" s="9" t="s">
        <v>27</v>
      </c>
      <c r="E190" s="11">
        <f t="shared" ref="E190:M190" si="47">+E191+E192+E193</f>
        <v>0</v>
      </c>
      <c r="F190" s="11">
        <f t="shared" si="47"/>
        <v>0</v>
      </c>
      <c r="G190" s="11">
        <f t="shared" si="47"/>
        <v>0</v>
      </c>
      <c r="H190" s="11">
        <f t="shared" si="47"/>
        <v>0</v>
      </c>
      <c r="I190" s="11">
        <f t="shared" si="47"/>
        <v>0</v>
      </c>
      <c r="J190" s="11">
        <f t="shared" si="47"/>
        <v>0</v>
      </c>
      <c r="K190" s="11">
        <f t="shared" si="47"/>
        <v>0</v>
      </c>
      <c r="L190" s="11">
        <f t="shared" si="47"/>
        <v>0</v>
      </c>
      <c r="M190" s="11">
        <f t="shared" si="47"/>
        <v>0</v>
      </c>
      <c r="N190" s="11">
        <f t="shared" si="32"/>
        <v>0</v>
      </c>
      <c r="O190" s="11">
        <f>+O191+O192+O193</f>
        <v>0</v>
      </c>
      <c r="P190" s="11">
        <f t="shared" si="33"/>
        <v>0</v>
      </c>
    </row>
    <row r="191" spans="2:16" x14ac:dyDescent="0.55000000000000004">
      <c r="B191" s="67"/>
      <c r="C191" s="67"/>
      <c r="D191" s="9" t="s">
        <v>210</v>
      </c>
      <c r="E191" s="11"/>
      <c r="F191" s="11"/>
      <c r="G191" s="11"/>
      <c r="H191" s="11"/>
      <c r="I191" s="11"/>
      <c r="J191" s="11"/>
      <c r="K191" s="11"/>
      <c r="L191" s="11"/>
      <c r="M191" s="11"/>
      <c r="N191" s="11">
        <f t="shared" si="32"/>
        <v>0</v>
      </c>
      <c r="O191" s="11"/>
      <c r="P191" s="11">
        <f t="shared" si="33"/>
        <v>0</v>
      </c>
    </row>
    <row r="192" spans="2:16" x14ac:dyDescent="0.55000000000000004">
      <c r="B192" s="67"/>
      <c r="C192" s="67"/>
      <c r="D192" s="9" t="s">
        <v>211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>
        <f t="shared" si="32"/>
        <v>0</v>
      </c>
      <c r="O192" s="11"/>
      <c r="P192" s="11">
        <f t="shared" si="33"/>
        <v>0</v>
      </c>
    </row>
    <row r="193" spans="2:16" x14ac:dyDescent="0.55000000000000004">
      <c r="B193" s="67"/>
      <c r="C193" s="67"/>
      <c r="D193" s="9" t="s">
        <v>212</v>
      </c>
      <c r="E193" s="11"/>
      <c r="F193" s="11"/>
      <c r="G193" s="11"/>
      <c r="H193" s="11"/>
      <c r="I193" s="11"/>
      <c r="J193" s="11"/>
      <c r="K193" s="11"/>
      <c r="L193" s="11"/>
      <c r="M193" s="11"/>
      <c r="N193" s="11">
        <f t="shared" si="32"/>
        <v>0</v>
      </c>
      <c r="O193" s="11"/>
      <c r="P193" s="11">
        <f t="shared" si="33"/>
        <v>0</v>
      </c>
    </row>
    <row r="194" spans="2:16" x14ac:dyDescent="0.55000000000000004">
      <c r="B194" s="67"/>
      <c r="C194" s="68"/>
      <c r="D194" s="13" t="s">
        <v>28</v>
      </c>
      <c r="E194" s="15">
        <f t="shared" ref="E194:M194" si="48">+E7+E55+E71+E82+E107+E108+E138+E150+E170+E174+E178+E181+E183+E184+E185+E186+E190</f>
        <v>81608315</v>
      </c>
      <c r="F194" s="15">
        <f t="shared" si="48"/>
        <v>17439211</v>
      </c>
      <c r="G194" s="15">
        <f t="shared" si="48"/>
        <v>17856542</v>
      </c>
      <c r="H194" s="15">
        <f t="shared" si="48"/>
        <v>799640</v>
      </c>
      <c r="I194" s="15">
        <f t="shared" si="48"/>
        <v>980410</v>
      </c>
      <c r="J194" s="15">
        <f t="shared" si="48"/>
        <v>22945310</v>
      </c>
      <c r="K194" s="15">
        <f t="shared" si="48"/>
        <v>188150</v>
      </c>
      <c r="L194" s="15">
        <f t="shared" si="48"/>
        <v>62640498</v>
      </c>
      <c r="M194" s="15">
        <f t="shared" si="48"/>
        <v>3080026</v>
      </c>
      <c r="N194" s="15">
        <f t="shared" si="32"/>
        <v>207538102</v>
      </c>
      <c r="O194" s="15">
        <f>+O7+O55+O71+O82+O107+O108+O138+O150+O170+O174+O178+O181+O183+O184+O185+O186+O190</f>
        <v>27544300</v>
      </c>
      <c r="P194" s="15">
        <f t="shared" si="33"/>
        <v>179993802</v>
      </c>
    </row>
    <row r="195" spans="2:16" x14ac:dyDescent="0.55000000000000004">
      <c r="B195" s="67"/>
      <c r="C195" s="66" t="s">
        <v>29</v>
      </c>
      <c r="D195" s="9" t="s">
        <v>30</v>
      </c>
      <c r="E195" s="11">
        <f t="shared" ref="E195:M195" si="49">+E196+E197+E198+E199+E200+E201+E202+E203</f>
        <v>68639628</v>
      </c>
      <c r="F195" s="11">
        <f t="shared" si="49"/>
        <v>19280013</v>
      </c>
      <c r="G195" s="11">
        <f t="shared" si="49"/>
        <v>11710394</v>
      </c>
      <c r="H195" s="11">
        <f t="shared" si="49"/>
        <v>608274</v>
      </c>
      <c r="I195" s="11">
        <f t="shared" si="49"/>
        <v>625877</v>
      </c>
      <c r="J195" s="11">
        <f t="shared" si="49"/>
        <v>15790759</v>
      </c>
      <c r="K195" s="11">
        <f t="shared" si="49"/>
        <v>155717</v>
      </c>
      <c r="L195" s="11">
        <f t="shared" si="49"/>
        <v>17649302</v>
      </c>
      <c r="M195" s="11">
        <f t="shared" si="49"/>
        <v>4107813</v>
      </c>
      <c r="N195" s="11">
        <f t="shared" si="32"/>
        <v>138567777</v>
      </c>
      <c r="O195" s="11">
        <f>+O196+O197+O198+O199+O200+O201+O202+O203</f>
        <v>0</v>
      </c>
      <c r="P195" s="11">
        <f t="shared" si="33"/>
        <v>138567777</v>
      </c>
    </row>
    <row r="196" spans="2:16" x14ac:dyDescent="0.55000000000000004">
      <c r="B196" s="67"/>
      <c r="C196" s="67"/>
      <c r="D196" s="9" t="s">
        <v>213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1">
        <f t="shared" si="32"/>
        <v>0</v>
      </c>
      <c r="O196" s="11"/>
      <c r="P196" s="11">
        <f t="shared" si="33"/>
        <v>0</v>
      </c>
    </row>
    <row r="197" spans="2:16" x14ac:dyDescent="0.55000000000000004">
      <c r="B197" s="67"/>
      <c r="C197" s="67"/>
      <c r="D197" s="9" t="s">
        <v>214</v>
      </c>
      <c r="E197" s="11">
        <v>15201983</v>
      </c>
      <c r="F197" s="11">
        <v>3578337</v>
      </c>
      <c r="G197" s="11"/>
      <c r="H197" s="11">
        <v>82851</v>
      </c>
      <c r="I197" s="11">
        <v>100974</v>
      </c>
      <c r="J197" s="11">
        <v>2384559</v>
      </c>
      <c r="K197" s="11">
        <v>20712</v>
      </c>
      <c r="L197" s="11">
        <v>7377433</v>
      </c>
      <c r="M197" s="11">
        <v>2542404</v>
      </c>
      <c r="N197" s="11">
        <f t="shared" si="32"/>
        <v>31289253</v>
      </c>
      <c r="O197" s="11"/>
      <c r="P197" s="11">
        <f t="shared" si="33"/>
        <v>31289253</v>
      </c>
    </row>
    <row r="198" spans="2:16" x14ac:dyDescent="0.55000000000000004">
      <c r="B198" s="67"/>
      <c r="C198" s="67"/>
      <c r="D198" s="9" t="s">
        <v>215</v>
      </c>
      <c r="E198" s="11">
        <v>4136375</v>
      </c>
      <c r="F198" s="11">
        <v>1121136</v>
      </c>
      <c r="G198" s="11"/>
      <c r="H198" s="11">
        <v>27036</v>
      </c>
      <c r="I198" s="11">
        <v>32950</v>
      </c>
      <c r="J198" s="11">
        <v>778138</v>
      </c>
      <c r="K198" s="11">
        <v>6759</v>
      </c>
      <c r="L198" s="11">
        <v>2575799</v>
      </c>
      <c r="M198" s="11">
        <v>846131</v>
      </c>
      <c r="N198" s="11">
        <f t="shared" si="32"/>
        <v>9524324</v>
      </c>
      <c r="O198" s="11"/>
      <c r="P198" s="11">
        <f t="shared" si="33"/>
        <v>9524324</v>
      </c>
    </row>
    <row r="199" spans="2:16" x14ac:dyDescent="0.55000000000000004">
      <c r="B199" s="67"/>
      <c r="C199" s="67"/>
      <c r="D199" s="9" t="s">
        <v>216</v>
      </c>
      <c r="E199" s="11">
        <v>43699211</v>
      </c>
      <c r="F199" s="11">
        <v>12388834</v>
      </c>
      <c r="G199" s="11">
        <v>10480310</v>
      </c>
      <c r="H199" s="11">
        <v>473618</v>
      </c>
      <c r="I199" s="11">
        <v>461766</v>
      </c>
      <c r="J199" s="11">
        <v>11915170</v>
      </c>
      <c r="K199" s="11">
        <v>122054</v>
      </c>
      <c r="L199" s="11">
        <v>6092800</v>
      </c>
      <c r="M199" s="11"/>
      <c r="N199" s="11">
        <f t="shared" si="32"/>
        <v>85633763</v>
      </c>
      <c r="O199" s="11"/>
      <c r="P199" s="11">
        <f t="shared" si="33"/>
        <v>85633763</v>
      </c>
    </row>
    <row r="200" spans="2:16" x14ac:dyDescent="0.55000000000000004">
      <c r="B200" s="67"/>
      <c r="C200" s="67"/>
      <c r="D200" s="9" t="s">
        <v>217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11">
        <f t="shared" ref="N200:N263" si="50">+E200+F200+G200+H200+I200+J200+K200+L200+M200</f>
        <v>0</v>
      </c>
      <c r="O200" s="11"/>
      <c r="P200" s="11">
        <f t="shared" ref="P200:P263" si="51">N200-ABS(O200)</f>
        <v>0</v>
      </c>
    </row>
    <row r="201" spans="2:16" x14ac:dyDescent="0.55000000000000004">
      <c r="B201" s="67"/>
      <c r="C201" s="67"/>
      <c r="D201" s="9" t="s">
        <v>218</v>
      </c>
      <c r="E201" s="11">
        <v>209150</v>
      </c>
      <c r="F201" s="11">
        <v>66750</v>
      </c>
      <c r="G201" s="11"/>
      <c r="H201" s="11">
        <v>1424</v>
      </c>
      <c r="I201" s="11">
        <v>1735</v>
      </c>
      <c r="J201" s="11">
        <v>40985</v>
      </c>
      <c r="K201" s="11">
        <v>356</v>
      </c>
      <c r="L201" s="11">
        <v>89000</v>
      </c>
      <c r="M201" s="11">
        <v>75861</v>
      </c>
      <c r="N201" s="11">
        <f t="shared" si="50"/>
        <v>485261</v>
      </c>
      <c r="O201" s="11"/>
      <c r="P201" s="11">
        <f t="shared" si="51"/>
        <v>485261</v>
      </c>
    </row>
    <row r="202" spans="2:16" x14ac:dyDescent="0.55000000000000004">
      <c r="B202" s="67"/>
      <c r="C202" s="67"/>
      <c r="D202" s="9" t="s">
        <v>219</v>
      </c>
      <c r="E202" s="11"/>
      <c r="F202" s="11"/>
      <c r="G202" s="11"/>
      <c r="H202" s="11"/>
      <c r="I202" s="11"/>
      <c r="J202" s="11"/>
      <c r="K202" s="11"/>
      <c r="L202" s="11"/>
      <c r="M202" s="11"/>
      <c r="N202" s="11">
        <f t="shared" si="50"/>
        <v>0</v>
      </c>
      <c r="O202" s="11"/>
      <c r="P202" s="11">
        <f t="shared" si="51"/>
        <v>0</v>
      </c>
    </row>
    <row r="203" spans="2:16" x14ac:dyDescent="0.55000000000000004">
      <c r="B203" s="67"/>
      <c r="C203" s="67"/>
      <c r="D203" s="9" t="s">
        <v>220</v>
      </c>
      <c r="E203" s="11">
        <v>5392909</v>
      </c>
      <c r="F203" s="11">
        <v>2124956</v>
      </c>
      <c r="G203" s="11">
        <v>1230084</v>
      </c>
      <c r="H203" s="11">
        <v>23345</v>
      </c>
      <c r="I203" s="11">
        <v>28452</v>
      </c>
      <c r="J203" s="11">
        <v>671907</v>
      </c>
      <c r="K203" s="11">
        <v>5836</v>
      </c>
      <c r="L203" s="11">
        <v>1514270</v>
      </c>
      <c r="M203" s="11">
        <v>643417</v>
      </c>
      <c r="N203" s="11">
        <f t="shared" si="50"/>
        <v>11635176</v>
      </c>
      <c r="O203" s="11"/>
      <c r="P203" s="11">
        <f t="shared" si="51"/>
        <v>11635176</v>
      </c>
    </row>
    <row r="204" spans="2:16" x14ac:dyDescent="0.55000000000000004">
      <c r="B204" s="67"/>
      <c r="C204" s="67"/>
      <c r="D204" s="9" t="s">
        <v>31</v>
      </c>
      <c r="E204" s="11">
        <f t="shared" ref="E204:M204" si="52">+E205+E206+E207+E208+E209+E210+E211+E212+E213+E214+E215+E216+E217+E218+E219+E220+E221+E222+E223+E224+E225+E226+E227+E228+E229+E230+E231+E232</f>
        <v>20427269</v>
      </c>
      <c r="F204" s="11">
        <f t="shared" si="52"/>
        <v>118064</v>
      </c>
      <c r="G204" s="11">
        <f t="shared" si="52"/>
        <v>1496108</v>
      </c>
      <c r="H204" s="11">
        <f t="shared" si="52"/>
        <v>7160</v>
      </c>
      <c r="I204" s="11">
        <f t="shared" si="52"/>
        <v>8725</v>
      </c>
      <c r="J204" s="11">
        <f t="shared" si="52"/>
        <v>206082</v>
      </c>
      <c r="K204" s="11">
        <f t="shared" si="52"/>
        <v>1789</v>
      </c>
      <c r="L204" s="11">
        <f t="shared" si="52"/>
        <v>43544359</v>
      </c>
      <c r="M204" s="11">
        <f t="shared" si="52"/>
        <v>438200</v>
      </c>
      <c r="N204" s="11">
        <f t="shared" si="50"/>
        <v>66247756</v>
      </c>
      <c r="O204" s="11">
        <f>+O205+O206+O207+O208+O209+O210+O211+O212+O213+O214+O215+O216+O217+O218+O219+O220+O221+O222+O223+O224+O225+O226+O227+O228+O229+O230+O231+O232</f>
        <v>27544300</v>
      </c>
      <c r="P204" s="11">
        <f t="shared" si="51"/>
        <v>38703456</v>
      </c>
    </row>
    <row r="205" spans="2:16" x14ac:dyDescent="0.55000000000000004">
      <c r="B205" s="67"/>
      <c r="C205" s="67"/>
      <c r="D205" s="9" t="s">
        <v>221</v>
      </c>
      <c r="E205" s="11">
        <v>6680117</v>
      </c>
      <c r="F205" s="11"/>
      <c r="G205" s="11">
        <v>412867</v>
      </c>
      <c r="H205" s="11"/>
      <c r="I205" s="11"/>
      <c r="J205" s="11"/>
      <c r="K205" s="11"/>
      <c r="L205" s="11">
        <v>7238343</v>
      </c>
      <c r="M205" s="11"/>
      <c r="N205" s="11">
        <f t="shared" si="50"/>
        <v>14331327</v>
      </c>
      <c r="O205" s="11"/>
      <c r="P205" s="11">
        <f t="shared" si="51"/>
        <v>14331327</v>
      </c>
    </row>
    <row r="206" spans="2:16" x14ac:dyDescent="0.55000000000000004">
      <c r="B206" s="67"/>
      <c r="C206" s="67"/>
      <c r="D206" s="9" t="s">
        <v>222</v>
      </c>
      <c r="E206" s="11">
        <v>41861</v>
      </c>
      <c r="F206" s="11"/>
      <c r="G206" s="11"/>
      <c r="H206" s="11"/>
      <c r="I206" s="11"/>
      <c r="J206" s="11"/>
      <c r="K206" s="11"/>
      <c r="L206" s="11"/>
      <c r="M206" s="11"/>
      <c r="N206" s="11">
        <f t="shared" si="50"/>
        <v>41861</v>
      </c>
      <c r="O206" s="11"/>
      <c r="P206" s="11">
        <f t="shared" si="51"/>
        <v>41861</v>
      </c>
    </row>
    <row r="207" spans="2:16" x14ac:dyDescent="0.55000000000000004">
      <c r="B207" s="67"/>
      <c r="C207" s="67"/>
      <c r="D207" s="9" t="s">
        <v>223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>
        <f t="shared" si="50"/>
        <v>0</v>
      </c>
      <c r="O207" s="11"/>
      <c r="P207" s="11">
        <f t="shared" si="51"/>
        <v>0</v>
      </c>
    </row>
    <row r="208" spans="2:16" x14ac:dyDescent="0.55000000000000004">
      <c r="B208" s="67"/>
      <c r="C208" s="67"/>
      <c r="D208" s="9" t="s">
        <v>224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>
        <f t="shared" si="50"/>
        <v>0</v>
      </c>
      <c r="O208" s="11"/>
      <c r="P208" s="11">
        <f t="shared" si="51"/>
        <v>0</v>
      </c>
    </row>
    <row r="209" spans="2:16" x14ac:dyDescent="0.55000000000000004">
      <c r="B209" s="67"/>
      <c r="C209" s="67"/>
      <c r="D209" s="9" t="s">
        <v>225</v>
      </c>
      <c r="E209" s="11">
        <v>61908</v>
      </c>
      <c r="F209" s="11"/>
      <c r="G209" s="11">
        <v>3860</v>
      </c>
      <c r="H209" s="11"/>
      <c r="I209" s="11"/>
      <c r="J209" s="11"/>
      <c r="K209" s="11"/>
      <c r="L209" s="11">
        <v>27468</v>
      </c>
      <c r="M209" s="11"/>
      <c r="N209" s="11">
        <f t="shared" si="50"/>
        <v>93236</v>
      </c>
      <c r="O209" s="11"/>
      <c r="P209" s="11">
        <f t="shared" si="51"/>
        <v>93236</v>
      </c>
    </row>
    <row r="210" spans="2:16" x14ac:dyDescent="0.55000000000000004">
      <c r="B210" s="67"/>
      <c r="C210" s="67"/>
      <c r="D210" s="9" t="s">
        <v>226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>
        <f t="shared" si="50"/>
        <v>0</v>
      </c>
      <c r="O210" s="11"/>
      <c r="P210" s="11">
        <f t="shared" si="51"/>
        <v>0</v>
      </c>
    </row>
    <row r="211" spans="2:16" x14ac:dyDescent="0.55000000000000004">
      <c r="B211" s="67"/>
      <c r="C211" s="67"/>
      <c r="D211" s="9" t="s">
        <v>227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>
        <f t="shared" si="50"/>
        <v>0</v>
      </c>
      <c r="O211" s="11"/>
      <c r="P211" s="11">
        <f t="shared" si="51"/>
        <v>0</v>
      </c>
    </row>
    <row r="212" spans="2:16" x14ac:dyDescent="0.55000000000000004">
      <c r="B212" s="67"/>
      <c r="C212" s="67"/>
      <c r="D212" s="9" t="s">
        <v>228</v>
      </c>
      <c r="E212" s="11">
        <v>1580344</v>
      </c>
      <c r="F212" s="11"/>
      <c r="G212" s="11">
        <v>220000</v>
      </c>
      <c r="H212" s="11"/>
      <c r="I212" s="11"/>
      <c r="J212" s="11"/>
      <c r="K212" s="11"/>
      <c r="L212" s="11">
        <v>559022</v>
      </c>
      <c r="M212" s="11"/>
      <c r="N212" s="11">
        <f t="shared" si="50"/>
        <v>2359366</v>
      </c>
      <c r="O212" s="11"/>
      <c r="P212" s="11">
        <f t="shared" si="51"/>
        <v>2359366</v>
      </c>
    </row>
    <row r="213" spans="2:16" x14ac:dyDescent="0.55000000000000004">
      <c r="B213" s="67"/>
      <c r="C213" s="67"/>
      <c r="D213" s="9" t="s">
        <v>229</v>
      </c>
      <c r="E213" s="11">
        <v>16330</v>
      </c>
      <c r="F213" s="11"/>
      <c r="G213" s="11">
        <v>18898</v>
      </c>
      <c r="H213" s="11"/>
      <c r="I213" s="11"/>
      <c r="J213" s="11"/>
      <c r="K213" s="11"/>
      <c r="L213" s="11">
        <v>56246</v>
      </c>
      <c r="M213" s="11"/>
      <c r="N213" s="11">
        <f t="shared" si="50"/>
        <v>91474</v>
      </c>
      <c r="O213" s="11"/>
      <c r="P213" s="11">
        <f t="shared" si="51"/>
        <v>91474</v>
      </c>
    </row>
    <row r="214" spans="2:16" x14ac:dyDescent="0.55000000000000004">
      <c r="B214" s="67"/>
      <c r="C214" s="67"/>
      <c r="D214" s="9" t="s">
        <v>230</v>
      </c>
      <c r="E214" s="11"/>
      <c r="F214" s="11"/>
      <c r="G214" s="11"/>
      <c r="H214" s="11"/>
      <c r="I214" s="11"/>
      <c r="J214" s="11"/>
      <c r="K214" s="11"/>
      <c r="L214" s="11"/>
      <c r="M214" s="11"/>
      <c r="N214" s="11">
        <f t="shared" si="50"/>
        <v>0</v>
      </c>
      <c r="O214" s="11"/>
      <c r="P214" s="11">
        <f t="shared" si="51"/>
        <v>0</v>
      </c>
    </row>
    <row r="215" spans="2:16" x14ac:dyDescent="0.55000000000000004">
      <c r="B215" s="67"/>
      <c r="C215" s="67"/>
      <c r="D215" s="9" t="s">
        <v>231</v>
      </c>
      <c r="E215" s="11">
        <v>795777</v>
      </c>
      <c r="F215" s="11"/>
      <c r="G215" s="11"/>
      <c r="H215" s="11"/>
      <c r="I215" s="11"/>
      <c r="J215" s="11"/>
      <c r="K215" s="11"/>
      <c r="L215" s="11">
        <v>329735</v>
      </c>
      <c r="M215" s="11"/>
      <c r="N215" s="11">
        <f t="shared" si="50"/>
        <v>1125512</v>
      </c>
      <c r="O215" s="11"/>
      <c r="P215" s="11">
        <f t="shared" si="51"/>
        <v>1125512</v>
      </c>
    </row>
    <row r="216" spans="2:16" x14ac:dyDescent="0.55000000000000004">
      <c r="B216" s="67"/>
      <c r="C216" s="67"/>
      <c r="D216" s="9" t="s">
        <v>232</v>
      </c>
      <c r="E216" s="11">
        <v>5608878</v>
      </c>
      <c r="F216" s="11">
        <v>60000</v>
      </c>
      <c r="G216" s="11">
        <v>268966</v>
      </c>
      <c r="H216" s="11">
        <v>1920</v>
      </c>
      <c r="I216" s="11">
        <v>2340</v>
      </c>
      <c r="J216" s="11">
        <v>55260</v>
      </c>
      <c r="K216" s="11">
        <v>480</v>
      </c>
      <c r="L216" s="11">
        <v>2722009</v>
      </c>
      <c r="M216" s="11">
        <v>60000</v>
      </c>
      <c r="N216" s="11">
        <f t="shared" si="50"/>
        <v>8779853</v>
      </c>
      <c r="O216" s="11"/>
      <c r="P216" s="11">
        <f t="shared" si="51"/>
        <v>8779853</v>
      </c>
    </row>
    <row r="217" spans="2:16" x14ac:dyDescent="0.55000000000000004">
      <c r="B217" s="67"/>
      <c r="C217" s="67"/>
      <c r="D217" s="9" t="s">
        <v>233</v>
      </c>
      <c r="E217" s="11">
        <v>265272</v>
      </c>
      <c r="F217" s="11"/>
      <c r="G217" s="11"/>
      <c r="H217" s="11"/>
      <c r="I217" s="11"/>
      <c r="J217" s="11"/>
      <c r="K217" s="11"/>
      <c r="L217" s="11">
        <v>345160</v>
      </c>
      <c r="M217" s="11"/>
      <c r="N217" s="11">
        <f t="shared" si="50"/>
        <v>610432</v>
      </c>
      <c r="O217" s="11"/>
      <c r="P217" s="11">
        <f t="shared" si="51"/>
        <v>610432</v>
      </c>
    </row>
    <row r="218" spans="2:16" x14ac:dyDescent="0.55000000000000004">
      <c r="B218" s="67"/>
      <c r="C218" s="67"/>
      <c r="D218" s="9" t="s">
        <v>234</v>
      </c>
      <c r="E218" s="11">
        <v>346194</v>
      </c>
      <c r="F218" s="11">
        <v>24000</v>
      </c>
      <c r="G218" s="11">
        <v>56429</v>
      </c>
      <c r="H218" s="11">
        <v>384</v>
      </c>
      <c r="I218" s="11">
        <v>468</v>
      </c>
      <c r="J218" s="11">
        <v>11052</v>
      </c>
      <c r="K218" s="11">
        <v>96</v>
      </c>
      <c r="L218" s="11">
        <v>242143</v>
      </c>
      <c r="M218" s="11">
        <v>129200</v>
      </c>
      <c r="N218" s="11">
        <f t="shared" si="50"/>
        <v>809966</v>
      </c>
      <c r="O218" s="11"/>
      <c r="P218" s="11">
        <f t="shared" si="51"/>
        <v>809966</v>
      </c>
    </row>
    <row r="219" spans="2:16" x14ac:dyDescent="0.55000000000000004">
      <c r="B219" s="67"/>
      <c r="C219" s="67"/>
      <c r="D219" s="9" t="s">
        <v>235</v>
      </c>
      <c r="E219" s="11">
        <v>716268</v>
      </c>
      <c r="F219" s="11">
        <v>10064</v>
      </c>
      <c r="G219" s="11">
        <v>327845</v>
      </c>
      <c r="H219" s="11">
        <v>250</v>
      </c>
      <c r="I219" s="11">
        <v>304</v>
      </c>
      <c r="J219" s="11">
        <v>7200</v>
      </c>
      <c r="K219" s="11">
        <v>62</v>
      </c>
      <c r="L219" s="11">
        <v>609003</v>
      </c>
      <c r="M219" s="11">
        <v>1270</v>
      </c>
      <c r="N219" s="11">
        <f t="shared" si="50"/>
        <v>1672266</v>
      </c>
      <c r="O219" s="11"/>
      <c r="P219" s="11">
        <f t="shared" si="51"/>
        <v>1672266</v>
      </c>
    </row>
    <row r="220" spans="2:16" x14ac:dyDescent="0.55000000000000004">
      <c r="B220" s="67"/>
      <c r="C220" s="67"/>
      <c r="D220" s="9" t="s">
        <v>236</v>
      </c>
      <c r="E220" s="11">
        <v>1779758</v>
      </c>
      <c r="F220" s="11"/>
      <c r="G220" s="11"/>
      <c r="H220" s="11"/>
      <c r="I220" s="11"/>
      <c r="J220" s="11"/>
      <c r="K220" s="11"/>
      <c r="L220" s="11">
        <v>1608104</v>
      </c>
      <c r="M220" s="11"/>
      <c r="N220" s="11">
        <f t="shared" si="50"/>
        <v>3387862</v>
      </c>
      <c r="O220" s="11"/>
      <c r="P220" s="11">
        <f t="shared" si="51"/>
        <v>3387862</v>
      </c>
    </row>
    <row r="221" spans="2:16" x14ac:dyDescent="0.55000000000000004">
      <c r="B221" s="67"/>
      <c r="C221" s="67"/>
      <c r="D221" s="9" t="s">
        <v>237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>
        <f t="shared" si="50"/>
        <v>0</v>
      </c>
      <c r="O221" s="11"/>
      <c r="P221" s="11">
        <f t="shared" si="51"/>
        <v>0</v>
      </c>
    </row>
    <row r="222" spans="2:16" x14ac:dyDescent="0.55000000000000004">
      <c r="B222" s="67"/>
      <c r="C222" s="67"/>
      <c r="D222" s="9" t="s">
        <v>238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>
        <f t="shared" si="50"/>
        <v>0</v>
      </c>
      <c r="O222" s="11"/>
      <c r="P222" s="11">
        <f t="shared" si="51"/>
        <v>0</v>
      </c>
    </row>
    <row r="223" spans="2:16" x14ac:dyDescent="0.55000000000000004">
      <c r="B223" s="67"/>
      <c r="C223" s="67"/>
      <c r="D223" s="9" t="s">
        <v>239</v>
      </c>
      <c r="E223" s="11">
        <v>948431</v>
      </c>
      <c r="F223" s="11"/>
      <c r="G223" s="11">
        <v>52217</v>
      </c>
      <c r="H223" s="11"/>
      <c r="I223" s="11"/>
      <c r="J223" s="11"/>
      <c r="K223" s="11"/>
      <c r="L223" s="11">
        <v>1212138</v>
      </c>
      <c r="M223" s="11"/>
      <c r="N223" s="11">
        <f t="shared" si="50"/>
        <v>2212786</v>
      </c>
      <c r="O223" s="11"/>
      <c r="P223" s="11">
        <f t="shared" si="51"/>
        <v>2212786</v>
      </c>
    </row>
    <row r="224" spans="2:16" x14ac:dyDescent="0.55000000000000004">
      <c r="B224" s="67"/>
      <c r="C224" s="67"/>
      <c r="D224" s="9" t="s">
        <v>240</v>
      </c>
      <c r="E224" s="11">
        <v>54200</v>
      </c>
      <c r="F224" s="11"/>
      <c r="G224" s="11"/>
      <c r="H224" s="11"/>
      <c r="I224" s="11"/>
      <c r="J224" s="11"/>
      <c r="K224" s="11"/>
      <c r="L224" s="11">
        <v>11000</v>
      </c>
      <c r="M224" s="11"/>
      <c r="N224" s="11">
        <f t="shared" si="50"/>
        <v>65200</v>
      </c>
      <c r="O224" s="11"/>
      <c r="P224" s="11">
        <f t="shared" si="51"/>
        <v>65200</v>
      </c>
    </row>
    <row r="225" spans="2:16" x14ac:dyDescent="0.55000000000000004">
      <c r="B225" s="67"/>
      <c r="C225" s="67"/>
      <c r="D225" s="9" t="s">
        <v>241</v>
      </c>
      <c r="E225" s="11">
        <v>1392693</v>
      </c>
      <c r="F225" s="11">
        <v>24000</v>
      </c>
      <c r="G225" s="11">
        <v>117000</v>
      </c>
      <c r="H225" s="11">
        <v>4606</v>
      </c>
      <c r="I225" s="11">
        <v>5613</v>
      </c>
      <c r="J225" s="11">
        <v>132570</v>
      </c>
      <c r="K225" s="11">
        <v>1151</v>
      </c>
      <c r="L225" s="11">
        <v>1036041</v>
      </c>
      <c r="M225" s="11">
        <v>247730</v>
      </c>
      <c r="N225" s="11">
        <f t="shared" si="50"/>
        <v>2961404</v>
      </c>
      <c r="O225" s="11"/>
      <c r="P225" s="11">
        <f t="shared" si="51"/>
        <v>2961404</v>
      </c>
    </row>
    <row r="226" spans="2:16" x14ac:dyDescent="0.55000000000000004">
      <c r="B226" s="67"/>
      <c r="C226" s="67"/>
      <c r="D226" s="9" t="s">
        <v>242</v>
      </c>
      <c r="E226" s="11"/>
      <c r="F226" s="11"/>
      <c r="G226" s="11"/>
      <c r="H226" s="11"/>
      <c r="I226" s="11"/>
      <c r="J226" s="11"/>
      <c r="K226" s="11"/>
      <c r="L226" s="11">
        <v>27544300</v>
      </c>
      <c r="M226" s="11"/>
      <c r="N226" s="11">
        <f t="shared" si="50"/>
        <v>27544300</v>
      </c>
      <c r="O226" s="11">
        <v>27544300</v>
      </c>
      <c r="P226" s="11">
        <f t="shared" si="51"/>
        <v>0</v>
      </c>
    </row>
    <row r="227" spans="2:16" x14ac:dyDescent="0.55000000000000004">
      <c r="B227" s="67"/>
      <c r="C227" s="67"/>
      <c r="D227" s="9" t="s">
        <v>243</v>
      </c>
      <c r="E227" s="11"/>
      <c r="F227" s="11"/>
      <c r="G227" s="11"/>
      <c r="H227" s="11"/>
      <c r="I227" s="11"/>
      <c r="J227" s="11"/>
      <c r="K227" s="11"/>
      <c r="L227" s="11"/>
      <c r="M227" s="11"/>
      <c r="N227" s="11">
        <f t="shared" si="50"/>
        <v>0</v>
      </c>
      <c r="O227" s="11"/>
      <c r="P227" s="11">
        <f t="shared" si="51"/>
        <v>0</v>
      </c>
    </row>
    <row r="228" spans="2:16" x14ac:dyDescent="0.55000000000000004">
      <c r="B228" s="67"/>
      <c r="C228" s="67"/>
      <c r="D228" s="9" t="s">
        <v>244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>
        <f t="shared" si="50"/>
        <v>0</v>
      </c>
      <c r="O228" s="11"/>
      <c r="P228" s="11">
        <f t="shared" si="51"/>
        <v>0</v>
      </c>
    </row>
    <row r="229" spans="2:16" x14ac:dyDescent="0.55000000000000004">
      <c r="B229" s="67"/>
      <c r="C229" s="67"/>
      <c r="D229" s="9" t="s">
        <v>245</v>
      </c>
      <c r="E229" s="11"/>
      <c r="F229" s="11"/>
      <c r="G229" s="11"/>
      <c r="H229" s="11"/>
      <c r="I229" s="11"/>
      <c r="J229" s="11"/>
      <c r="K229" s="11"/>
      <c r="L229" s="11"/>
      <c r="M229" s="11"/>
      <c r="N229" s="11">
        <f t="shared" si="50"/>
        <v>0</v>
      </c>
      <c r="O229" s="11"/>
      <c r="P229" s="11">
        <f t="shared" si="51"/>
        <v>0</v>
      </c>
    </row>
    <row r="230" spans="2:16" x14ac:dyDescent="0.55000000000000004">
      <c r="B230" s="67"/>
      <c r="C230" s="67"/>
      <c r="D230" s="9" t="s">
        <v>246</v>
      </c>
      <c r="E230" s="11"/>
      <c r="F230" s="11"/>
      <c r="G230" s="11"/>
      <c r="H230" s="11"/>
      <c r="I230" s="11"/>
      <c r="J230" s="11"/>
      <c r="K230" s="11"/>
      <c r="L230" s="11"/>
      <c r="M230" s="11"/>
      <c r="N230" s="11">
        <f t="shared" si="50"/>
        <v>0</v>
      </c>
      <c r="O230" s="11"/>
      <c r="P230" s="11">
        <f t="shared" si="51"/>
        <v>0</v>
      </c>
    </row>
    <row r="231" spans="2:16" x14ac:dyDescent="0.55000000000000004">
      <c r="B231" s="67"/>
      <c r="C231" s="67"/>
      <c r="D231" s="9" t="s">
        <v>247</v>
      </c>
      <c r="E231" s="11"/>
      <c r="F231" s="11"/>
      <c r="G231" s="11"/>
      <c r="H231" s="11"/>
      <c r="I231" s="11"/>
      <c r="J231" s="11"/>
      <c r="K231" s="11"/>
      <c r="L231" s="11"/>
      <c r="M231" s="11"/>
      <c r="N231" s="11">
        <f t="shared" si="50"/>
        <v>0</v>
      </c>
      <c r="O231" s="11"/>
      <c r="P231" s="11">
        <f t="shared" si="51"/>
        <v>0</v>
      </c>
    </row>
    <row r="232" spans="2:16" x14ac:dyDescent="0.55000000000000004">
      <c r="B232" s="67"/>
      <c r="C232" s="67"/>
      <c r="D232" s="9" t="s">
        <v>248</v>
      </c>
      <c r="E232" s="11">
        <v>139238</v>
      </c>
      <c r="F232" s="11"/>
      <c r="G232" s="11">
        <v>18026</v>
      </c>
      <c r="H232" s="11"/>
      <c r="I232" s="11"/>
      <c r="J232" s="11"/>
      <c r="K232" s="11"/>
      <c r="L232" s="11">
        <v>3647</v>
      </c>
      <c r="M232" s="11"/>
      <c r="N232" s="11">
        <f t="shared" si="50"/>
        <v>160911</v>
      </c>
      <c r="O232" s="11"/>
      <c r="P232" s="11">
        <f t="shared" si="51"/>
        <v>160911</v>
      </c>
    </row>
    <row r="233" spans="2:16" x14ac:dyDescent="0.55000000000000004">
      <c r="B233" s="67"/>
      <c r="C233" s="67"/>
      <c r="D233" s="9" t="s">
        <v>32</v>
      </c>
      <c r="E233" s="11">
        <f t="shared" ref="E233:M233" si="53">+E234+E235+E236+E237+E238+E239+E240+E241+E242+E243+E244+E245+E246+E247+E248+E249+E250+E251+E252+E253+E254+E255</f>
        <v>4805180</v>
      </c>
      <c r="F233" s="11">
        <f t="shared" si="53"/>
        <v>460326</v>
      </c>
      <c r="G233" s="11">
        <f t="shared" si="53"/>
        <v>430573</v>
      </c>
      <c r="H233" s="11">
        <f t="shared" si="53"/>
        <v>20475</v>
      </c>
      <c r="I233" s="11">
        <f t="shared" si="53"/>
        <v>24957</v>
      </c>
      <c r="J233" s="11">
        <f t="shared" si="53"/>
        <v>589478</v>
      </c>
      <c r="K233" s="11">
        <f t="shared" si="53"/>
        <v>5115</v>
      </c>
      <c r="L233" s="11">
        <f t="shared" si="53"/>
        <v>3725241</v>
      </c>
      <c r="M233" s="11">
        <f t="shared" si="53"/>
        <v>294877</v>
      </c>
      <c r="N233" s="11">
        <f t="shared" si="50"/>
        <v>10356222</v>
      </c>
      <c r="O233" s="11">
        <f>+O234+O235+O236+O237+O238+O239+O240+O241+O242+O243+O244+O245+O246+O247+O248+O249+O250+O251+O252+O253+O254+O255</f>
        <v>0</v>
      </c>
      <c r="P233" s="11">
        <f t="shared" si="51"/>
        <v>10356222</v>
      </c>
    </row>
    <row r="234" spans="2:16" x14ac:dyDescent="0.55000000000000004">
      <c r="B234" s="67"/>
      <c r="C234" s="67"/>
      <c r="D234" s="9" t="s">
        <v>249</v>
      </c>
      <c r="E234" s="11">
        <v>300104</v>
      </c>
      <c r="F234" s="11">
        <v>83785</v>
      </c>
      <c r="G234" s="11">
        <v>29338</v>
      </c>
      <c r="H234" s="11">
        <v>1193</v>
      </c>
      <c r="I234" s="11">
        <v>1455</v>
      </c>
      <c r="J234" s="11">
        <v>34364</v>
      </c>
      <c r="K234" s="11">
        <v>298</v>
      </c>
      <c r="L234" s="11">
        <v>26891</v>
      </c>
      <c r="M234" s="11">
        <v>24290</v>
      </c>
      <c r="N234" s="11">
        <f t="shared" si="50"/>
        <v>501718</v>
      </c>
      <c r="O234" s="11"/>
      <c r="P234" s="11">
        <f t="shared" si="51"/>
        <v>501718</v>
      </c>
    </row>
    <row r="235" spans="2:16" x14ac:dyDescent="0.55000000000000004">
      <c r="B235" s="67"/>
      <c r="C235" s="67"/>
      <c r="D235" s="9" t="s">
        <v>250</v>
      </c>
      <c r="E235" s="11">
        <v>57099</v>
      </c>
      <c r="F235" s="11"/>
      <c r="G235" s="11">
        <v>9738</v>
      </c>
      <c r="H235" s="11"/>
      <c r="I235" s="11"/>
      <c r="J235" s="11"/>
      <c r="K235" s="11"/>
      <c r="L235" s="11">
        <v>9738</v>
      </c>
      <c r="M235" s="11"/>
      <c r="N235" s="11">
        <f t="shared" si="50"/>
        <v>76575</v>
      </c>
      <c r="O235" s="11"/>
      <c r="P235" s="11">
        <f t="shared" si="51"/>
        <v>76575</v>
      </c>
    </row>
    <row r="236" spans="2:16" x14ac:dyDescent="0.55000000000000004">
      <c r="B236" s="67"/>
      <c r="C236" s="67"/>
      <c r="D236" s="9" t="s">
        <v>251</v>
      </c>
      <c r="E236" s="11">
        <v>130730</v>
      </c>
      <c r="F236" s="11">
        <v>11730</v>
      </c>
      <c r="G236" s="11">
        <v>14836</v>
      </c>
      <c r="H236" s="11">
        <v>839</v>
      </c>
      <c r="I236" s="11">
        <v>1023</v>
      </c>
      <c r="J236" s="11">
        <v>24169</v>
      </c>
      <c r="K236" s="11">
        <v>209</v>
      </c>
      <c r="L236" s="11">
        <v>51850</v>
      </c>
      <c r="M236" s="11">
        <v>10665</v>
      </c>
      <c r="N236" s="11">
        <f t="shared" si="50"/>
        <v>246051</v>
      </c>
      <c r="O236" s="11"/>
      <c r="P236" s="11">
        <f t="shared" si="51"/>
        <v>246051</v>
      </c>
    </row>
    <row r="237" spans="2:16" x14ac:dyDescent="0.55000000000000004">
      <c r="B237" s="67"/>
      <c r="C237" s="67"/>
      <c r="D237" s="9" t="s">
        <v>252</v>
      </c>
      <c r="E237" s="11">
        <v>438474</v>
      </c>
      <c r="F237" s="11">
        <v>35235</v>
      </c>
      <c r="G237" s="11">
        <v>56470</v>
      </c>
      <c r="H237" s="11">
        <v>903</v>
      </c>
      <c r="I237" s="11">
        <v>1101</v>
      </c>
      <c r="J237" s="11">
        <v>26006</v>
      </c>
      <c r="K237" s="11">
        <v>225</v>
      </c>
      <c r="L237" s="11">
        <v>471897</v>
      </c>
      <c r="M237" s="11">
        <v>142767</v>
      </c>
      <c r="N237" s="11">
        <f t="shared" si="50"/>
        <v>1173078</v>
      </c>
      <c r="O237" s="11"/>
      <c r="P237" s="11">
        <f t="shared" si="51"/>
        <v>1173078</v>
      </c>
    </row>
    <row r="238" spans="2:16" x14ac:dyDescent="0.55000000000000004">
      <c r="B238" s="67"/>
      <c r="C238" s="67"/>
      <c r="D238" s="9" t="s">
        <v>253</v>
      </c>
      <c r="E238" s="11">
        <v>334924</v>
      </c>
      <c r="F238" s="11">
        <v>118815</v>
      </c>
      <c r="G238" s="11">
        <v>50080</v>
      </c>
      <c r="H238" s="11">
        <v>10502</v>
      </c>
      <c r="I238" s="11">
        <v>12799</v>
      </c>
      <c r="J238" s="11">
        <v>302270</v>
      </c>
      <c r="K238" s="11">
        <v>2625</v>
      </c>
      <c r="L238" s="11">
        <v>137594</v>
      </c>
      <c r="M238" s="11">
        <v>63259</v>
      </c>
      <c r="N238" s="11">
        <f t="shared" si="50"/>
        <v>1032868</v>
      </c>
      <c r="O238" s="11"/>
      <c r="P238" s="11">
        <f t="shared" si="51"/>
        <v>1032868</v>
      </c>
    </row>
    <row r="239" spans="2:16" x14ac:dyDescent="0.55000000000000004">
      <c r="B239" s="67"/>
      <c r="C239" s="67"/>
      <c r="D239" s="9" t="s">
        <v>254</v>
      </c>
      <c r="E239" s="11">
        <v>10000</v>
      </c>
      <c r="F239" s="11">
        <v>10000</v>
      </c>
      <c r="G239" s="11">
        <v>10000</v>
      </c>
      <c r="H239" s="11">
        <v>320</v>
      </c>
      <c r="I239" s="11">
        <v>390</v>
      </c>
      <c r="J239" s="11">
        <v>9210</v>
      </c>
      <c r="K239" s="11">
        <v>80</v>
      </c>
      <c r="L239" s="11">
        <v>10000</v>
      </c>
      <c r="M239" s="11"/>
      <c r="N239" s="11">
        <f t="shared" si="50"/>
        <v>50000</v>
      </c>
      <c r="O239" s="11"/>
      <c r="P239" s="11">
        <f t="shared" si="51"/>
        <v>50000</v>
      </c>
    </row>
    <row r="240" spans="2:16" x14ac:dyDescent="0.55000000000000004">
      <c r="B240" s="67"/>
      <c r="C240" s="67"/>
      <c r="D240" s="9" t="s">
        <v>232</v>
      </c>
      <c r="E240" s="11">
        <v>256993</v>
      </c>
      <c r="F240" s="11"/>
      <c r="G240" s="11">
        <v>60000</v>
      </c>
      <c r="H240" s="11"/>
      <c r="I240" s="11"/>
      <c r="J240" s="11"/>
      <c r="K240" s="11"/>
      <c r="L240" s="11">
        <v>175540</v>
      </c>
      <c r="M240" s="11"/>
      <c r="N240" s="11">
        <f t="shared" si="50"/>
        <v>492533</v>
      </c>
      <c r="O240" s="11"/>
      <c r="P240" s="11">
        <f t="shared" si="51"/>
        <v>492533</v>
      </c>
    </row>
    <row r="241" spans="2:16" x14ac:dyDescent="0.55000000000000004">
      <c r="B241" s="67"/>
      <c r="C241" s="67"/>
      <c r="D241" s="9" t="s">
        <v>233</v>
      </c>
      <c r="E241" s="11"/>
      <c r="F241" s="11"/>
      <c r="G241" s="11"/>
      <c r="H241" s="11"/>
      <c r="I241" s="11"/>
      <c r="J241" s="11"/>
      <c r="K241" s="11"/>
      <c r="L241" s="11"/>
      <c r="M241" s="11"/>
      <c r="N241" s="11">
        <f t="shared" si="50"/>
        <v>0</v>
      </c>
      <c r="O241" s="11"/>
      <c r="P241" s="11">
        <f t="shared" si="51"/>
        <v>0</v>
      </c>
    </row>
    <row r="242" spans="2:16" x14ac:dyDescent="0.55000000000000004">
      <c r="B242" s="67"/>
      <c r="C242" s="67"/>
      <c r="D242" s="9" t="s">
        <v>239</v>
      </c>
      <c r="E242" s="11"/>
      <c r="F242" s="11"/>
      <c r="G242" s="11"/>
      <c r="H242" s="11">
        <v>616</v>
      </c>
      <c r="I242" s="11">
        <v>750</v>
      </c>
      <c r="J242" s="11">
        <v>17730</v>
      </c>
      <c r="K242" s="11">
        <v>154</v>
      </c>
      <c r="L242" s="11"/>
      <c r="M242" s="11"/>
      <c r="N242" s="11">
        <f t="shared" si="50"/>
        <v>19250</v>
      </c>
      <c r="O242" s="11"/>
      <c r="P242" s="11">
        <f t="shared" si="51"/>
        <v>19250</v>
      </c>
    </row>
    <row r="243" spans="2:16" x14ac:dyDescent="0.55000000000000004">
      <c r="B243" s="67"/>
      <c r="C243" s="67"/>
      <c r="D243" s="9" t="s">
        <v>255</v>
      </c>
      <c r="E243" s="11">
        <v>210572</v>
      </c>
      <c r="F243" s="11">
        <v>103944</v>
      </c>
      <c r="G243" s="11"/>
      <c r="H243" s="11">
        <v>2803</v>
      </c>
      <c r="I243" s="11">
        <v>3417</v>
      </c>
      <c r="J243" s="11">
        <v>80703</v>
      </c>
      <c r="K243" s="11">
        <v>700</v>
      </c>
      <c r="L243" s="11">
        <v>139692</v>
      </c>
      <c r="M243" s="11">
        <v>12164</v>
      </c>
      <c r="N243" s="11">
        <f t="shared" si="50"/>
        <v>553995</v>
      </c>
      <c r="O243" s="11"/>
      <c r="P243" s="11">
        <f t="shared" si="51"/>
        <v>553995</v>
      </c>
    </row>
    <row r="244" spans="2:16" x14ac:dyDescent="0.55000000000000004">
      <c r="B244" s="67"/>
      <c r="C244" s="67"/>
      <c r="D244" s="9" t="s">
        <v>256</v>
      </c>
      <c r="E244" s="11"/>
      <c r="F244" s="11"/>
      <c r="G244" s="11"/>
      <c r="H244" s="11"/>
      <c r="I244" s="11"/>
      <c r="J244" s="11"/>
      <c r="K244" s="11"/>
      <c r="L244" s="11"/>
      <c r="M244" s="11"/>
      <c r="N244" s="11">
        <f t="shared" si="50"/>
        <v>0</v>
      </c>
      <c r="O244" s="11"/>
      <c r="P244" s="11">
        <f t="shared" si="51"/>
        <v>0</v>
      </c>
    </row>
    <row r="245" spans="2:16" x14ac:dyDescent="0.55000000000000004">
      <c r="B245" s="67"/>
      <c r="C245" s="67"/>
      <c r="D245" s="9" t="s">
        <v>257</v>
      </c>
      <c r="E245" s="11"/>
      <c r="F245" s="11"/>
      <c r="G245" s="11"/>
      <c r="H245" s="11"/>
      <c r="I245" s="11"/>
      <c r="J245" s="11"/>
      <c r="K245" s="11"/>
      <c r="L245" s="11"/>
      <c r="M245" s="11"/>
      <c r="N245" s="11">
        <f t="shared" si="50"/>
        <v>0</v>
      </c>
      <c r="O245" s="11"/>
      <c r="P245" s="11">
        <f t="shared" si="51"/>
        <v>0</v>
      </c>
    </row>
    <row r="246" spans="2:16" x14ac:dyDescent="0.55000000000000004">
      <c r="B246" s="67"/>
      <c r="C246" s="67"/>
      <c r="D246" s="9" t="s">
        <v>258</v>
      </c>
      <c r="E246" s="11">
        <v>1481470</v>
      </c>
      <c r="F246" s="11"/>
      <c r="G246" s="11"/>
      <c r="H246" s="11"/>
      <c r="I246" s="11"/>
      <c r="J246" s="11"/>
      <c r="K246" s="11"/>
      <c r="L246" s="11">
        <v>1447720</v>
      </c>
      <c r="M246" s="11"/>
      <c r="N246" s="11">
        <f t="shared" si="50"/>
        <v>2929190</v>
      </c>
      <c r="O246" s="11"/>
      <c r="P246" s="11">
        <f t="shared" si="51"/>
        <v>2929190</v>
      </c>
    </row>
    <row r="247" spans="2:16" x14ac:dyDescent="0.55000000000000004">
      <c r="B247" s="67"/>
      <c r="C247" s="67"/>
      <c r="D247" s="9" t="s">
        <v>259</v>
      </c>
      <c r="E247" s="11">
        <v>35754</v>
      </c>
      <c r="F247" s="11">
        <v>7050</v>
      </c>
      <c r="G247" s="11">
        <v>13410</v>
      </c>
      <c r="H247" s="11">
        <v>428</v>
      </c>
      <c r="I247" s="11">
        <v>522</v>
      </c>
      <c r="J247" s="11">
        <v>12347</v>
      </c>
      <c r="K247" s="11">
        <v>107</v>
      </c>
      <c r="L247" s="11">
        <v>176360</v>
      </c>
      <c r="M247" s="11">
        <v>6740</v>
      </c>
      <c r="N247" s="11">
        <f t="shared" si="50"/>
        <v>252718</v>
      </c>
      <c r="O247" s="11"/>
      <c r="P247" s="11">
        <f t="shared" si="51"/>
        <v>252718</v>
      </c>
    </row>
    <row r="248" spans="2:16" x14ac:dyDescent="0.55000000000000004">
      <c r="B248" s="67"/>
      <c r="C248" s="67"/>
      <c r="D248" s="9" t="s">
        <v>235</v>
      </c>
      <c r="E248" s="11"/>
      <c r="F248" s="11"/>
      <c r="G248" s="11"/>
      <c r="H248" s="11"/>
      <c r="I248" s="11"/>
      <c r="J248" s="11"/>
      <c r="K248" s="11"/>
      <c r="L248" s="11"/>
      <c r="M248" s="11"/>
      <c r="N248" s="11">
        <f t="shared" si="50"/>
        <v>0</v>
      </c>
      <c r="O248" s="11"/>
      <c r="P248" s="11">
        <f t="shared" si="51"/>
        <v>0</v>
      </c>
    </row>
    <row r="249" spans="2:16" x14ac:dyDescent="0.55000000000000004">
      <c r="B249" s="67"/>
      <c r="C249" s="67"/>
      <c r="D249" s="9" t="s">
        <v>236</v>
      </c>
      <c r="E249" s="11"/>
      <c r="F249" s="11"/>
      <c r="G249" s="11"/>
      <c r="H249" s="11"/>
      <c r="I249" s="11"/>
      <c r="J249" s="11"/>
      <c r="K249" s="11"/>
      <c r="L249" s="11"/>
      <c r="M249" s="11"/>
      <c r="N249" s="11">
        <f t="shared" si="50"/>
        <v>0</v>
      </c>
      <c r="O249" s="11"/>
      <c r="P249" s="11">
        <f t="shared" si="51"/>
        <v>0</v>
      </c>
    </row>
    <row r="250" spans="2:16" x14ac:dyDescent="0.55000000000000004">
      <c r="B250" s="67"/>
      <c r="C250" s="67"/>
      <c r="D250" s="9" t="s">
        <v>260</v>
      </c>
      <c r="E250" s="11"/>
      <c r="F250" s="11"/>
      <c r="G250" s="11"/>
      <c r="H250" s="11"/>
      <c r="I250" s="11"/>
      <c r="J250" s="11"/>
      <c r="K250" s="11"/>
      <c r="L250" s="11"/>
      <c r="M250" s="11"/>
      <c r="N250" s="11">
        <f t="shared" si="50"/>
        <v>0</v>
      </c>
      <c r="O250" s="11"/>
      <c r="P250" s="11">
        <f t="shared" si="51"/>
        <v>0</v>
      </c>
    </row>
    <row r="251" spans="2:16" x14ac:dyDescent="0.55000000000000004">
      <c r="B251" s="67"/>
      <c r="C251" s="67"/>
      <c r="D251" s="9" t="s">
        <v>261</v>
      </c>
      <c r="E251" s="11"/>
      <c r="F251" s="11"/>
      <c r="G251" s="11"/>
      <c r="H251" s="11"/>
      <c r="I251" s="11"/>
      <c r="J251" s="11"/>
      <c r="K251" s="11"/>
      <c r="L251" s="11"/>
      <c r="M251" s="11"/>
      <c r="N251" s="11">
        <f t="shared" si="50"/>
        <v>0</v>
      </c>
      <c r="O251" s="11"/>
      <c r="P251" s="11">
        <f t="shared" si="51"/>
        <v>0</v>
      </c>
    </row>
    <row r="252" spans="2:16" x14ac:dyDescent="0.55000000000000004">
      <c r="B252" s="67"/>
      <c r="C252" s="67"/>
      <c r="D252" s="9" t="s">
        <v>262</v>
      </c>
      <c r="E252" s="11">
        <v>1089960</v>
      </c>
      <c r="F252" s="11">
        <v>34992</v>
      </c>
      <c r="G252" s="11">
        <v>106301</v>
      </c>
      <c r="H252" s="11">
        <v>1119</v>
      </c>
      <c r="I252" s="11">
        <v>1364</v>
      </c>
      <c r="J252" s="11">
        <v>32230</v>
      </c>
      <c r="K252" s="11">
        <v>279</v>
      </c>
      <c r="L252" s="11">
        <v>930674</v>
      </c>
      <c r="M252" s="11">
        <v>34992</v>
      </c>
      <c r="N252" s="11">
        <f t="shared" si="50"/>
        <v>2231911</v>
      </c>
      <c r="O252" s="11"/>
      <c r="P252" s="11">
        <f t="shared" si="51"/>
        <v>2231911</v>
      </c>
    </row>
    <row r="253" spans="2:16" x14ac:dyDescent="0.55000000000000004">
      <c r="B253" s="67"/>
      <c r="C253" s="67"/>
      <c r="D253" s="9" t="s">
        <v>263</v>
      </c>
      <c r="E253" s="11"/>
      <c r="F253" s="11"/>
      <c r="G253" s="11"/>
      <c r="H253" s="11"/>
      <c r="I253" s="11"/>
      <c r="J253" s="11"/>
      <c r="K253" s="11"/>
      <c r="L253" s="11"/>
      <c r="M253" s="11"/>
      <c r="N253" s="11">
        <f t="shared" si="50"/>
        <v>0</v>
      </c>
      <c r="O253" s="11"/>
      <c r="P253" s="11">
        <f t="shared" si="51"/>
        <v>0</v>
      </c>
    </row>
    <row r="254" spans="2:16" x14ac:dyDescent="0.55000000000000004">
      <c r="B254" s="67"/>
      <c r="C254" s="67"/>
      <c r="D254" s="9" t="s">
        <v>264</v>
      </c>
      <c r="E254" s="11">
        <v>106625</v>
      </c>
      <c r="F254" s="11">
        <v>48000</v>
      </c>
      <c r="G254" s="11"/>
      <c r="H254" s="11">
        <v>1536</v>
      </c>
      <c r="I254" s="11">
        <v>1872</v>
      </c>
      <c r="J254" s="11">
        <v>44208</v>
      </c>
      <c r="K254" s="11">
        <v>384</v>
      </c>
      <c r="L254" s="11"/>
      <c r="M254" s="11"/>
      <c r="N254" s="11">
        <f t="shared" si="50"/>
        <v>202625</v>
      </c>
      <c r="O254" s="11"/>
      <c r="P254" s="11">
        <f t="shared" si="51"/>
        <v>202625</v>
      </c>
    </row>
    <row r="255" spans="2:16" x14ac:dyDescent="0.55000000000000004">
      <c r="B255" s="67"/>
      <c r="C255" s="67"/>
      <c r="D255" s="9" t="s">
        <v>248</v>
      </c>
      <c r="E255" s="11">
        <v>352475</v>
      </c>
      <c r="F255" s="11">
        <v>6775</v>
      </c>
      <c r="G255" s="11">
        <v>80400</v>
      </c>
      <c r="H255" s="11">
        <v>216</v>
      </c>
      <c r="I255" s="11">
        <v>264</v>
      </c>
      <c r="J255" s="11">
        <v>6241</v>
      </c>
      <c r="K255" s="11">
        <v>54</v>
      </c>
      <c r="L255" s="11">
        <v>147285</v>
      </c>
      <c r="M255" s="11"/>
      <c r="N255" s="11">
        <f t="shared" si="50"/>
        <v>593710</v>
      </c>
      <c r="O255" s="11"/>
      <c r="P255" s="11">
        <f t="shared" si="51"/>
        <v>593710</v>
      </c>
    </row>
    <row r="256" spans="2:16" x14ac:dyDescent="0.55000000000000004">
      <c r="B256" s="67"/>
      <c r="C256" s="67"/>
      <c r="D256" s="9" t="s">
        <v>33</v>
      </c>
      <c r="E256" s="11">
        <f t="shared" ref="E256:M256" si="54">+E257+E260</f>
        <v>0</v>
      </c>
      <c r="F256" s="11">
        <f t="shared" si="54"/>
        <v>0</v>
      </c>
      <c r="G256" s="11">
        <f t="shared" si="54"/>
        <v>0</v>
      </c>
      <c r="H256" s="11">
        <f t="shared" si="54"/>
        <v>0</v>
      </c>
      <c r="I256" s="11">
        <f t="shared" si="54"/>
        <v>0</v>
      </c>
      <c r="J256" s="11">
        <f t="shared" si="54"/>
        <v>0</v>
      </c>
      <c r="K256" s="11">
        <f t="shared" si="54"/>
        <v>0</v>
      </c>
      <c r="L256" s="11">
        <f t="shared" si="54"/>
        <v>0</v>
      </c>
      <c r="M256" s="11">
        <f t="shared" si="54"/>
        <v>0</v>
      </c>
      <c r="N256" s="11">
        <f t="shared" si="50"/>
        <v>0</v>
      </c>
      <c r="O256" s="11">
        <f>+O257+O260</f>
        <v>0</v>
      </c>
      <c r="P256" s="11">
        <f t="shared" si="51"/>
        <v>0</v>
      </c>
    </row>
    <row r="257" spans="2:16" x14ac:dyDescent="0.55000000000000004">
      <c r="B257" s="67"/>
      <c r="C257" s="67"/>
      <c r="D257" s="9" t="s">
        <v>265</v>
      </c>
      <c r="E257" s="11">
        <f t="shared" ref="E257:M257" si="55">+E258+E259</f>
        <v>0</v>
      </c>
      <c r="F257" s="11">
        <f t="shared" si="55"/>
        <v>0</v>
      </c>
      <c r="G257" s="11">
        <f t="shared" si="55"/>
        <v>0</v>
      </c>
      <c r="H257" s="11">
        <f t="shared" si="55"/>
        <v>0</v>
      </c>
      <c r="I257" s="11">
        <f t="shared" si="55"/>
        <v>0</v>
      </c>
      <c r="J257" s="11">
        <f t="shared" si="55"/>
        <v>0</v>
      </c>
      <c r="K257" s="11">
        <f t="shared" si="55"/>
        <v>0</v>
      </c>
      <c r="L257" s="11">
        <f t="shared" si="55"/>
        <v>0</v>
      </c>
      <c r="M257" s="11">
        <f t="shared" si="55"/>
        <v>0</v>
      </c>
      <c r="N257" s="11">
        <f t="shared" si="50"/>
        <v>0</v>
      </c>
      <c r="O257" s="11">
        <f>+O258+O259</f>
        <v>0</v>
      </c>
      <c r="P257" s="11">
        <f t="shared" si="51"/>
        <v>0</v>
      </c>
    </row>
    <row r="258" spans="2:16" x14ac:dyDescent="0.55000000000000004">
      <c r="B258" s="67"/>
      <c r="C258" s="67"/>
      <c r="D258" s="9" t="s">
        <v>266</v>
      </c>
      <c r="E258" s="11"/>
      <c r="F258" s="11"/>
      <c r="G258" s="11"/>
      <c r="H258" s="11"/>
      <c r="I258" s="11"/>
      <c r="J258" s="11"/>
      <c r="K258" s="11"/>
      <c r="L258" s="11"/>
      <c r="M258" s="11"/>
      <c r="N258" s="11">
        <f t="shared" si="50"/>
        <v>0</v>
      </c>
      <c r="O258" s="11"/>
      <c r="P258" s="11">
        <f t="shared" si="51"/>
        <v>0</v>
      </c>
    </row>
    <row r="259" spans="2:16" x14ac:dyDescent="0.55000000000000004">
      <c r="B259" s="67"/>
      <c r="C259" s="67"/>
      <c r="D259" s="9" t="s">
        <v>267</v>
      </c>
      <c r="E259" s="11"/>
      <c r="F259" s="11"/>
      <c r="G259" s="11"/>
      <c r="H259" s="11"/>
      <c r="I259" s="11"/>
      <c r="J259" s="11"/>
      <c r="K259" s="11"/>
      <c r="L259" s="11"/>
      <c r="M259" s="11"/>
      <c r="N259" s="11">
        <f t="shared" si="50"/>
        <v>0</v>
      </c>
      <c r="O259" s="11"/>
      <c r="P259" s="11">
        <f t="shared" si="51"/>
        <v>0</v>
      </c>
    </row>
    <row r="260" spans="2:16" x14ac:dyDescent="0.55000000000000004">
      <c r="B260" s="67"/>
      <c r="C260" s="67"/>
      <c r="D260" s="9" t="s">
        <v>268</v>
      </c>
      <c r="E260" s="11"/>
      <c r="F260" s="11"/>
      <c r="G260" s="11"/>
      <c r="H260" s="11"/>
      <c r="I260" s="11"/>
      <c r="J260" s="11"/>
      <c r="K260" s="11"/>
      <c r="L260" s="11"/>
      <c r="M260" s="11"/>
      <c r="N260" s="11">
        <f t="shared" si="50"/>
        <v>0</v>
      </c>
      <c r="O260" s="11"/>
      <c r="P260" s="11">
        <f t="shared" si="51"/>
        <v>0</v>
      </c>
    </row>
    <row r="261" spans="2:16" x14ac:dyDescent="0.55000000000000004">
      <c r="B261" s="67"/>
      <c r="C261" s="67"/>
      <c r="D261" s="9" t="s">
        <v>34</v>
      </c>
      <c r="E261" s="11"/>
      <c r="F261" s="11"/>
      <c r="G261" s="11"/>
      <c r="H261" s="11"/>
      <c r="I261" s="11"/>
      <c r="J261" s="11"/>
      <c r="K261" s="11"/>
      <c r="L261" s="11"/>
      <c r="M261" s="11"/>
      <c r="N261" s="11">
        <f t="shared" si="50"/>
        <v>0</v>
      </c>
      <c r="O261" s="11"/>
      <c r="P261" s="11">
        <f t="shared" si="51"/>
        <v>0</v>
      </c>
    </row>
    <row r="262" spans="2:16" x14ac:dyDescent="0.55000000000000004">
      <c r="B262" s="67"/>
      <c r="C262" s="67"/>
      <c r="D262" s="9" t="s">
        <v>35</v>
      </c>
      <c r="E262" s="11"/>
      <c r="F262" s="11"/>
      <c r="G262" s="11"/>
      <c r="H262" s="11"/>
      <c r="I262" s="11"/>
      <c r="J262" s="11"/>
      <c r="K262" s="11"/>
      <c r="L262" s="11"/>
      <c r="M262" s="11"/>
      <c r="N262" s="11">
        <f t="shared" si="50"/>
        <v>0</v>
      </c>
      <c r="O262" s="11"/>
      <c r="P262" s="11">
        <f t="shared" si="51"/>
        <v>0</v>
      </c>
    </row>
    <row r="263" spans="2:16" x14ac:dyDescent="0.55000000000000004">
      <c r="B263" s="67"/>
      <c r="C263" s="67"/>
      <c r="D263" s="9" t="s">
        <v>36</v>
      </c>
      <c r="E263" s="11"/>
      <c r="F263" s="11"/>
      <c r="G263" s="11">
        <v>130900</v>
      </c>
      <c r="H263" s="11"/>
      <c r="I263" s="11"/>
      <c r="J263" s="11"/>
      <c r="K263" s="11"/>
      <c r="L263" s="11"/>
      <c r="M263" s="11"/>
      <c r="N263" s="11">
        <f t="shared" si="50"/>
        <v>130900</v>
      </c>
      <c r="O263" s="11"/>
      <c r="P263" s="11">
        <f t="shared" si="51"/>
        <v>130900</v>
      </c>
    </row>
    <row r="264" spans="2:16" x14ac:dyDescent="0.55000000000000004">
      <c r="B264" s="67"/>
      <c r="C264" s="67"/>
      <c r="D264" s="9" t="s">
        <v>37</v>
      </c>
      <c r="E264" s="11">
        <f t="shared" ref="E264:M264" si="56">+E265+E266</f>
        <v>0</v>
      </c>
      <c r="F264" s="11">
        <f t="shared" si="56"/>
        <v>0</v>
      </c>
      <c r="G264" s="11">
        <f t="shared" si="56"/>
        <v>0</v>
      </c>
      <c r="H264" s="11">
        <f t="shared" si="56"/>
        <v>0</v>
      </c>
      <c r="I264" s="11">
        <f t="shared" si="56"/>
        <v>0</v>
      </c>
      <c r="J264" s="11">
        <f t="shared" si="56"/>
        <v>0</v>
      </c>
      <c r="K264" s="11">
        <f t="shared" si="56"/>
        <v>0</v>
      </c>
      <c r="L264" s="11">
        <f t="shared" si="56"/>
        <v>0</v>
      </c>
      <c r="M264" s="11">
        <f t="shared" si="56"/>
        <v>0</v>
      </c>
      <c r="N264" s="11">
        <f t="shared" ref="N264:N327" si="57">+E264+F264+G264+H264+I264+J264+K264+L264+M264</f>
        <v>0</v>
      </c>
      <c r="O264" s="11">
        <f>+O265+O266</f>
        <v>0</v>
      </c>
      <c r="P264" s="11">
        <f t="shared" ref="P264:P327" si="58">N264-ABS(O264)</f>
        <v>0</v>
      </c>
    </row>
    <row r="265" spans="2:16" x14ac:dyDescent="0.55000000000000004">
      <c r="B265" s="67"/>
      <c r="C265" s="67"/>
      <c r="D265" s="9" t="s">
        <v>269</v>
      </c>
      <c r="E265" s="11"/>
      <c r="F265" s="11"/>
      <c r="G265" s="11"/>
      <c r="H265" s="11"/>
      <c r="I265" s="11"/>
      <c r="J265" s="11"/>
      <c r="K265" s="11"/>
      <c r="L265" s="11"/>
      <c r="M265" s="11"/>
      <c r="N265" s="11">
        <f t="shared" si="57"/>
        <v>0</v>
      </c>
      <c r="O265" s="11"/>
      <c r="P265" s="11">
        <f t="shared" si="58"/>
        <v>0</v>
      </c>
    </row>
    <row r="266" spans="2:16" x14ac:dyDescent="0.55000000000000004">
      <c r="B266" s="67"/>
      <c r="C266" s="67"/>
      <c r="D266" s="9" t="s">
        <v>248</v>
      </c>
      <c r="E266" s="11"/>
      <c r="F266" s="11"/>
      <c r="G266" s="11"/>
      <c r="H266" s="11"/>
      <c r="I266" s="11"/>
      <c r="J266" s="11"/>
      <c r="K266" s="11"/>
      <c r="L266" s="11"/>
      <c r="M266" s="11"/>
      <c r="N266" s="11">
        <f t="shared" si="57"/>
        <v>0</v>
      </c>
      <c r="O266" s="11"/>
      <c r="P266" s="11">
        <f t="shared" si="58"/>
        <v>0</v>
      </c>
    </row>
    <row r="267" spans="2:16" x14ac:dyDescent="0.55000000000000004">
      <c r="B267" s="67"/>
      <c r="C267" s="67"/>
      <c r="D267" s="9" t="s">
        <v>38</v>
      </c>
      <c r="E267" s="11">
        <f t="shared" ref="E267:M267" si="59">+E268+E269+E271+E272</f>
        <v>0</v>
      </c>
      <c r="F267" s="11">
        <f t="shared" si="59"/>
        <v>0</v>
      </c>
      <c r="G267" s="11">
        <f t="shared" si="59"/>
        <v>0</v>
      </c>
      <c r="H267" s="11">
        <f t="shared" si="59"/>
        <v>0</v>
      </c>
      <c r="I267" s="11">
        <f t="shared" si="59"/>
        <v>0</v>
      </c>
      <c r="J267" s="11">
        <f t="shared" si="59"/>
        <v>0</v>
      </c>
      <c r="K267" s="11">
        <f t="shared" si="59"/>
        <v>0</v>
      </c>
      <c r="L267" s="11">
        <f t="shared" si="59"/>
        <v>0</v>
      </c>
      <c r="M267" s="11">
        <f t="shared" si="59"/>
        <v>0</v>
      </c>
      <c r="N267" s="11">
        <f t="shared" si="57"/>
        <v>0</v>
      </c>
      <c r="O267" s="11">
        <f>+O268+O269+O271+O272</f>
        <v>0</v>
      </c>
      <c r="P267" s="11">
        <f t="shared" si="58"/>
        <v>0</v>
      </c>
    </row>
    <row r="268" spans="2:16" x14ac:dyDescent="0.55000000000000004">
      <c r="B268" s="67"/>
      <c r="C268" s="67"/>
      <c r="D268" s="9" t="s">
        <v>270</v>
      </c>
      <c r="E268" s="11"/>
      <c r="F268" s="11"/>
      <c r="G268" s="11"/>
      <c r="H268" s="11"/>
      <c r="I268" s="11"/>
      <c r="J268" s="11"/>
      <c r="K268" s="11"/>
      <c r="L268" s="11"/>
      <c r="M268" s="11"/>
      <c r="N268" s="11">
        <f t="shared" si="57"/>
        <v>0</v>
      </c>
      <c r="O268" s="11"/>
      <c r="P268" s="11">
        <f t="shared" si="58"/>
        <v>0</v>
      </c>
    </row>
    <row r="269" spans="2:16" x14ac:dyDescent="0.55000000000000004">
      <c r="B269" s="67"/>
      <c r="C269" s="67"/>
      <c r="D269" s="9" t="s">
        <v>271</v>
      </c>
      <c r="E269" s="11">
        <f t="shared" ref="E269:M269" si="60">+E270</f>
        <v>0</v>
      </c>
      <c r="F269" s="11">
        <f t="shared" si="60"/>
        <v>0</v>
      </c>
      <c r="G269" s="11">
        <f t="shared" si="60"/>
        <v>0</v>
      </c>
      <c r="H269" s="11">
        <f t="shared" si="60"/>
        <v>0</v>
      </c>
      <c r="I269" s="11">
        <f t="shared" si="60"/>
        <v>0</v>
      </c>
      <c r="J269" s="11">
        <f t="shared" si="60"/>
        <v>0</v>
      </c>
      <c r="K269" s="11">
        <f t="shared" si="60"/>
        <v>0</v>
      </c>
      <c r="L269" s="11">
        <f t="shared" si="60"/>
        <v>0</v>
      </c>
      <c r="M269" s="11">
        <f t="shared" si="60"/>
        <v>0</v>
      </c>
      <c r="N269" s="11">
        <f t="shared" si="57"/>
        <v>0</v>
      </c>
      <c r="O269" s="11">
        <f>+O270</f>
        <v>0</v>
      </c>
      <c r="P269" s="11">
        <f t="shared" si="58"/>
        <v>0</v>
      </c>
    </row>
    <row r="270" spans="2:16" x14ac:dyDescent="0.55000000000000004">
      <c r="B270" s="67"/>
      <c r="C270" s="67"/>
      <c r="D270" s="9" t="s">
        <v>272</v>
      </c>
      <c r="E270" s="11"/>
      <c r="F270" s="11"/>
      <c r="G270" s="11"/>
      <c r="H270" s="11"/>
      <c r="I270" s="11"/>
      <c r="J270" s="11"/>
      <c r="K270" s="11"/>
      <c r="L270" s="11"/>
      <c r="M270" s="11"/>
      <c r="N270" s="11">
        <f t="shared" si="57"/>
        <v>0</v>
      </c>
      <c r="O270" s="11"/>
      <c r="P270" s="11">
        <f t="shared" si="58"/>
        <v>0</v>
      </c>
    </row>
    <row r="271" spans="2:16" x14ac:dyDescent="0.55000000000000004">
      <c r="B271" s="67"/>
      <c r="C271" s="67"/>
      <c r="D271" s="9" t="s">
        <v>273</v>
      </c>
      <c r="E271" s="11"/>
      <c r="F271" s="11"/>
      <c r="G271" s="11"/>
      <c r="H271" s="11"/>
      <c r="I271" s="11"/>
      <c r="J271" s="11"/>
      <c r="K271" s="11"/>
      <c r="L271" s="11"/>
      <c r="M271" s="11"/>
      <c r="N271" s="11">
        <f t="shared" si="57"/>
        <v>0</v>
      </c>
      <c r="O271" s="11"/>
      <c r="P271" s="11">
        <f t="shared" si="58"/>
        <v>0</v>
      </c>
    </row>
    <row r="272" spans="2:16" x14ac:dyDescent="0.55000000000000004">
      <c r="B272" s="67"/>
      <c r="C272" s="67"/>
      <c r="D272" s="9" t="s">
        <v>274</v>
      </c>
      <c r="E272" s="11"/>
      <c r="F272" s="11"/>
      <c r="G272" s="11"/>
      <c r="H272" s="11"/>
      <c r="I272" s="11"/>
      <c r="J272" s="11"/>
      <c r="K272" s="11"/>
      <c r="L272" s="11"/>
      <c r="M272" s="11"/>
      <c r="N272" s="11">
        <f t="shared" si="57"/>
        <v>0</v>
      </c>
      <c r="O272" s="11"/>
      <c r="P272" s="11">
        <f t="shared" si="58"/>
        <v>0</v>
      </c>
    </row>
    <row r="273" spans="2:16" x14ac:dyDescent="0.55000000000000004">
      <c r="B273" s="67"/>
      <c r="C273" s="68"/>
      <c r="D273" s="13" t="s">
        <v>39</v>
      </c>
      <c r="E273" s="15">
        <f t="shared" ref="E273:M273" si="61">+E195+E204+E233+E256+E261+E262+E263+E264+E267</f>
        <v>93872077</v>
      </c>
      <c r="F273" s="15">
        <f t="shared" si="61"/>
        <v>19858403</v>
      </c>
      <c r="G273" s="15">
        <f t="shared" si="61"/>
        <v>13767975</v>
      </c>
      <c r="H273" s="15">
        <f t="shared" si="61"/>
        <v>635909</v>
      </c>
      <c r="I273" s="15">
        <f t="shared" si="61"/>
        <v>659559</v>
      </c>
      <c r="J273" s="15">
        <f t="shared" si="61"/>
        <v>16586319</v>
      </c>
      <c r="K273" s="15">
        <f t="shared" si="61"/>
        <v>162621</v>
      </c>
      <c r="L273" s="15">
        <f t="shared" si="61"/>
        <v>64918902</v>
      </c>
      <c r="M273" s="15">
        <f t="shared" si="61"/>
        <v>4840890</v>
      </c>
      <c r="N273" s="15">
        <f t="shared" si="57"/>
        <v>215302655</v>
      </c>
      <c r="O273" s="15">
        <f>+O195+O204+O233+O256+O261+O262+O263+O264+O267</f>
        <v>27544300</v>
      </c>
      <c r="P273" s="15">
        <f t="shared" si="58"/>
        <v>187758355</v>
      </c>
    </row>
    <row r="274" spans="2:16" x14ac:dyDescent="0.55000000000000004">
      <c r="B274" s="68"/>
      <c r="C274" s="16" t="s">
        <v>40</v>
      </c>
      <c r="D274" s="17"/>
      <c r="E274" s="18">
        <f t="shared" ref="E274:M274" si="62" xml:space="preserve"> +E194 - E273</f>
        <v>-12263762</v>
      </c>
      <c r="F274" s="18">
        <f t="shared" si="62"/>
        <v>-2419192</v>
      </c>
      <c r="G274" s="18">
        <f t="shared" si="62"/>
        <v>4088567</v>
      </c>
      <c r="H274" s="18">
        <f t="shared" si="62"/>
        <v>163731</v>
      </c>
      <c r="I274" s="18">
        <f t="shared" si="62"/>
        <v>320851</v>
      </c>
      <c r="J274" s="18">
        <f t="shared" si="62"/>
        <v>6358991</v>
      </c>
      <c r="K274" s="18">
        <f t="shared" si="62"/>
        <v>25529</v>
      </c>
      <c r="L274" s="18">
        <f t="shared" si="62"/>
        <v>-2278404</v>
      </c>
      <c r="M274" s="18">
        <f t="shared" si="62"/>
        <v>-1760864</v>
      </c>
      <c r="N274" s="18">
        <f t="shared" si="57"/>
        <v>-7764553</v>
      </c>
      <c r="O274" s="18">
        <f xml:space="preserve"> +O194 - O273</f>
        <v>0</v>
      </c>
      <c r="P274" s="18">
        <f>P194-P273</f>
        <v>-7764553</v>
      </c>
    </row>
    <row r="275" spans="2:16" x14ac:dyDescent="0.55000000000000004">
      <c r="B275" s="66" t="s">
        <v>41</v>
      </c>
      <c r="C275" s="66" t="s">
        <v>10</v>
      </c>
      <c r="D275" s="9" t="s">
        <v>42</v>
      </c>
      <c r="E275" s="11">
        <f t="shared" ref="E275:M275" si="63">+E276+E277</f>
        <v>0</v>
      </c>
      <c r="F275" s="11">
        <f t="shared" si="63"/>
        <v>0</v>
      </c>
      <c r="G275" s="11">
        <f t="shared" si="63"/>
        <v>0</v>
      </c>
      <c r="H275" s="11">
        <f t="shared" si="63"/>
        <v>0</v>
      </c>
      <c r="I275" s="11">
        <f t="shared" si="63"/>
        <v>0</v>
      </c>
      <c r="J275" s="11">
        <f t="shared" si="63"/>
        <v>0</v>
      </c>
      <c r="K275" s="11">
        <f t="shared" si="63"/>
        <v>0</v>
      </c>
      <c r="L275" s="11">
        <f t="shared" si="63"/>
        <v>0</v>
      </c>
      <c r="M275" s="11">
        <f t="shared" si="63"/>
        <v>0</v>
      </c>
      <c r="N275" s="11">
        <f t="shared" si="57"/>
        <v>0</v>
      </c>
      <c r="O275" s="11">
        <f>+O276+O277</f>
        <v>0</v>
      </c>
      <c r="P275" s="11">
        <f t="shared" si="58"/>
        <v>0</v>
      </c>
    </row>
    <row r="276" spans="2:16" x14ac:dyDescent="0.55000000000000004">
      <c r="B276" s="67"/>
      <c r="C276" s="67"/>
      <c r="D276" s="9" t="s">
        <v>275</v>
      </c>
      <c r="E276" s="11"/>
      <c r="F276" s="11"/>
      <c r="G276" s="11"/>
      <c r="H276" s="11"/>
      <c r="I276" s="11"/>
      <c r="J276" s="11"/>
      <c r="K276" s="11"/>
      <c r="L276" s="11"/>
      <c r="M276" s="11"/>
      <c r="N276" s="11">
        <f t="shared" si="57"/>
        <v>0</v>
      </c>
      <c r="O276" s="11"/>
      <c r="P276" s="11">
        <f t="shared" si="58"/>
        <v>0</v>
      </c>
    </row>
    <row r="277" spans="2:16" x14ac:dyDescent="0.55000000000000004">
      <c r="B277" s="67"/>
      <c r="C277" s="67"/>
      <c r="D277" s="9" t="s">
        <v>276</v>
      </c>
      <c r="E277" s="11"/>
      <c r="F277" s="11"/>
      <c r="G277" s="11"/>
      <c r="H277" s="11"/>
      <c r="I277" s="11"/>
      <c r="J277" s="11"/>
      <c r="K277" s="11"/>
      <c r="L277" s="11"/>
      <c r="M277" s="11"/>
      <c r="N277" s="11">
        <f t="shared" si="57"/>
        <v>0</v>
      </c>
      <c r="O277" s="11"/>
      <c r="P277" s="11">
        <f t="shared" si="58"/>
        <v>0</v>
      </c>
    </row>
    <row r="278" spans="2:16" x14ac:dyDescent="0.55000000000000004">
      <c r="B278" s="67"/>
      <c r="C278" s="67"/>
      <c r="D278" s="9" t="s">
        <v>43</v>
      </c>
      <c r="E278" s="11">
        <f t="shared" ref="E278:M278" si="64">+E279+E280</f>
        <v>0</v>
      </c>
      <c r="F278" s="11">
        <f t="shared" si="64"/>
        <v>0</v>
      </c>
      <c r="G278" s="11">
        <f t="shared" si="64"/>
        <v>0</v>
      </c>
      <c r="H278" s="11">
        <f t="shared" si="64"/>
        <v>0</v>
      </c>
      <c r="I278" s="11">
        <f t="shared" si="64"/>
        <v>0</v>
      </c>
      <c r="J278" s="11">
        <f t="shared" si="64"/>
        <v>0</v>
      </c>
      <c r="K278" s="11">
        <f t="shared" si="64"/>
        <v>0</v>
      </c>
      <c r="L278" s="11">
        <f t="shared" si="64"/>
        <v>0</v>
      </c>
      <c r="M278" s="11">
        <f t="shared" si="64"/>
        <v>0</v>
      </c>
      <c r="N278" s="11">
        <f t="shared" si="57"/>
        <v>0</v>
      </c>
      <c r="O278" s="11">
        <f>+O279+O280</f>
        <v>0</v>
      </c>
      <c r="P278" s="11">
        <f t="shared" si="58"/>
        <v>0</v>
      </c>
    </row>
    <row r="279" spans="2:16" x14ac:dyDescent="0.55000000000000004">
      <c r="B279" s="67"/>
      <c r="C279" s="67"/>
      <c r="D279" s="9" t="s">
        <v>277</v>
      </c>
      <c r="E279" s="11"/>
      <c r="F279" s="11"/>
      <c r="G279" s="11"/>
      <c r="H279" s="11"/>
      <c r="I279" s="11"/>
      <c r="J279" s="11"/>
      <c r="K279" s="11"/>
      <c r="L279" s="11"/>
      <c r="M279" s="11"/>
      <c r="N279" s="11">
        <f t="shared" si="57"/>
        <v>0</v>
      </c>
      <c r="O279" s="11"/>
      <c r="P279" s="11">
        <f t="shared" si="58"/>
        <v>0</v>
      </c>
    </row>
    <row r="280" spans="2:16" x14ac:dyDescent="0.55000000000000004">
      <c r="B280" s="67"/>
      <c r="C280" s="67"/>
      <c r="D280" s="9" t="s">
        <v>278</v>
      </c>
      <c r="E280" s="11"/>
      <c r="F280" s="11"/>
      <c r="G280" s="11"/>
      <c r="H280" s="11"/>
      <c r="I280" s="11"/>
      <c r="J280" s="11"/>
      <c r="K280" s="11"/>
      <c r="L280" s="11"/>
      <c r="M280" s="11"/>
      <c r="N280" s="11">
        <f t="shared" si="57"/>
        <v>0</v>
      </c>
      <c r="O280" s="11"/>
      <c r="P280" s="11">
        <f t="shared" si="58"/>
        <v>0</v>
      </c>
    </row>
    <row r="281" spans="2:16" x14ac:dyDescent="0.55000000000000004">
      <c r="B281" s="67"/>
      <c r="C281" s="67"/>
      <c r="D281" s="9" t="s">
        <v>44</v>
      </c>
      <c r="E281" s="11"/>
      <c r="F281" s="11"/>
      <c r="G281" s="11"/>
      <c r="H281" s="11"/>
      <c r="I281" s="11"/>
      <c r="J281" s="11"/>
      <c r="K281" s="11"/>
      <c r="L281" s="11"/>
      <c r="M281" s="11"/>
      <c r="N281" s="11">
        <f t="shared" si="57"/>
        <v>0</v>
      </c>
      <c r="O281" s="11"/>
      <c r="P281" s="11">
        <f t="shared" si="58"/>
        <v>0</v>
      </c>
    </row>
    <row r="282" spans="2:16" x14ac:dyDescent="0.55000000000000004">
      <c r="B282" s="67"/>
      <c r="C282" s="67"/>
      <c r="D282" s="9" t="s">
        <v>45</v>
      </c>
      <c r="E282" s="11">
        <f t="shared" ref="E282:M282" si="65">+E283+E284</f>
        <v>11845</v>
      </c>
      <c r="F282" s="11">
        <f t="shared" si="65"/>
        <v>0</v>
      </c>
      <c r="G282" s="11">
        <f t="shared" si="65"/>
        <v>0</v>
      </c>
      <c r="H282" s="11">
        <f t="shared" si="65"/>
        <v>0</v>
      </c>
      <c r="I282" s="11">
        <f t="shared" si="65"/>
        <v>0</v>
      </c>
      <c r="J282" s="11">
        <f t="shared" si="65"/>
        <v>0</v>
      </c>
      <c r="K282" s="11">
        <f t="shared" si="65"/>
        <v>0</v>
      </c>
      <c r="L282" s="11">
        <f t="shared" si="65"/>
        <v>0</v>
      </c>
      <c r="M282" s="11">
        <f t="shared" si="65"/>
        <v>0</v>
      </c>
      <c r="N282" s="11">
        <f t="shared" si="57"/>
        <v>11845</v>
      </c>
      <c r="O282" s="11">
        <f>+O283+O284</f>
        <v>0</v>
      </c>
      <c r="P282" s="11">
        <f t="shared" si="58"/>
        <v>11845</v>
      </c>
    </row>
    <row r="283" spans="2:16" x14ac:dyDescent="0.55000000000000004">
      <c r="B283" s="67"/>
      <c r="C283" s="67"/>
      <c r="D283" s="9" t="s">
        <v>279</v>
      </c>
      <c r="E283" s="11">
        <v>11845</v>
      </c>
      <c r="F283" s="11"/>
      <c r="G283" s="11"/>
      <c r="H283" s="11"/>
      <c r="I283" s="11"/>
      <c r="J283" s="11"/>
      <c r="K283" s="11"/>
      <c r="L283" s="11"/>
      <c r="M283" s="11"/>
      <c r="N283" s="11">
        <f t="shared" si="57"/>
        <v>11845</v>
      </c>
      <c r="O283" s="11"/>
      <c r="P283" s="11">
        <f t="shared" si="58"/>
        <v>11845</v>
      </c>
    </row>
    <row r="284" spans="2:16" x14ac:dyDescent="0.55000000000000004">
      <c r="B284" s="67"/>
      <c r="C284" s="67"/>
      <c r="D284" s="9" t="s">
        <v>280</v>
      </c>
      <c r="E284" s="11"/>
      <c r="F284" s="11"/>
      <c r="G284" s="11"/>
      <c r="H284" s="11"/>
      <c r="I284" s="11"/>
      <c r="J284" s="11"/>
      <c r="K284" s="11"/>
      <c r="L284" s="11"/>
      <c r="M284" s="11"/>
      <c r="N284" s="11">
        <f t="shared" si="57"/>
        <v>0</v>
      </c>
      <c r="O284" s="11"/>
      <c r="P284" s="11">
        <f t="shared" si="58"/>
        <v>0</v>
      </c>
    </row>
    <row r="285" spans="2:16" x14ac:dyDescent="0.55000000000000004">
      <c r="B285" s="67"/>
      <c r="C285" s="67"/>
      <c r="D285" s="9" t="s">
        <v>46</v>
      </c>
      <c r="E285" s="11"/>
      <c r="F285" s="11"/>
      <c r="G285" s="11"/>
      <c r="H285" s="11"/>
      <c r="I285" s="11"/>
      <c r="J285" s="11"/>
      <c r="K285" s="11"/>
      <c r="L285" s="11"/>
      <c r="M285" s="11"/>
      <c r="N285" s="11">
        <f t="shared" si="57"/>
        <v>0</v>
      </c>
      <c r="O285" s="11"/>
      <c r="P285" s="11">
        <f t="shared" si="58"/>
        <v>0</v>
      </c>
    </row>
    <row r="286" spans="2:16" x14ac:dyDescent="0.55000000000000004">
      <c r="B286" s="67"/>
      <c r="C286" s="68"/>
      <c r="D286" s="13" t="s">
        <v>47</v>
      </c>
      <c r="E286" s="15">
        <f t="shared" ref="E286:M286" si="66">+E275+E278+E281+E282+E285</f>
        <v>11845</v>
      </c>
      <c r="F286" s="15">
        <f t="shared" si="66"/>
        <v>0</v>
      </c>
      <c r="G286" s="15">
        <f t="shared" si="66"/>
        <v>0</v>
      </c>
      <c r="H286" s="15">
        <f t="shared" si="66"/>
        <v>0</v>
      </c>
      <c r="I286" s="15">
        <f t="shared" si="66"/>
        <v>0</v>
      </c>
      <c r="J286" s="15">
        <f t="shared" si="66"/>
        <v>0</v>
      </c>
      <c r="K286" s="15">
        <f t="shared" si="66"/>
        <v>0</v>
      </c>
      <c r="L286" s="15">
        <f t="shared" si="66"/>
        <v>0</v>
      </c>
      <c r="M286" s="15">
        <f t="shared" si="66"/>
        <v>0</v>
      </c>
      <c r="N286" s="15">
        <f t="shared" si="57"/>
        <v>11845</v>
      </c>
      <c r="O286" s="15">
        <f>+O275+O278+O281+O282+O285</f>
        <v>0</v>
      </c>
      <c r="P286" s="15">
        <f t="shared" si="58"/>
        <v>11845</v>
      </c>
    </row>
    <row r="287" spans="2:16" x14ac:dyDescent="0.55000000000000004">
      <c r="B287" s="67"/>
      <c r="C287" s="66" t="s">
        <v>29</v>
      </c>
      <c r="D287" s="9" t="s">
        <v>48</v>
      </c>
      <c r="E287" s="11"/>
      <c r="F287" s="11"/>
      <c r="G287" s="11">
        <v>1100000</v>
      </c>
      <c r="H287" s="11"/>
      <c r="I287" s="11"/>
      <c r="J287" s="11"/>
      <c r="K287" s="11"/>
      <c r="L287" s="11"/>
      <c r="M287" s="11"/>
      <c r="N287" s="11">
        <f t="shared" si="57"/>
        <v>1100000</v>
      </c>
      <c r="O287" s="11"/>
      <c r="P287" s="11">
        <f t="shared" si="58"/>
        <v>1100000</v>
      </c>
    </row>
    <row r="288" spans="2:16" x14ac:dyDescent="0.55000000000000004">
      <c r="B288" s="67"/>
      <c r="C288" s="67"/>
      <c r="D288" s="9" t="s">
        <v>49</v>
      </c>
      <c r="E288" s="11">
        <f t="shared" ref="E288:M288" si="67">+E289+E290+E291+E292</f>
        <v>1394000</v>
      </c>
      <c r="F288" s="11">
        <f t="shared" si="67"/>
        <v>0</v>
      </c>
      <c r="G288" s="11">
        <f t="shared" si="67"/>
        <v>123200</v>
      </c>
      <c r="H288" s="11">
        <f t="shared" si="67"/>
        <v>0</v>
      </c>
      <c r="I288" s="11">
        <f t="shared" si="67"/>
        <v>0</v>
      </c>
      <c r="J288" s="11">
        <f t="shared" si="67"/>
        <v>0</v>
      </c>
      <c r="K288" s="11">
        <f t="shared" si="67"/>
        <v>0</v>
      </c>
      <c r="L288" s="11">
        <f t="shared" si="67"/>
        <v>1394000</v>
      </c>
      <c r="M288" s="11">
        <f t="shared" si="67"/>
        <v>0</v>
      </c>
      <c r="N288" s="11">
        <f t="shared" si="57"/>
        <v>2911200</v>
      </c>
      <c r="O288" s="11">
        <f>+O289+O290+O291+O292</f>
        <v>0</v>
      </c>
      <c r="P288" s="11">
        <f t="shared" si="58"/>
        <v>2911200</v>
      </c>
    </row>
    <row r="289" spans="2:16" x14ac:dyDescent="0.55000000000000004">
      <c r="B289" s="67"/>
      <c r="C289" s="67"/>
      <c r="D289" s="9" t="s">
        <v>281</v>
      </c>
      <c r="E289" s="11"/>
      <c r="F289" s="11"/>
      <c r="G289" s="11"/>
      <c r="H289" s="11"/>
      <c r="I289" s="11"/>
      <c r="J289" s="11"/>
      <c r="K289" s="11"/>
      <c r="L289" s="11"/>
      <c r="M289" s="11"/>
      <c r="N289" s="11">
        <f t="shared" si="57"/>
        <v>0</v>
      </c>
      <c r="O289" s="11"/>
      <c r="P289" s="11">
        <f t="shared" si="58"/>
        <v>0</v>
      </c>
    </row>
    <row r="290" spans="2:16" x14ac:dyDescent="0.55000000000000004">
      <c r="B290" s="67"/>
      <c r="C290" s="67"/>
      <c r="D290" s="9" t="s">
        <v>282</v>
      </c>
      <c r="E290" s="11"/>
      <c r="F290" s="11"/>
      <c r="G290" s="11"/>
      <c r="H290" s="11"/>
      <c r="I290" s="11"/>
      <c r="J290" s="11"/>
      <c r="K290" s="11"/>
      <c r="L290" s="11"/>
      <c r="M290" s="11"/>
      <c r="N290" s="11">
        <f t="shared" si="57"/>
        <v>0</v>
      </c>
      <c r="O290" s="11"/>
      <c r="P290" s="11">
        <f t="shared" si="58"/>
        <v>0</v>
      </c>
    </row>
    <row r="291" spans="2:16" x14ac:dyDescent="0.55000000000000004">
      <c r="B291" s="67"/>
      <c r="C291" s="67"/>
      <c r="D291" s="9" t="s">
        <v>283</v>
      </c>
      <c r="E291" s="11"/>
      <c r="F291" s="11"/>
      <c r="G291" s="11"/>
      <c r="H291" s="11"/>
      <c r="I291" s="11"/>
      <c r="J291" s="11"/>
      <c r="K291" s="11"/>
      <c r="L291" s="11"/>
      <c r="M291" s="11"/>
      <c r="N291" s="11">
        <f t="shared" si="57"/>
        <v>0</v>
      </c>
      <c r="O291" s="11"/>
      <c r="P291" s="11">
        <f t="shared" si="58"/>
        <v>0</v>
      </c>
    </row>
    <row r="292" spans="2:16" x14ac:dyDescent="0.55000000000000004">
      <c r="B292" s="67"/>
      <c r="C292" s="67"/>
      <c r="D292" s="9" t="s">
        <v>284</v>
      </c>
      <c r="E292" s="11">
        <v>1394000</v>
      </c>
      <c r="F292" s="11"/>
      <c r="G292" s="11">
        <v>123200</v>
      </c>
      <c r="H292" s="11"/>
      <c r="I292" s="11"/>
      <c r="J292" s="11"/>
      <c r="K292" s="11"/>
      <c r="L292" s="11">
        <v>1394000</v>
      </c>
      <c r="M292" s="11"/>
      <c r="N292" s="11">
        <f t="shared" si="57"/>
        <v>2911200</v>
      </c>
      <c r="O292" s="11"/>
      <c r="P292" s="11">
        <f t="shared" si="58"/>
        <v>2911200</v>
      </c>
    </row>
    <row r="293" spans="2:16" x14ac:dyDescent="0.55000000000000004">
      <c r="B293" s="67"/>
      <c r="C293" s="67"/>
      <c r="D293" s="9" t="s">
        <v>50</v>
      </c>
      <c r="E293" s="11"/>
      <c r="F293" s="11"/>
      <c r="G293" s="11"/>
      <c r="H293" s="11"/>
      <c r="I293" s="11"/>
      <c r="J293" s="11"/>
      <c r="K293" s="11"/>
      <c r="L293" s="11"/>
      <c r="M293" s="11"/>
      <c r="N293" s="11">
        <f t="shared" si="57"/>
        <v>0</v>
      </c>
      <c r="O293" s="11"/>
      <c r="P293" s="11">
        <f t="shared" si="58"/>
        <v>0</v>
      </c>
    </row>
    <row r="294" spans="2:16" x14ac:dyDescent="0.55000000000000004">
      <c r="B294" s="67"/>
      <c r="C294" s="67"/>
      <c r="D294" s="9" t="s">
        <v>51</v>
      </c>
      <c r="E294" s="11"/>
      <c r="F294" s="11"/>
      <c r="G294" s="11"/>
      <c r="H294" s="11"/>
      <c r="I294" s="11"/>
      <c r="J294" s="11"/>
      <c r="K294" s="11"/>
      <c r="L294" s="11"/>
      <c r="M294" s="11"/>
      <c r="N294" s="11">
        <f t="shared" si="57"/>
        <v>0</v>
      </c>
      <c r="O294" s="11"/>
      <c r="P294" s="11">
        <f t="shared" si="58"/>
        <v>0</v>
      </c>
    </row>
    <row r="295" spans="2:16" x14ac:dyDescent="0.55000000000000004">
      <c r="B295" s="67"/>
      <c r="C295" s="67"/>
      <c r="D295" s="9" t="s">
        <v>52</v>
      </c>
      <c r="E295" s="11"/>
      <c r="F295" s="11"/>
      <c r="G295" s="11"/>
      <c r="H295" s="11"/>
      <c r="I295" s="11"/>
      <c r="J295" s="11"/>
      <c r="K295" s="11"/>
      <c r="L295" s="11"/>
      <c r="M295" s="11"/>
      <c r="N295" s="11">
        <f t="shared" si="57"/>
        <v>0</v>
      </c>
      <c r="O295" s="11"/>
      <c r="P295" s="11">
        <f t="shared" si="58"/>
        <v>0</v>
      </c>
    </row>
    <row r="296" spans="2:16" x14ac:dyDescent="0.55000000000000004">
      <c r="B296" s="67"/>
      <c r="C296" s="68"/>
      <c r="D296" s="13" t="s">
        <v>53</v>
      </c>
      <c r="E296" s="15">
        <f t="shared" ref="E296:M296" si="68">+E287+E288+E293+E294+E295</f>
        <v>1394000</v>
      </c>
      <c r="F296" s="15">
        <f t="shared" si="68"/>
        <v>0</v>
      </c>
      <c r="G296" s="15">
        <f t="shared" si="68"/>
        <v>1223200</v>
      </c>
      <c r="H296" s="15">
        <f t="shared" si="68"/>
        <v>0</v>
      </c>
      <c r="I296" s="15">
        <f t="shared" si="68"/>
        <v>0</v>
      </c>
      <c r="J296" s="15">
        <f t="shared" si="68"/>
        <v>0</v>
      </c>
      <c r="K296" s="15">
        <f t="shared" si="68"/>
        <v>0</v>
      </c>
      <c r="L296" s="15">
        <f t="shared" si="68"/>
        <v>1394000</v>
      </c>
      <c r="M296" s="15">
        <f t="shared" si="68"/>
        <v>0</v>
      </c>
      <c r="N296" s="15">
        <f t="shared" si="57"/>
        <v>4011200</v>
      </c>
      <c r="O296" s="15">
        <f>+O287+O288+O293+O294+O295</f>
        <v>0</v>
      </c>
      <c r="P296" s="15">
        <f t="shared" si="58"/>
        <v>4011200</v>
      </c>
    </row>
    <row r="297" spans="2:16" x14ac:dyDescent="0.55000000000000004">
      <c r="B297" s="68"/>
      <c r="C297" s="19" t="s">
        <v>54</v>
      </c>
      <c r="D297" s="17"/>
      <c r="E297" s="18">
        <f t="shared" ref="E297:M297" si="69" xml:space="preserve"> +E286 - E296</f>
        <v>-1382155</v>
      </c>
      <c r="F297" s="18">
        <f t="shared" si="69"/>
        <v>0</v>
      </c>
      <c r="G297" s="18">
        <f t="shared" si="69"/>
        <v>-1223200</v>
      </c>
      <c r="H297" s="18">
        <f t="shared" si="69"/>
        <v>0</v>
      </c>
      <c r="I297" s="18">
        <f t="shared" si="69"/>
        <v>0</v>
      </c>
      <c r="J297" s="18">
        <f t="shared" si="69"/>
        <v>0</v>
      </c>
      <c r="K297" s="18">
        <f t="shared" si="69"/>
        <v>0</v>
      </c>
      <c r="L297" s="18">
        <f t="shared" si="69"/>
        <v>-1394000</v>
      </c>
      <c r="M297" s="18">
        <f t="shared" si="69"/>
        <v>0</v>
      </c>
      <c r="N297" s="18">
        <f t="shared" si="57"/>
        <v>-3999355</v>
      </c>
      <c r="O297" s="18">
        <f xml:space="preserve"> +O286 - O296</f>
        <v>0</v>
      </c>
      <c r="P297" s="18">
        <f>P286-P296</f>
        <v>-3999355</v>
      </c>
    </row>
    <row r="298" spans="2:16" x14ac:dyDescent="0.55000000000000004">
      <c r="B298" s="66" t="s">
        <v>55</v>
      </c>
      <c r="C298" s="66" t="s">
        <v>10</v>
      </c>
      <c r="D298" s="9" t="s">
        <v>56</v>
      </c>
      <c r="E298" s="11"/>
      <c r="F298" s="11"/>
      <c r="G298" s="11"/>
      <c r="H298" s="11"/>
      <c r="I298" s="11"/>
      <c r="J298" s="11"/>
      <c r="K298" s="11"/>
      <c r="L298" s="11"/>
      <c r="M298" s="11"/>
      <c r="N298" s="11">
        <f t="shared" si="57"/>
        <v>0</v>
      </c>
      <c r="O298" s="11"/>
      <c r="P298" s="11">
        <f t="shared" si="58"/>
        <v>0</v>
      </c>
    </row>
    <row r="299" spans="2:16" x14ac:dyDescent="0.55000000000000004">
      <c r="B299" s="67"/>
      <c r="C299" s="67"/>
      <c r="D299" s="9" t="s">
        <v>57</v>
      </c>
      <c r="E299" s="11"/>
      <c r="F299" s="11"/>
      <c r="G299" s="11"/>
      <c r="H299" s="11"/>
      <c r="I299" s="11"/>
      <c r="J299" s="11"/>
      <c r="K299" s="11"/>
      <c r="L299" s="11"/>
      <c r="M299" s="11"/>
      <c r="N299" s="11">
        <f t="shared" si="57"/>
        <v>0</v>
      </c>
      <c r="O299" s="11"/>
      <c r="P299" s="11">
        <f t="shared" si="58"/>
        <v>0</v>
      </c>
    </row>
    <row r="300" spans="2:16" x14ac:dyDescent="0.55000000000000004">
      <c r="B300" s="67"/>
      <c r="C300" s="67"/>
      <c r="D300" s="9" t="s">
        <v>58</v>
      </c>
      <c r="E300" s="11"/>
      <c r="F300" s="11"/>
      <c r="G300" s="11"/>
      <c r="H300" s="11"/>
      <c r="I300" s="11"/>
      <c r="J300" s="11"/>
      <c r="K300" s="11"/>
      <c r="L300" s="11"/>
      <c r="M300" s="11"/>
      <c r="N300" s="11">
        <f t="shared" si="57"/>
        <v>0</v>
      </c>
      <c r="O300" s="11"/>
      <c r="P300" s="11">
        <f t="shared" si="58"/>
        <v>0</v>
      </c>
    </row>
    <row r="301" spans="2:16" x14ac:dyDescent="0.55000000000000004">
      <c r="B301" s="67"/>
      <c r="C301" s="67"/>
      <c r="D301" s="9" t="s">
        <v>59</v>
      </c>
      <c r="E301" s="11"/>
      <c r="F301" s="11"/>
      <c r="G301" s="11"/>
      <c r="H301" s="11"/>
      <c r="I301" s="11"/>
      <c r="J301" s="11"/>
      <c r="K301" s="11"/>
      <c r="L301" s="11"/>
      <c r="M301" s="11"/>
      <c r="N301" s="11">
        <f t="shared" si="57"/>
        <v>0</v>
      </c>
      <c r="O301" s="11"/>
      <c r="P301" s="11">
        <f t="shared" si="58"/>
        <v>0</v>
      </c>
    </row>
    <row r="302" spans="2:16" x14ac:dyDescent="0.55000000000000004">
      <c r="B302" s="67"/>
      <c r="C302" s="67"/>
      <c r="D302" s="9" t="s">
        <v>60</v>
      </c>
      <c r="E302" s="11"/>
      <c r="F302" s="11"/>
      <c r="G302" s="11"/>
      <c r="H302" s="11"/>
      <c r="I302" s="11"/>
      <c r="J302" s="11"/>
      <c r="K302" s="11"/>
      <c r="L302" s="11"/>
      <c r="M302" s="11"/>
      <c r="N302" s="11">
        <f t="shared" si="57"/>
        <v>0</v>
      </c>
      <c r="O302" s="11"/>
      <c r="P302" s="11">
        <f t="shared" si="58"/>
        <v>0</v>
      </c>
    </row>
    <row r="303" spans="2:16" x14ac:dyDescent="0.55000000000000004">
      <c r="B303" s="67"/>
      <c r="C303" s="67"/>
      <c r="D303" s="9" t="s">
        <v>61</v>
      </c>
      <c r="E303" s="11">
        <f t="shared" ref="E303:M303" si="70">+E304+E305+E306</f>
        <v>2500000</v>
      </c>
      <c r="F303" s="11">
        <f t="shared" si="70"/>
        <v>0</v>
      </c>
      <c r="G303" s="11">
        <f t="shared" si="70"/>
        <v>0</v>
      </c>
      <c r="H303" s="11">
        <f t="shared" si="70"/>
        <v>0</v>
      </c>
      <c r="I303" s="11">
        <f t="shared" si="70"/>
        <v>0</v>
      </c>
      <c r="J303" s="11">
        <f t="shared" si="70"/>
        <v>0</v>
      </c>
      <c r="K303" s="11">
        <f t="shared" si="70"/>
        <v>0</v>
      </c>
      <c r="L303" s="11">
        <f t="shared" si="70"/>
        <v>0</v>
      </c>
      <c r="M303" s="11">
        <f t="shared" si="70"/>
        <v>0</v>
      </c>
      <c r="N303" s="11">
        <f t="shared" si="57"/>
        <v>2500000</v>
      </c>
      <c r="O303" s="11">
        <f>+O304+O305+O306</f>
        <v>0</v>
      </c>
      <c r="P303" s="11">
        <f t="shared" si="58"/>
        <v>2500000</v>
      </c>
    </row>
    <row r="304" spans="2:16" x14ac:dyDescent="0.55000000000000004">
      <c r="B304" s="67"/>
      <c r="C304" s="67"/>
      <c r="D304" s="9" t="s">
        <v>285</v>
      </c>
      <c r="E304" s="11"/>
      <c r="F304" s="11"/>
      <c r="G304" s="11"/>
      <c r="H304" s="11"/>
      <c r="I304" s="11"/>
      <c r="J304" s="11"/>
      <c r="K304" s="11"/>
      <c r="L304" s="11"/>
      <c r="M304" s="11"/>
      <c r="N304" s="11">
        <f t="shared" si="57"/>
        <v>0</v>
      </c>
      <c r="O304" s="11"/>
      <c r="P304" s="11">
        <f t="shared" si="58"/>
        <v>0</v>
      </c>
    </row>
    <row r="305" spans="2:16" x14ac:dyDescent="0.55000000000000004">
      <c r="B305" s="67"/>
      <c r="C305" s="67"/>
      <c r="D305" s="9" t="s">
        <v>286</v>
      </c>
      <c r="E305" s="11"/>
      <c r="F305" s="11"/>
      <c r="G305" s="11"/>
      <c r="H305" s="11"/>
      <c r="I305" s="11"/>
      <c r="J305" s="11"/>
      <c r="K305" s="11"/>
      <c r="L305" s="11"/>
      <c r="M305" s="11"/>
      <c r="N305" s="11">
        <f t="shared" si="57"/>
        <v>0</v>
      </c>
      <c r="O305" s="11"/>
      <c r="P305" s="11">
        <f t="shared" si="58"/>
        <v>0</v>
      </c>
    </row>
    <row r="306" spans="2:16" x14ac:dyDescent="0.55000000000000004">
      <c r="B306" s="67"/>
      <c r="C306" s="67"/>
      <c r="D306" s="9" t="s">
        <v>287</v>
      </c>
      <c r="E306" s="11">
        <v>2500000</v>
      </c>
      <c r="F306" s="11"/>
      <c r="G306" s="11"/>
      <c r="H306" s="11"/>
      <c r="I306" s="11"/>
      <c r="J306" s="11"/>
      <c r="K306" s="11"/>
      <c r="L306" s="11"/>
      <c r="M306" s="11"/>
      <c r="N306" s="11">
        <f t="shared" si="57"/>
        <v>2500000</v>
      </c>
      <c r="O306" s="11"/>
      <c r="P306" s="11">
        <f t="shared" si="58"/>
        <v>2500000</v>
      </c>
    </row>
    <row r="307" spans="2:16" x14ac:dyDescent="0.55000000000000004">
      <c r="B307" s="67"/>
      <c r="C307" s="67"/>
      <c r="D307" s="9" t="s">
        <v>84</v>
      </c>
      <c r="E307" s="11"/>
      <c r="F307" s="11"/>
      <c r="G307" s="11"/>
      <c r="H307" s="11"/>
      <c r="I307" s="11"/>
      <c r="J307" s="11"/>
      <c r="K307" s="11"/>
      <c r="L307" s="11"/>
      <c r="M307" s="11"/>
      <c r="N307" s="11">
        <f t="shared" si="57"/>
        <v>0</v>
      </c>
      <c r="O307" s="11"/>
      <c r="P307" s="11">
        <f t="shared" si="58"/>
        <v>0</v>
      </c>
    </row>
    <row r="308" spans="2:16" x14ac:dyDescent="0.55000000000000004">
      <c r="B308" s="67"/>
      <c r="C308" s="67"/>
      <c r="D308" s="9" t="s">
        <v>102</v>
      </c>
      <c r="E308" s="11"/>
      <c r="F308" s="11"/>
      <c r="G308" s="11"/>
      <c r="H308" s="11"/>
      <c r="I308" s="11"/>
      <c r="J308" s="11"/>
      <c r="K308" s="11"/>
      <c r="L308" s="11"/>
      <c r="M308" s="11"/>
      <c r="N308" s="11">
        <f t="shared" si="57"/>
        <v>0</v>
      </c>
      <c r="O308" s="11"/>
      <c r="P308" s="11">
        <f t="shared" si="58"/>
        <v>0</v>
      </c>
    </row>
    <row r="309" spans="2:16" x14ac:dyDescent="0.55000000000000004">
      <c r="B309" s="67"/>
      <c r="C309" s="67"/>
      <c r="D309" s="9" t="s">
        <v>85</v>
      </c>
      <c r="E309" s="11"/>
      <c r="F309" s="11"/>
      <c r="G309" s="11"/>
      <c r="H309" s="11"/>
      <c r="I309" s="11"/>
      <c r="J309" s="11"/>
      <c r="K309" s="11"/>
      <c r="L309" s="11"/>
      <c r="M309" s="11"/>
      <c r="N309" s="11">
        <f t="shared" si="57"/>
        <v>0</v>
      </c>
      <c r="O309" s="11"/>
      <c r="P309" s="11">
        <f t="shared" si="58"/>
        <v>0</v>
      </c>
    </row>
    <row r="310" spans="2:16" x14ac:dyDescent="0.55000000000000004">
      <c r="B310" s="67"/>
      <c r="C310" s="67"/>
      <c r="D310" s="9" t="s">
        <v>103</v>
      </c>
      <c r="E310" s="11"/>
      <c r="F310" s="11"/>
      <c r="G310" s="11"/>
      <c r="H310" s="11"/>
      <c r="I310" s="11"/>
      <c r="J310" s="11"/>
      <c r="K310" s="11"/>
      <c r="L310" s="11"/>
      <c r="M310" s="11"/>
      <c r="N310" s="11">
        <f t="shared" si="57"/>
        <v>0</v>
      </c>
      <c r="O310" s="11"/>
      <c r="P310" s="11">
        <f t="shared" si="58"/>
        <v>0</v>
      </c>
    </row>
    <row r="311" spans="2:16" x14ac:dyDescent="0.55000000000000004">
      <c r="B311" s="67"/>
      <c r="C311" s="67"/>
      <c r="D311" s="9" t="s">
        <v>86</v>
      </c>
      <c r="E311" s="11"/>
      <c r="F311" s="11"/>
      <c r="G311" s="11"/>
      <c r="H311" s="11"/>
      <c r="I311" s="11"/>
      <c r="J311" s="11"/>
      <c r="K311" s="11"/>
      <c r="L311" s="11"/>
      <c r="M311" s="11"/>
      <c r="N311" s="11">
        <f t="shared" si="57"/>
        <v>0</v>
      </c>
      <c r="O311" s="11"/>
      <c r="P311" s="11">
        <f t="shared" si="58"/>
        <v>0</v>
      </c>
    </row>
    <row r="312" spans="2:16" x14ac:dyDescent="0.55000000000000004">
      <c r="B312" s="67"/>
      <c r="C312" s="67"/>
      <c r="D312" s="9" t="s">
        <v>104</v>
      </c>
      <c r="E312" s="11">
        <v>7920000</v>
      </c>
      <c r="F312" s="11"/>
      <c r="G312" s="11"/>
      <c r="H312" s="11"/>
      <c r="I312" s="11"/>
      <c r="J312" s="11"/>
      <c r="K312" s="11"/>
      <c r="L312" s="11"/>
      <c r="M312" s="11">
        <v>1662000</v>
      </c>
      <c r="N312" s="11">
        <f t="shared" si="57"/>
        <v>9582000</v>
      </c>
      <c r="O312" s="11"/>
      <c r="P312" s="11">
        <f t="shared" si="58"/>
        <v>9582000</v>
      </c>
    </row>
    <row r="313" spans="2:16" x14ac:dyDescent="0.55000000000000004">
      <c r="B313" s="67"/>
      <c r="C313" s="67"/>
      <c r="D313" s="9" t="s">
        <v>299</v>
      </c>
      <c r="E313" s="11"/>
      <c r="F313" s="11"/>
      <c r="G313" s="11"/>
      <c r="H313" s="11"/>
      <c r="I313" s="11"/>
      <c r="J313" s="11"/>
      <c r="K313" s="11"/>
      <c r="L313" s="11"/>
      <c r="M313" s="11"/>
      <c r="N313" s="11">
        <f t="shared" si="57"/>
        <v>0</v>
      </c>
      <c r="O313" s="11"/>
      <c r="P313" s="11">
        <f t="shared" si="58"/>
        <v>0</v>
      </c>
    </row>
    <row r="314" spans="2:16" x14ac:dyDescent="0.55000000000000004">
      <c r="B314" s="67"/>
      <c r="C314" s="67"/>
      <c r="D314" s="9" t="s">
        <v>62</v>
      </c>
      <c r="E314" s="11"/>
      <c r="F314" s="11"/>
      <c r="G314" s="11"/>
      <c r="H314" s="11"/>
      <c r="I314" s="11"/>
      <c r="J314" s="11"/>
      <c r="K314" s="11"/>
      <c r="L314" s="11"/>
      <c r="M314" s="11"/>
      <c r="N314" s="11">
        <f t="shared" si="57"/>
        <v>0</v>
      </c>
      <c r="O314" s="11"/>
      <c r="P314" s="11">
        <f t="shared" si="58"/>
        <v>0</v>
      </c>
    </row>
    <row r="315" spans="2:16" x14ac:dyDescent="0.55000000000000004">
      <c r="B315" s="67"/>
      <c r="C315" s="68"/>
      <c r="D315" s="13" t="s">
        <v>63</v>
      </c>
      <c r="E315" s="15">
        <f t="shared" ref="E315:M315" si="71">+E298+E299+E300+E301+E302+E303+E307+E308+E309+E310+E311+E312+E313+E314</f>
        <v>10420000</v>
      </c>
      <c r="F315" s="15">
        <f t="shared" si="71"/>
        <v>0</v>
      </c>
      <c r="G315" s="15">
        <f t="shared" si="71"/>
        <v>0</v>
      </c>
      <c r="H315" s="15">
        <f t="shared" si="71"/>
        <v>0</v>
      </c>
      <c r="I315" s="15">
        <f t="shared" si="71"/>
        <v>0</v>
      </c>
      <c r="J315" s="15">
        <f t="shared" si="71"/>
        <v>0</v>
      </c>
      <c r="K315" s="15">
        <f t="shared" si="71"/>
        <v>0</v>
      </c>
      <c r="L315" s="15">
        <f t="shared" si="71"/>
        <v>0</v>
      </c>
      <c r="M315" s="15">
        <f t="shared" si="71"/>
        <v>1662000</v>
      </c>
      <c r="N315" s="15">
        <f t="shared" si="57"/>
        <v>12082000</v>
      </c>
      <c r="O315" s="15">
        <f>+O298+O299+O300+O301+O302+O303+O307+O308+O309+O310+O311+O312+O313+O314</f>
        <v>0</v>
      </c>
      <c r="P315" s="15">
        <f t="shared" si="58"/>
        <v>12082000</v>
      </c>
    </row>
    <row r="316" spans="2:16" x14ac:dyDescent="0.55000000000000004">
      <c r="B316" s="67"/>
      <c r="C316" s="66" t="s">
        <v>29</v>
      </c>
      <c r="D316" s="9" t="s">
        <v>64</v>
      </c>
      <c r="E316" s="11"/>
      <c r="F316" s="11"/>
      <c r="G316" s="11"/>
      <c r="H316" s="11"/>
      <c r="I316" s="11"/>
      <c r="J316" s="11"/>
      <c r="K316" s="11"/>
      <c r="L316" s="11"/>
      <c r="M316" s="11"/>
      <c r="N316" s="11">
        <f t="shared" si="57"/>
        <v>0</v>
      </c>
      <c r="O316" s="11"/>
      <c r="P316" s="11">
        <f t="shared" si="58"/>
        <v>0</v>
      </c>
    </row>
    <row r="317" spans="2:16" x14ac:dyDescent="0.55000000000000004">
      <c r="B317" s="67"/>
      <c r="C317" s="67"/>
      <c r="D317" s="9" t="s">
        <v>65</v>
      </c>
      <c r="E317" s="11"/>
      <c r="F317" s="11"/>
      <c r="G317" s="11"/>
      <c r="H317" s="11"/>
      <c r="I317" s="11"/>
      <c r="J317" s="11"/>
      <c r="K317" s="11"/>
      <c r="L317" s="11"/>
      <c r="M317" s="11"/>
      <c r="N317" s="11">
        <f t="shared" si="57"/>
        <v>0</v>
      </c>
      <c r="O317" s="11"/>
      <c r="P317" s="11">
        <f t="shared" si="58"/>
        <v>0</v>
      </c>
    </row>
    <row r="318" spans="2:16" x14ac:dyDescent="0.55000000000000004">
      <c r="B318" s="67"/>
      <c r="C318" s="67"/>
      <c r="D318" s="9" t="s">
        <v>66</v>
      </c>
      <c r="E318" s="11"/>
      <c r="F318" s="11"/>
      <c r="G318" s="11"/>
      <c r="H318" s="11"/>
      <c r="I318" s="11"/>
      <c r="J318" s="11"/>
      <c r="K318" s="11"/>
      <c r="L318" s="11"/>
      <c r="M318" s="11"/>
      <c r="N318" s="11">
        <f t="shared" si="57"/>
        <v>0</v>
      </c>
      <c r="O318" s="11"/>
      <c r="P318" s="11">
        <f t="shared" si="58"/>
        <v>0</v>
      </c>
    </row>
    <row r="319" spans="2:16" x14ac:dyDescent="0.55000000000000004">
      <c r="B319" s="67"/>
      <c r="C319" s="67"/>
      <c r="D319" s="9" t="s">
        <v>67</v>
      </c>
      <c r="E319" s="11"/>
      <c r="F319" s="11"/>
      <c r="G319" s="11"/>
      <c r="H319" s="11"/>
      <c r="I319" s="11"/>
      <c r="J319" s="11"/>
      <c r="K319" s="11"/>
      <c r="L319" s="11"/>
      <c r="M319" s="11"/>
      <c r="N319" s="11">
        <f t="shared" si="57"/>
        <v>0</v>
      </c>
      <c r="O319" s="11"/>
      <c r="P319" s="11">
        <f t="shared" si="58"/>
        <v>0</v>
      </c>
    </row>
    <row r="320" spans="2:16" x14ac:dyDescent="0.55000000000000004">
      <c r="B320" s="67"/>
      <c r="C320" s="67"/>
      <c r="D320" s="9" t="s">
        <v>68</v>
      </c>
      <c r="E320" s="11">
        <f t="shared" ref="E320:M320" si="72">+E321+E322+E323</f>
        <v>348691</v>
      </c>
      <c r="F320" s="11">
        <f t="shared" si="72"/>
        <v>84174</v>
      </c>
      <c r="G320" s="11">
        <f t="shared" si="72"/>
        <v>0</v>
      </c>
      <c r="H320" s="11">
        <f t="shared" si="72"/>
        <v>1742</v>
      </c>
      <c r="I320" s="11">
        <f t="shared" si="72"/>
        <v>2123</v>
      </c>
      <c r="J320" s="11">
        <f t="shared" si="72"/>
        <v>50156</v>
      </c>
      <c r="K320" s="11">
        <f t="shared" si="72"/>
        <v>435</v>
      </c>
      <c r="L320" s="11">
        <f t="shared" si="72"/>
        <v>172008</v>
      </c>
      <c r="M320" s="11">
        <f t="shared" si="72"/>
        <v>64854</v>
      </c>
      <c r="N320" s="11">
        <f t="shared" si="57"/>
        <v>724183</v>
      </c>
      <c r="O320" s="11">
        <f>+O321+O322+O323</f>
        <v>0</v>
      </c>
      <c r="P320" s="11">
        <f t="shared" si="58"/>
        <v>724183</v>
      </c>
    </row>
    <row r="321" spans="2:16" x14ac:dyDescent="0.55000000000000004">
      <c r="B321" s="67"/>
      <c r="C321" s="67"/>
      <c r="D321" s="9" t="s">
        <v>288</v>
      </c>
      <c r="E321" s="11">
        <v>348691</v>
      </c>
      <c r="F321" s="11">
        <v>84174</v>
      </c>
      <c r="G321" s="11"/>
      <c r="H321" s="11">
        <v>1742</v>
      </c>
      <c r="I321" s="11">
        <v>2123</v>
      </c>
      <c r="J321" s="11">
        <v>50156</v>
      </c>
      <c r="K321" s="11">
        <v>435</v>
      </c>
      <c r="L321" s="11">
        <v>172008</v>
      </c>
      <c r="M321" s="11">
        <v>64854</v>
      </c>
      <c r="N321" s="11">
        <f t="shared" si="57"/>
        <v>724183</v>
      </c>
      <c r="O321" s="11"/>
      <c r="P321" s="11">
        <f t="shared" si="58"/>
        <v>724183</v>
      </c>
    </row>
    <row r="322" spans="2:16" x14ac:dyDescent="0.55000000000000004">
      <c r="B322" s="67"/>
      <c r="C322" s="67"/>
      <c r="D322" s="9" t="s">
        <v>289</v>
      </c>
      <c r="E322" s="11"/>
      <c r="F322" s="11"/>
      <c r="G322" s="11"/>
      <c r="H322" s="11"/>
      <c r="I322" s="11"/>
      <c r="J322" s="11"/>
      <c r="K322" s="11"/>
      <c r="L322" s="11"/>
      <c r="M322" s="11"/>
      <c r="N322" s="11">
        <f t="shared" si="57"/>
        <v>0</v>
      </c>
      <c r="O322" s="11"/>
      <c r="P322" s="11">
        <f t="shared" si="58"/>
        <v>0</v>
      </c>
    </row>
    <row r="323" spans="2:16" x14ac:dyDescent="0.55000000000000004">
      <c r="B323" s="67"/>
      <c r="C323" s="67"/>
      <c r="D323" s="9" t="s">
        <v>290</v>
      </c>
      <c r="E323" s="11"/>
      <c r="F323" s="11"/>
      <c r="G323" s="11"/>
      <c r="H323" s="11"/>
      <c r="I323" s="11"/>
      <c r="J323" s="11"/>
      <c r="K323" s="11"/>
      <c r="L323" s="11"/>
      <c r="M323" s="11"/>
      <c r="N323" s="11">
        <f t="shared" si="57"/>
        <v>0</v>
      </c>
      <c r="O323" s="11"/>
      <c r="P323" s="11">
        <f t="shared" si="58"/>
        <v>0</v>
      </c>
    </row>
    <row r="324" spans="2:16" x14ac:dyDescent="0.55000000000000004">
      <c r="B324" s="67"/>
      <c r="C324" s="67"/>
      <c r="D324" s="9" t="s">
        <v>87</v>
      </c>
      <c r="E324" s="11"/>
      <c r="F324" s="11"/>
      <c r="G324" s="11"/>
      <c r="H324" s="11"/>
      <c r="I324" s="11"/>
      <c r="J324" s="11"/>
      <c r="K324" s="11"/>
      <c r="L324" s="11"/>
      <c r="M324" s="11"/>
      <c r="N324" s="11">
        <f t="shared" si="57"/>
        <v>0</v>
      </c>
      <c r="O324" s="11"/>
      <c r="P324" s="11">
        <f t="shared" si="58"/>
        <v>0</v>
      </c>
    </row>
    <row r="325" spans="2:16" x14ac:dyDescent="0.55000000000000004">
      <c r="B325" s="67"/>
      <c r="C325" s="67"/>
      <c r="D325" s="9" t="s">
        <v>105</v>
      </c>
      <c r="E325" s="11"/>
      <c r="F325" s="11"/>
      <c r="G325" s="11"/>
      <c r="H325" s="11"/>
      <c r="I325" s="11"/>
      <c r="J325" s="11"/>
      <c r="K325" s="11"/>
      <c r="L325" s="11"/>
      <c r="M325" s="11"/>
      <c r="N325" s="11">
        <f t="shared" si="57"/>
        <v>0</v>
      </c>
      <c r="O325" s="11"/>
      <c r="P325" s="11">
        <f t="shared" si="58"/>
        <v>0</v>
      </c>
    </row>
    <row r="326" spans="2:16" x14ac:dyDescent="0.55000000000000004">
      <c r="B326" s="67"/>
      <c r="C326" s="67"/>
      <c r="D326" s="9" t="s">
        <v>88</v>
      </c>
      <c r="E326" s="11"/>
      <c r="F326" s="11"/>
      <c r="G326" s="11"/>
      <c r="H326" s="11"/>
      <c r="I326" s="11"/>
      <c r="J326" s="11"/>
      <c r="K326" s="11"/>
      <c r="L326" s="11"/>
      <c r="M326" s="11"/>
      <c r="N326" s="11">
        <f t="shared" si="57"/>
        <v>0</v>
      </c>
      <c r="O326" s="11"/>
      <c r="P326" s="11">
        <f t="shared" si="58"/>
        <v>0</v>
      </c>
    </row>
    <row r="327" spans="2:16" x14ac:dyDescent="0.55000000000000004">
      <c r="B327" s="67"/>
      <c r="C327" s="67"/>
      <c r="D327" s="20" t="s">
        <v>106</v>
      </c>
      <c r="E327" s="21"/>
      <c r="F327" s="21"/>
      <c r="G327" s="21"/>
      <c r="H327" s="21"/>
      <c r="I327" s="21"/>
      <c r="J327" s="21"/>
      <c r="K327" s="21"/>
      <c r="L327" s="21"/>
      <c r="M327" s="21"/>
      <c r="N327" s="21">
        <f t="shared" si="57"/>
        <v>0</v>
      </c>
      <c r="O327" s="21"/>
      <c r="P327" s="21">
        <f t="shared" si="58"/>
        <v>0</v>
      </c>
    </row>
    <row r="328" spans="2:16" x14ac:dyDescent="0.55000000000000004">
      <c r="B328" s="67"/>
      <c r="C328" s="67"/>
      <c r="D328" s="20" t="s">
        <v>89</v>
      </c>
      <c r="E328" s="21"/>
      <c r="F328" s="21"/>
      <c r="G328" s="21"/>
      <c r="H328" s="21"/>
      <c r="I328" s="21"/>
      <c r="J328" s="21"/>
      <c r="K328" s="21"/>
      <c r="L328" s="21"/>
      <c r="M328" s="21"/>
      <c r="N328" s="21">
        <f t="shared" ref="N328:N336" si="73">+E328+F328+G328+H328+I328+J328+K328+L328+M328</f>
        <v>0</v>
      </c>
      <c r="O328" s="21"/>
      <c r="P328" s="21">
        <f t="shared" ref="P328:P335" si="74">N328-ABS(O328)</f>
        <v>0</v>
      </c>
    </row>
    <row r="329" spans="2:16" x14ac:dyDescent="0.55000000000000004">
      <c r="B329" s="67"/>
      <c r="C329" s="67"/>
      <c r="D329" s="20" t="s">
        <v>107</v>
      </c>
      <c r="E329" s="21"/>
      <c r="F329" s="21"/>
      <c r="G329" s="21">
        <v>2000000</v>
      </c>
      <c r="H329" s="21">
        <v>161989</v>
      </c>
      <c r="I329" s="21">
        <v>318728</v>
      </c>
      <c r="J329" s="21">
        <v>5494189</v>
      </c>
      <c r="K329" s="21">
        <v>25094</v>
      </c>
      <c r="L329" s="21"/>
      <c r="M329" s="21"/>
      <c r="N329" s="21">
        <f t="shared" si="73"/>
        <v>8000000</v>
      </c>
      <c r="O329" s="21"/>
      <c r="P329" s="21">
        <f t="shared" si="74"/>
        <v>8000000</v>
      </c>
    </row>
    <row r="330" spans="2:16" x14ac:dyDescent="0.55000000000000004">
      <c r="B330" s="67"/>
      <c r="C330" s="67"/>
      <c r="D330" s="38" t="s">
        <v>300</v>
      </c>
      <c r="E330" s="21"/>
      <c r="F330" s="21"/>
      <c r="G330" s="21"/>
      <c r="H330" s="21"/>
      <c r="I330" s="21"/>
      <c r="J330" s="21"/>
      <c r="K330" s="21"/>
      <c r="L330" s="21"/>
      <c r="M330" s="21"/>
      <c r="N330" s="21">
        <f t="shared" si="73"/>
        <v>0</v>
      </c>
      <c r="O330" s="21"/>
      <c r="P330" s="21">
        <f t="shared" si="74"/>
        <v>0</v>
      </c>
    </row>
    <row r="331" spans="2:16" x14ac:dyDescent="0.55000000000000004">
      <c r="B331" s="67"/>
      <c r="C331" s="67"/>
      <c r="D331" s="20" t="s">
        <v>69</v>
      </c>
      <c r="E331" s="21"/>
      <c r="F331" s="21"/>
      <c r="G331" s="21"/>
      <c r="H331" s="21"/>
      <c r="I331" s="21"/>
      <c r="J331" s="21"/>
      <c r="K331" s="21"/>
      <c r="L331" s="21"/>
      <c r="M331" s="21"/>
      <c r="N331" s="21">
        <f t="shared" si="73"/>
        <v>0</v>
      </c>
      <c r="O331" s="21"/>
      <c r="P331" s="21">
        <f t="shared" si="74"/>
        <v>0</v>
      </c>
    </row>
    <row r="332" spans="2:16" x14ac:dyDescent="0.55000000000000004">
      <c r="B332" s="67"/>
      <c r="C332" s="68"/>
      <c r="D332" s="22" t="s">
        <v>70</v>
      </c>
      <c r="E332" s="23">
        <f t="shared" ref="E332:M332" si="75">+E316+E317+E318+E319+E320+E324+E325+E326+E327+E328+E329+E330+E331</f>
        <v>348691</v>
      </c>
      <c r="F332" s="23">
        <f t="shared" si="75"/>
        <v>84174</v>
      </c>
      <c r="G332" s="23">
        <f t="shared" si="75"/>
        <v>2000000</v>
      </c>
      <c r="H332" s="23">
        <f t="shared" si="75"/>
        <v>163731</v>
      </c>
      <c r="I332" s="23">
        <f t="shared" si="75"/>
        <v>320851</v>
      </c>
      <c r="J332" s="23">
        <f t="shared" si="75"/>
        <v>5544345</v>
      </c>
      <c r="K332" s="23">
        <f t="shared" si="75"/>
        <v>25529</v>
      </c>
      <c r="L332" s="23">
        <f t="shared" si="75"/>
        <v>172008</v>
      </c>
      <c r="M332" s="23">
        <f t="shared" si="75"/>
        <v>64854</v>
      </c>
      <c r="N332" s="23">
        <f t="shared" si="73"/>
        <v>8724183</v>
      </c>
      <c r="O332" s="23">
        <f>+O316+O317+O318+O319+O320+O324+O325+O326+O327+O328+O329+O330+O331</f>
        <v>0</v>
      </c>
      <c r="P332" s="23">
        <f t="shared" si="74"/>
        <v>8724183</v>
      </c>
    </row>
    <row r="333" spans="2:16" x14ac:dyDescent="0.55000000000000004">
      <c r="B333" s="68"/>
      <c r="C333" s="19" t="s">
        <v>71</v>
      </c>
      <c r="D333" s="17"/>
      <c r="E333" s="18">
        <f t="shared" ref="E333:M333" si="76" xml:space="preserve"> +E315 - E332</f>
        <v>10071309</v>
      </c>
      <c r="F333" s="18">
        <f t="shared" si="76"/>
        <v>-84174</v>
      </c>
      <c r="G333" s="18">
        <f t="shared" si="76"/>
        <v>-2000000</v>
      </c>
      <c r="H333" s="18">
        <f t="shared" si="76"/>
        <v>-163731</v>
      </c>
      <c r="I333" s="18">
        <f t="shared" si="76"/>
        <v>-320851</v>
      </c>
      <c r="J333" s="18">
        <f t="shared" si="76"/>
        <v>-5544345</v>
      </c>
      <c r="K333" s="18">
        <f t="shared" si="76"/>
        <v>-25529</v>
      </c>
      <c r="L333" s="18">
        <f t="shared" si="76"/>
        <v>-172008</v>
      </c>
      <c r="M333" s="18">
        <f t="shared" si="76"/>
        <v>1597146</v>
      </c>
      <c r="N333" s="18">
        <f t="shared" si="73"/>
        <v>3357817</v>
      </c>
      <c r="O333" s="18">
        <f xml:space="preserve"> +O315 - O332</f>
        <v>0</v>
      </c>
      <c r="P333" s="18">
        <f>P315-P332</f>
        <v>3357817</v>
      </c>
    </row>
    <row r="334" spans="2:16" x14ac:dyDescent="0.55000000000000004">
      <c r="B334" s="19" t="s">
        <v>90</v>
      </c>
      <c r="C334" s="16"/>
      <c r="D334" s="17"/>
      <c r="E334" s="18">
        <f t="shared" ref="E334:M334" si="77" xml:space="preserve"> +E274 +E297 +E333</f>
        <v>-3574608</v>
      </c>
      <c r="F334" s="18">
        <f t="shared" si="77"/>
        <v>-2503366</v>
      </c>
      <c r="G334" s="18">
        <f t="shared" si="77"/>
        <v>865367</v>
      </c>
      <c r="H334" s="18">
        <f t="shared" si="77"/>
        <v>0</v>
      </c>
      <c r="I334" s="18">
        <f t="shared" si="77"/>
        <v>0</v>
      </c>
      <c r="J334" s="18">
        <f t="shared" si="77"/>
        <v>814646</v>
      </c>
      <c r="K334" s="18">
        <f t="shared" si="77"/>
        <v>0</v>
      </c>
      <c r="L334" s="18">
        <f t="shared" si="77"/>
        <v>-3844412</v>
      </c>
      <c r="M334" s="18">
        <f t="shared" si="77"/>
        <v>-163718</v>
      </c>
      <c r="N334" s="18">
        <f t="shared" si="73"/>
        <v>-8406091</v>
      </c>
      <c r="O334" s="18">
        <f xml:space="preserve"> +O274 +O297 +O333</f>
        <v>0</v>
      </c>
      <c r="P334" s="18">
        <f>P274+P297+P333</f>
        <v>-8406091</v>
      </c>
    </row>
    <row r="335" spans="2:16" x14ac:dyDescent="0.55000000000000004">
      <c r="B335" s="19" t="s">
        <v>91</v>
      </c>
      <c r="C335" s="16"/>
      <c r="D335" s="17"/>
      <c r="E335" s="18">
        <v>8155636</v>
      </c>
      <c r="F335" s="18">
        <v>24536779</v>
      </c>
      <c r="G335" s="18">
        <v>41345028</v>
      </c>
      <c r="H335" s="18"/>
      <c r="I335" s="18"/>
      <c r="J335" s="18">
        <v>6143297</v>
      </c>
      <c r="K335" s="18"/>
      <c r="L335" s="18">
        <v>27751595</v>
      </c>
      <c r="M335" s="18">
        <v>1445275</v>
      </c>
      <c r="N335" s="18">
        <f t="shared" si="73"/>
        <v>109377610</v>
      </c>
      <c r="O335" s="18"/>
      <c r="P335" s="18">
        <f t="shared" si="74"/>
        <v>109377610</v>
      </c>
    </row>
    <row r="336" spans="2:16" x14ac:dyDescent="0.55000000000000004">
      <c r="B336" s="19" t="s">
        <v>92</v>
      </c>
      <c r="C336" s="16"/>
      <c r="D336" s="17"/>
      <c r="E336" s="18">
        <f t="shared" ref="E336:M336" si="78" xml:space="preserve"> +E334 +E335</f>
        <v>4581028</v>
      </c>
      <c r="F336" s="18">
        <f t="shared" si="78"/>
        <v>22033413</v>
      </c>
      <c r="G336" s="18">
        <f t="shared" si="78"/>
        <v>42210395</v>
      </c>
      <c r="H336" s="18">
        <f t="shared" si="78"/>
        <v>0</v>
      </c>
      <c r="I336" s="18">
        <f t="shared" si="78"/>
        <v>0</v>
      </c>
      <c r="J336" s="18">
        <f t="shared" si="78"/>
        <v>6957943</v>
      </c>
      <c r="K336" s="18">
        <f t="shared" si="78"/>
        <v>0</v>
      </c>
      <c r="L336" s="18">
        <f t="shared" si="78"/>
        <v>23907183</v>
      </c>
      <c r="M336" s="18">
        <f t="shared" si="78"/>
        <v>1281557</v>
      </c>
      <c r="N336" s="18">
        <f t="shared" si="73"/>
        <v>100971519</v>
      </c>
      <c r="O336" s="18">
        <f xml:space="preserve"> +O334 +O335</f>
        <v>0</v>
      </c>
      <c r="P336" s="18">
        <f>P334+P335</f>
        <v>100971519</v>
      </c>
    </row>
  </sheetData>
  <mergeCells count="16">
    <mergeCell ref="B2:P2"/>
    <mergeCell ref="B3:P3"/>
    <mergeCell ref="B5:D6"/>
    <mergeCell ref="E5:M5"/>
    <mergeCell ref="N5:N6"/>
    <mergeCell ref="O5:O6"/>
    <mergeCell ref="P5:P6"/>
    <mergeCell ref="B298:B333"/>
    <mergeCell ref="C298:C315"/>
    <mergeCell ref="C316:C332"/>
    <mergeCell ref="B7:B274"/>
    <mergeCell ref="C7:C194"/>
    <mergeCell ref="C195:C273"/>
    <mergeCell ref="B275:B297"/>
    <mergeCell ref="C275:C286"/>
    <mergeCell ref="C287:C29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法人全体1-1</vt:lpstr>
      <vt:lpstr>法人全体1-2</vt:lpstr>
      <vt:lpstr>法人全体1-3</vt:lpstr>
      <vt:lpstr>資金収支拠点1</vt:lpstr>
      <vt:lpstr>資金収支拠点2</vt:lpstr>
      <vt:lpstr>資金収支拠点3</vt:lpstr>
      <vt:lpstr>資金収支拠点4</vt:lpstr>
      <vt:lpstr>別紙3　⑩拠点1</vt:lpstr>
      <vt:lpstr>別紙3　⑩拠点2</vt:lpstr>
      <vt:lpstr>別紙3　⑩拠点3</vt:lpstr>
      <vt:lpstr>別紙3　⑩拠点4</vt:lpstr>
      <vt:lpstr>法人全体2-1</vt:lpstr>
      <vt:lpstr>法人全体2-2</vt:lpstr>
      <vt:lpstr>法人全体2-3</vt:lpstr>
      <vt:lpstr>事業活動拠点1</vt:lpstr>
      <vt:lpstr>事業活動拠点2</vt:lpstr>
      <vt:lpstr>事業活動拠点3</vt:lpstr>
      <vt:lpstr>事業活動拠点4</vt:lpstr>
      <vt:lpstr>別紙3　⑪拠点1</vt:lpstr>
      <vt:lpstr>別紙3　⑪拠点2</vt:lpstr>
      <vt:lpstr>別紙3　⑪拠点3</vt:lpstr>
      <vt:lpstr>別紙3　⑪拠点4</vt:lpstr>
      <vt:lpstr>法人全体3-1</vt:lpstr>
      <vt:lpstr>法人全体3-2</vt:lpstr>
      <vt:lpstr>法人全体3-3</vt:lpstr>
      <vt:lpstr>貸借対照拠点1</vt:lpstr>
      <vt:lpstr>貸借対照拠点2</vt:lpstr>
      <vt:lpstr>貸借対照拠点3</vt:lpstr>
      <vt:lpstr>貸借対照拠点4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okamoto</cp:lastModifiedBy>
  <dcterms:created xsi:type="dcterms:W3CDTF">2020-06-01T03:39:49Z</dcterms:created>
  <dcterms:modified xsi:type="dcterms:W3CDTF">2020-08-23T23:25:57Z</dcterms:modified>
</cp:coreProperties>
</file>